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carit\OneDrive\Escritorio\"/>
    </mc:Choice>
  </mc:AlternateContent>
  <bookViews>
    <workbookView xWindow="0" yWindow="0" windowWidth="20490" windowHeight="7005"/>
  </bookViews>
  <sheets>
    <sheet name="Hoja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T70" i="1" l="1"/>
  <c r="T36" i="1" l="1"/>
  <c r="L67" i="1" l="1"/>
  <c r="L66" i="1"/>
  <c r="L65" i="1"/>
  <c r="L64" i="1"/>
  <c r="L63" i="1"/>
  <c r="L62" i="1"/>
  <c r="L39" i="1"/>
  <c r="L37" i="1"/>
  <c r="L34" i="1"/>
  <c r="L33" i="1"/>
  <c r="L32" i="1"/>
  <c r="L31" i="1"/>
  <c r="L24" i="1"/>
  <c r="L69" i="1" l="1"/>
  <c r="L70" i="1" s="1"/>
  <c r="T61" i="1"/>
  <c r="L60" i="1"/>
  <c r="L61" i="1" s="1"/>
  <c r="L58" i="1"/>
  <c r="L57" i="1"/>
  <c r="L56" i="1"/>
  <c r="L54" i="1"/>
  <c r="L53" i="1"/>
  <c r="T55" i="1"/>
  <c r="L52" i="1"/>
  <c r="L51" i="1"/>
  <c r="L49" i="1"/>
  <c r="L48" i="1"/>
  <c r="L47" i="1"/>
  <c r="L46" i="1"/>
  <c r="L45" i="1"/>
  <c r="L44" i="1"/>
  <c r="L43" i="1"/>
  <c r="L42" i="1"/>
  <c r="L41" i="1"/>
  <c r="L40" i="1"/>
  <c r="L38" i="1"/>
  <c r="L35" i="1"/>
  <c r="L29" i="1"/>
  <c r="L28" i="1"/>
  <c r="L27" i="1"/>
  <c r="T30" i="1"/>
  <c r="L26" i="1"/>
  <c r="L25" i="1"/>
  <c r="T25" i="1"/>
  <c r="L22" i="1"/>
  <c r="L21" i="1"/>
  <c r="L20" i="1"/>
  <c r="L19" i="1"/>
  <c r="L18" i="1"/>
  <c r="L17" i="1"/>
  <c r="L16" i="1"/>
  <c r="L15" i="1"/>
  <c r="L14" i="1"/>
  <c r="L13" i="1"/>
  <c r="L12" i="1"/>
  <c r="L11" i="1"/>
  <c r="T10" i="1"/>
  <c r="L9" i="1"/>
  <c r="L8" i="1"/>
  <c r="L36" i="1" l="1"/>
  <c r="L55" i="1"/>
  <c r="L30" i="1"/>
  <c r="L59" i="1"/>
  <c r="T23" i="1"/>
  <c r="L50" i="1"/>
  <c r="L23" i="1"/>
  <c r="T59" i="1"/>
  <c r="L68" i="1"/>
  <c r="L10" i="1"/>
  <c r="T68" i="1"/>
</calcChain>
</file>

<file path=xl/sharedStrings.xml><?xml version="1.0" encoding="utf-8"?>
<sst xmlns="http://schemas.openxmlformats.org/spreadsheetml/2006/main" count="470" uniqueCount="297">
  <si>
    <t>Objetivo Estratégico</t>
  </si>
  <si>
    <t>Producto</t>
  </si>
  <si>
    <t>Fuente</t>
  </si>
  <si>
    <t>Dependencia a cargo del reporte</t>
  </si>
  <si>
    <t>Servidor público responsable del reporte</t>
  </si>
  <si>
    <t>Tipo Indicador</t>
  </si>
  <si>
    <t xml:space="preserve">Descripción Avance Productos </t>
  </si>
  <si>
    <t>Nombre</t>
  </si>
  <si>
    <t>Avance</t>
  </si>
  <si>
    <t>315 - Diseñar e implementar al 100% una (1) estrategia de sensibilización y mitigación del riesgo para la ciudad, con énfasis en las poblaciones en alto riesgo</t>
  </si>
  <si>
    <t xml:space="preserve">Porcentaje de avance en el diseño e implementación de una (1) estrategia de sensibilización y mitigación del riesgo para la ciudad con énfasis en las poblaciones con alto riesgo </t>
  </si>
  <si>
    <t>Estrategia de sensibilización y mitigación del riesgo para la ciudad, con énfasis en las poblaciones en alto riesgo, diseñada e implementada</t>
  </si>
  <si>
    <t>Sistema SEGPLAN</t>
  </si>
  <si>
    <t>Dirección de Seguridad</t>
  </si>
  <si>
    <t>Alejandro Londoño Hurtado</t>
  </si>
  <si>
    <t xml:space="preserve">Creciente </t>
  </si>
  <si>
    <t>416 - Garantizar al 100% el fortalecimiento de la política de integridad y transparencia en la gestión pública en la Secretaría de Seguridad, Convivencia y Justicia</t>
  </si>
  <si>
    <t>Porcentaje de avance en el fortalecimiento de la política de integridad y transparencia en la gestión pública en la Secretaría de Seguridad, Convivencia y Justicia</t>
  </si>
  <si>
    <t>Estrategia de mediación comunitaria para dar respuesta a la conflictividad social, diseñada  e implementada</t>
  </si>
  <si>
    <t xml:space="preserve">Subsecretaría de Gestión Institucional </t>
  </si>
  <si>
    <t>Reynaldo Ruiz Solórzano</t>
  </si>
  <si>
    <t>Constante</t>
  </si>
  <si>
    <t>OBJETIVO 1</t>
  </si>
  <si>
    <t>2.   Implementar estrategias de seguridad, convivencia y justicia que permitan cumplir las metas de seguridad establecidas en el Plan Distrital de Desarrollo y enfrentar a la criminalidad y al crimen organizado en las condiciones que lo exija el escenario delictivo en el contexto de la pandemia del COVID-19.</t>
  </si>
  <si>
    <t>346 - Construir al 100% la sede de la policía metropolitana de Bogotá</t>
  </si>
  <si>
    <t>Número de sedes de la Policía Metropolitana de Bogotá construidas</t>
  </si>
  <si>
    <t>Sede de la policía metropolitana de Bogotá construida</t>
  </si>
  <si>
    <t>Subsecretaría de Inversiones</t>
  </si>
  <si>
    <t>Fabián Camilo Acosta</t>
  </si>
  <si>
    <t>366 - Implementar al 100% el plan de infraestructura y dotación de los organismos de seguridad y justicia, con enfoque territorial.</t>
  </si>
  <si>
    <t>Porcentaje de avance en la implementación de un (1) Plan de infraestructura y dotación de los organismos de seguridad y justicia con enfoque territorial</t>
  </si>
  <si>
    <t>Plan de infraestructura y dotación de los organismos de seguridad y justicia, con enfoque territorial, implementado</t>
  </si>
  <si>
    <t>455 - Elaborar 16 documentos de política pública para evaluar con evidencia empírica la implementación de las metas del PDD para el Sector de Seguridad, Convivencia y Acceso a la Justicia</t>
  </si>
  <si>
    <t>Número de documentos de política pública elaborado para evaluar la implementación de las metas del PDD para el Sector de Seguridad, Convivencia y Acceso a la Justicia</t>
  </si>
  <si>
    <t>16 documentos de política pública para evaluar con evidencia empírica la implementación de las metas del PDD para el Sector de Seguridad, Convivencia y Acceso a la Justicia elaborados</t>
  </si>
  <si>
    <t>Oficina de Análisis de la Información y Estudios Estratégicos</t>
  </si>
  <si>
    <t xml:space="preserve">Daniela Gómez Rivas </t>
  </si>
  <si>
    <t>Suma</t>
  </si>
  <si>
    <t>471 - Implementar el 100% de la Política de Gobierno Digital acorde a la normativa distrital y nacional en la Secretaría de Seguridad, Convivencia y Justicia</t>
  </si>
  <si>
    <t>Porcentaje de avance en la implementación de la Política de Gobierno Digital acorde a la normativa distrital y nacional en la Secretaría de Seguridad, Convivencia y Justicia</t>
  </si>
  <si>
    <t>Política de Gobierno Digital acorde a la normativa distrital y nacional en la Secretaría de Seguridad, Convivencia y Justicia, implementada</t>
  </si>
  <si>
    <t>Dirección de Tecnología y Sistemas de información</t>
  </si>
  <si>
    <t>Diana Lucia Sánchez  Morales</t>
  </si>
  <si>
    <t>472 - Implementar el 50% de la Política de Seguridad Digital acorde a la normativa distrital y nacional en la Secretaría de Seguridad, Convivencia y Justicia</t>
  </si>
  <si>
    <t>Porcentaje de avance en la implementación de la Política de Seguridad Digital acorde a la normativa distrital y nacional en la Secretaría de Seguridad, Convivencia y Justicia</t>
  </si>
  <si>
    <t>Política de Seguridad Digital acorde a la normativa distrital y nacional en la Secretaría de Seguridad, Convivencia y Justicia, implementada al 50%</t>
  </si>
  <si>
    <t>456 - Elaborar 8 investigaciones para construir las herramientas, insumos y/o recomendaciones que faciliten la toma de decisiones de la Secretaría de Seguridad, Convivencia y Acceso a la Justicia</t>
  </si>
  <si>
    <t xml:space="preserve">Número de investigaciones realizadas para construir las herramientas, insumos y/o recomendaciones que faciliten la toma de decisiones de la Secretaría de Seguridad, Convivencia y Acceso a la Justicia </t>
  </si>
  <si>
    <t>8 investigaciones para construir las herramientas, insumos y/o recomendaciones que faciliten la toma de decisiones de la Secretaría de Seguridad, Convivencia y Acceso a la Justicia elaborados</t>
  </si>
  <si>
    <t>Oficina de Análisis de la Información y estudios estratégicos</t>
  </si>
  <si>
    <t>354 - Diseñar e implementar al 100% una (1) estrategia de intervención de entornos vulnerables, con especial énfasis en las Instituciones Educativas Distritales, las Instituciones de Educación Superior, el Sistema Integrado de Transporte Público, las ciclorrutas, los parques y las zonas de rumba.</t>
  </si>
  <si>
    <t>Porcentaje de avance en el diseño e implementación de una (1) estrategia de intervención de entornos vulnerables con énfasis en Instituciones Educativas Distritales, Sistema Integrado de Transporte Público, Ciclorutas, parques y zonas de rumba</t>
  </si>
  <si>
    <t xml:space="preserve">Estrategia diseñada e implementada de intervención de entornos vulnerables, con especial énfasis en las Instituciones Educativas Distritales, las Instituciones de Educación Superior, el Sistema Integrado de Transporte Público, las ciclorrutas, los parques y las zonas de rumba. </t>
  </si>
  <si>
    <t>Dirección de Prevención y Cultura Ciudadana</t>
  </si>
  <si>
    <t>Isabel Cristina Ramírez</t>
  </si>
  <si>
    <t>351 - Diseñar e Implementar al 100% un (1) plan de fortalecimiento al Centro de Comando, Control, Comunicaciones y Cómputo (C4), enfocado a la interconectividad las cámaras de seguridad de la ciudad y el transporte público (Transmilenio) junto con el fortalecimiento de bases de datos con antecedentes criminales de delincuentes.</t>
  </si>
  <si>
    <t>Porcentaje de avance en el diseño e implementación de un (1) plan de fortalecimiento del Centro de Comando, Control, Comunicaciones y Cómputo C4</t>
  </si>
  <si>
    <t>Plan de fortalecimiento diseñado e implementado  al Centro de Comando, Control, Comunicaciones y Cómputo (C4), enfocado a la interconectividad las cámaras de seguridad de la ciudad y el transporte público (Transmilenio) junto con el fortalecimiento de bases de datos con antecedentes criminales de delincuentes.</t>
  </si>
  <si>
    <t>C4</t>
  </si>
  <si>
    <t>Ada Luz Sandoval Herazo</t>
  </si>
  <si>
    <t xml:space="preserve">361 - Formular e implementar al 100% el Plan de Continuidad de Negocio del C4 con sitios alternos multipropósito </t>
  </si>
  <si>
    <t>Porcentaje de avance en la formulación e implementación del Plan de continuidad de negocio del C4 con sitios alternos multipropósito</t>
  </si>
  <si>
    <t xml:space="preserve"> Plan de Continuidad de Negocio del C4 con sitios alternos multipropósito, formulado e implementado</t>
  </si>
  <si>
    <t>352 - Aumentar  en 15% el número de cámaras instaladas y en funcionamiento en la Ciudad</t>
  </si>
  <si>
    <t xml:space="preserve">Porcentaje cámaras aumentadas,  instaladas y en funcionamiento en la ciudad </t>
  </si>
  <si>
    <t>Cámaras aumentadas en 15%, instadas y en funcionamiento en la Ciudad</t>
  </si>
  <si>
    <t>371 - Modernizar al 100% el Número Único de Seguridad y Emergencias (NUSE 123)</t>
  </si>
  <si>
    <t>Porcentaje de avance en la modernización del Número Único de Seguridad y Emergencias (NUSE 123)</t>
  </si>
  <si>
    <t>Número Único de Seguridad y Emergencias (NUSE 123), modernizado</t>
  </si>
  <si>
    <t>372 - Promover la vinculación de 2.000 policías nuevos para la prevención y control del servicio policial en la ciudad a través de un plan de promoción e incentivos para su incorporación</t>
  </si>
  <si>
    <t>Número de policías nuevos vinculados para la prevención y control del servicio policial en la ciudad a través de un Plan de promoción e incentivos para su incorporación</t>
  </si>
  <si>
    <t>Promoción de la vinculación de 2.000 policías nuevos para la prevención y control del servicio policial en la ciudad a través de un plan de promoción e incentivos para su incorporación</t>
  </si>
  <si>
    <t>OBJETIVO 2</t>
  </si>
  <si>
    <t>Porcentaje de avance en el diseño e implementación de una (1) estrategia para el fortalecimiento de la cultura ciudadana y la participación para la seguridad, convivencia y prevención de violencias basadas en género y el machismo</t>
  </si>
  <si>
    <t>Estrategia de fortalecimiento de la cultura ciudadana y la participación para la seguridad, convivencia y la prevención de violencia basada en género y el machismo, a través de la gestión en el territorio, diseñada e implementada</t>
  </si>
  <si>
    <t>OBJETIVO 3</t>
  </si>
  <si>
    <t>337 -     300 jóvenes vinculados al Sistema de Responsabilidad Penal Adolescente con consumo problemático de sustancias psicoactivas que ingresan al programa de seguimiento judicial de tratamiento de drogas y a la estrategia de responsabilización.</t>
  </si>
  <si>
    <t>Número de jóvenes vinculados al Sistema de Responsabilidad Penal Adolescente con consumo problemático de sustancias psicoactivas que ingresan al programa de seguimiento judicial de tratamiento de drogas y a la estrategia de resposabilización</t>
  </si>
  <si>
    <t>300 Jóvenes vinculados al Sistema de Responsabilidad Penal Adolescente con consumo problemático de sustancias psicoactivas que ingresan al programa de seguimiento judicial de tratamiento de drogas y a la estrategia de resposabilización</t>
  </si>
  <si>
    <t>Dirección de Responsabilidad Penal Adolescente</t>
  </si>
  <si>
    <t xml:space="preserve">Ivan Arturo Torres </t>
  </si>
  <si>
    <t>338 -  Atender 800 adolescentes y jóvenes a través de las diferentes rutas del programa distrital de Justicia Juvenil Restaurativa</t>
  </si>
  <si>
    <t>Número de adolescentes y jóvenes atendido a través de rutas del programa distrital de Justicia Juvenil Restaurativa</t>
  </si>
  <si>
    <t>800 Adolescentes y jóvenes atendidos a través de rutas del programa distrital de Justicia Juvenil Restaurativa</t>
  </si>
  <si>
    <t>341 -  Vincular 1.500 adolescentes y jóvenes del Sistema de Responsabilidad Penal Adolescente mediante la implementación de estrategias orientadas a fortalecer su atención integral</t>
  </si>
  <si>
    <t>Número de adolescentes y jóvenes vinculados al Sistema de Responsabilidad Penal Adolescente mediante la implementación de estrategias orientadas al fortalecimiento de la atención integral</t>
  </si>
  <si>
    <t>1.500 adolescentes y jóvenes del Sistema de Responsabilidad Penal Adolescente vinculados mediante la implementación de estrategias orientadas a fortalecer su atención integral</t>
  </si>
  <si>
    <t>317 - Formar a 10.000 jóvenes en habilidades de mediación, tolerancia, empatía, autocontrol y manejo de emociones para prevenir la vinculación de jóvenes al delito, violencias y consumo de sustancias.</t>
  </si>
  <si>
    <t>Número de jóvenes formados en habilidades de mediación, tolerancia, empatía, autocontrol y manejo de emociones para prevenir su vinculación al delito, violencias o consumo de SPA</t>
  </si>
  <si>
    <t>10.000 jóvenes  formados  en habilidades de mediación, tolerancia, empatía, autocontrol y manejo de emociones para prevenir la vinculación de jóvenes al delito, violencias y consumo de sustancias.</t>
  </si>
  <si>
    <t>Isabel Cristina Ramirez</t>
  </si>
  <si>
    <t xml:space="preserve">Sumna </t>
  </si>
  <si>
    <t>OBJETIVO 4</t>
  </si>
  <si>
    <t>316 -  Diseñar e implementar al 100% una estrategia de mediación comunitaria para dar respuesta a la conflictividad social</t>
  </si>
  <si>
    <t>Porcentaje de avance en el diseño e implementación de una (1) estrategia de mediación comunitaria para dar respuesta a la conflictividad social</t>
  </si>
  <si>
    <t>Estrategia de mediación comunitaria para dar respuesta a la conflictividad social diseñada</t>
  </si>
  <si>
    <t>Dirección de Acceso a la Justicia</t>
  </si>
  <si>
    <t>Mauricio Ciaz Pineda</t>
  </si>
  <si>
    <t>319 - Fortalecer 800 grupos de ciudadanos vinculados a instancias de participación para la convivencia y seguridad.</t>
  </si>
  <si>
    <t>Número de grupos de ciudadanos vinculados a instancias de participación para la convivencia y seguridad</t>
  </si>
  <si>
    <t>800 grupos de ciudadanos vinculados a instancias de participación para la convivencia y seguridad, fortalecidos</t>
  </si>
  <si>
    <t xml:space="preserve">Constante </t>
  </si>
  <si>
    <t>419 - Implementar al 100% una (1) estrategia de participación ciudadana en la Secretaría de Seguridad, Convivencia y Justicia</t>
  </si>
  <si>
    <t>Porcentaje de avance en la implementación de una (1) estrategia de participación ciudadana en la Secretaría de Seguridad, Convivencia y Justicia</t>
  </si>
  <si>
    <t>Estrategia de participación ciudadana en la Secretaría de Seguridad, Convivencia y Justicia, Implementada</t>
  </si>
  <si>
    <t>Reynaldo Ruiz Solorzano</t>
  </si>
  <si>
    <t>Contante</t>
  </si>
  <si>
    <t>418 - Implementar al 100% la política pública Distrital de atención y servicio a la ciudadanía en la Secretaría de Seguridad, Convivencia y Justicia</t>
  </si>
  <si>
    <t>Porcentaje de avance en la implementación de la política pública Distrital de atención y servicio a la ciudadanía en la Secretaría de Seguridad, Convivencia y Justicia</t>
  </si>
  <si>
    <t>Política pública Distrital de atención y servicio a la ciudadanía en la Secretaría de Seguridad, Convivencia y Justicia, Implementada</t>
  </si>
  <si>
    <t>427 - Implementar y poner en operación el 100% del Sistema de Gestión de Documentos Electrónicos y Archivo - SGDEA en la Secretaría de Seguridad, Convivencia y Justicia</t>
  </si>
  <si>
    <t>Porcentaje de avance en la implementación y puesta en operación del Sistema de Gestión de Documentos Electrónicos y Archivo -SGDES en la Secretaría de Seguridad, Convivencia y Justicia</t>
  </si>
  <si>
    <t>Implementar y poner en operación el 100% del Sistema de Gestión de Documentos Electrónicos y Archivo - SGDEA en la Secretaría de Seguridad, Convivencia y Justicia</t>
  </si>
  <si>
    <t>Dirección de Recursos Físicos y Gestión Documental</t>
  </si>
  <si>
    <t>Marcela Guerrero</t>
  </si>
  <si>
    <t>Cosntante</t>
  </si>
  <si>
    <t>OBJETIVO 5</t>
  </si>
  <si>
    <t xml:space="preserve">6.  Fortalecer las estrategias de acceso a la justicia para la ciudadanía que requiere de respuestas frente a servicios de acceso a la justicia, en especial, la articulación de los diferentes operadores del nivel nacional y territorial. Así como la integración y articulación de operadores de justicia no formal y comunitaria. </t>
  </si>
  <si>
    <t>339 - Diseñar e implementar al 100% el programa casa libertad para pospenados y jóvenes egresados del  Sistema de Responsabilidad Penal Adolescente</t>
  </si>
  <si>
    <t>Porcentaje de avance en el diseño e implementación del programa Casa Libertad para pospenados y jóvenes egresados del Sistema de Responsabilidad Penal Adolescente</t>
  </si>
  <si>
    <t>Programa casa libertad para pospenados y jóvenes egresados del  Sistema de Responsabilidad Penal Adolescente implementado</t>
  </si>
  <si>
    <t>Dirección Responsabilidad Penal Adolescente</t>
  </si>
  <si>
    <t>340-  Mejorar en dos (2) unidades de atención del Sistema de Responsabilidad Penal Adolescente la infraestructura y/o los dispositivos tecnológicos para el mejoramiento de las condiciones de seguridad.</t>
  </si>
  <si>
    <t xml:space="preserve">Unidades de atención del Sistema de Responsabilidad Penal Adolescente mejoradas en infraestructura y/o dispositivos tecnológicos para el fortalecimiento de la atención integral </t>
  </si>
  <si>
    <t>Unidades de atención del Sistema de Responsabilidad Penal Adolescente mejoradas en infraestructura y/o dispositivos tecnológicos mejorados</t>
  </si>
  <si>
    <t>Faabian Camilo Acosta</t>
  </si>
  <si>
    <t>344 - Mantener el 100% de los estándares de calidad y Operación en la  Cárcel Distrital de Varones y Anexo de Mujeres</t>
  </si>
  <si>
    <t>Porcentaje de avance en el mantenimiento de los estándares de calidad y operación en la Cárcel Distrital de Varones y Anexo de Mujeres</t>
  </si>
  <si>
    <t>Estándares de calidad y Operación en la  Cárcel Distrital de Varones y Anexo de Mujeres</t>
  </si>
  <si>
    <t>Dirección Cárcel Distrital</t>
  </si>
  <si>
    <t>Adriana Patricia Hernández</t>
  </si>
  <si>
    <t>343 - Implementar tres (3) estrategias orientadas al mejoramiento de las condiciones personales e interpersonales y al proceso de justicia restaurativa de las personas privadas de la libertad en Bogotá</t>
  </si>
  <si>
    <t>Número de estrategias implementadas para el mejoramiento de las condiciones personales e interpersonales y para el proceso de justicia restaurativa de las personas privadas de la libertad en Bogotá</t>
  </si>
  <si>
    <t>(3) estrategias implementadas, orientadas al mejoramiento de las condiciones personales e interpersonales y al proceso de justicia restaurativa de las personas privadas de la libertad en Bogotá</t>
  </si>
  <si>
    <t>342 - Diseñar e implementar el 100% de las acciones priorizadas del plan de mejoramiento para la problemática de hacinamiento carcelario en Bogotá, que incluyen los diseños de la primera fase para la construcción de la nueva cárcel distrital</t>
  </si>
  <si>
    <t>Porcentaje de avance en el diseño y la implementación de las acciones priorizadas en el Plan de mejoramiento para la problemática del hacinamiento carcelario en Bogotá</t>
  </si>
  <si>
    <t xml:space="preserve"> 100% de las acciones priorizadas del plan de mejoramiento para la problemática de hacinamiento diseñadas e implementadas</t>
  </si>
  <si>
    <t>365- Habilitar en cinco (5) Casas de Justicia un sistema de radicación electrónica de demandas a formato</t>
  </si>
  <si>
    <t>Casas de la Justicia habilitadas con un sistema de radicación electrónica de demandas a formato</t>
  </si>
  <si>
    <t xml:space="preserve">5 Casas de Justicia con sistema de radicación electrónica de demandas a formato habilitado </t>
  </si>
  <si>
    <t>Dirección Acceso a la Justicia</t>
  </si>
  <si>
    <t>369 - Implementar en 7 casas de justicia priorizadas un modelo de atención con ruta integral para mujeres y garantizar la estrategia de justicia de género en 8 casas de justicia adicionales, Centros de Atención Penal Integral para Víctimas - CAPIV y Centros de Atención Integral a Víctimas de Abuso Sexual - CAIVAS</t>
  </si>
  <si>
    <t>Casas de la justicia priorizadas con modelos para la atención integral para las mujeres</t>
  </si>
  <si>
    <t>7 casas de justicia priorizadas con modelo de atención con ruta integral para mujeres Implementado</t>
  </si>
  <si>
    <t>370 - Implementar en las Casas de Justicia un (1) modelo de atención virtual para facilitar el acceso a los servicios de justicia en lo local</t>
  </si>
  <si>
    <t>Modelos de atención virtual implementados para facilitar el acceso a los servicios de justicia en lo local en las casas de justicia</t>
  </si>
  <si>
    <t>Casas de Justicia con modelo de atención virtual para facilitar el acceso a los servicios de justicia en lo local Implementado</t>
  </si>
  <si>
    <t>350 - Diseñar e implementar al 100% la estrategia "facilitadores para el acceso a la justicia"</t>
  </si>
  <si>
    <t>Porcentaje de avance en el diseño e implementación de la estrategia "Facilitadores para el acceso a la justicia"</t>
  </si>
  <si>
    <t xml:space="preserve">Estrategia "facilitadores para el acceso a la justicia"  diseñada  e implementada </t>
  </si>
  <si>
    <t>356 - Diseñar e implementar al 100% una estrategia de coordinación con los organismos de justicia</t>
  </si>
  <si>
    <t>Porcentaje de avance en el diseño e implementación de una (1) estrategia de coordinación con los organismo de justicia</t>
  </si>
  <si>
    <t>Estrategia de coordinación con los organismos de justicia diseñada e implementada</t>
  </si>
  <si>
    <t>345 - Aumentar en un (1) los equipamientos de justicia en el distrito y garantizar el mantenimiento de veinticuatro (24) existentes</t>
  </si>
  <si>
    <t>Número de equipamiento de justicia en el Distrito</t>
  </si>
  <si>
    <t>1 equipamiento de justicia aumentado en el distrito y  mantenimiento de veinticuatro (24) existentes</t>
  </si>
  <si>
    <t>347 - Crear dos (2) nuevas sedes del Programa Distrital de Justicia Juvenil Restaurativa.</t>
  </si>
  <si>
    <t>Número de sedes del Programa Distrital de Justicia Juvenil Restaurativa creadas</t>
  </si>
  <si>
    <t>2 nuevas sedes del Programa Distrital de Justicia Juvenil Restaurativa creados</t>
  </si>
  <si>
    <t>348 - Diseñar e implementar al 100% el plan de mejoramiento de las Unidades de Reacción Inmediata -URI existentes y construcción de tres URI nuevas.</t>
  </si>
  <si>
    <t>Porcentaje de avance en el diseño e implementación de un (1) plan de mejoramiento y ampliación de las Unidades de Reacción Inmediata URI</t>
  </si>
  <si>
    <t>Plan de mejoramiento de las Unidades de Reacción Inmediata - URI existentes, diseñado e implementado y  tres URI nuevas construidas</t>
  </si>
  <si>
    <t>OBJETIVO 6</t>
  </si>
  <si>
    <t>368 - Implementar al 100% una estrategia que apoye la cualificación del personal uniformado distrital para el mejoramiento del servicio a la ciudadanía basado en Derechos Humanos, el enfoque de género, y la atención de violencias, conflictividades y delitos urbanos.</t>
  </si>
  <si>
    <t>Porcentaje de avance en la implementación de una (1) estrategia que apoye la cualificación del personal uniformado distrital para el mejoramiento del servicio a la ciudadanía</t>
  </si>
  <si>
    <t>Estrategia implementada que apoye la cualificación del personal uniformado distrital para el mejoramiento del servicio a la ciudadanía basado en Derechos Humanos, el enfoque de género, y la atención de violencias, conflictividades y delitos urbanos.</t>
  </si>
  <si>
    <t>349 - Diseñar e implementar al 100% el plan integral de mejoramiento tecnológico para la seguridad</t>
  </si>
  <si>
    <t>Porcentaje de avance en el diseño y la implementación del Plan Integral de Mejoramiento Tecnológico para la seguridad</t>
  </si>
  <si>
    <t>Plan integral de mejoramiento tecnológico para la seguridad, diseñado e implementado</t>
  </si>
  <si>
    <t xml:space="preserve">357 - Diseñar e implementar al 100% una estrategia pedagógica del Código Nacional de Seguridad y Convivencia Ciudadana </t>
  </si>
  <si>
    <t>Porcentaje de avance en el diseño e implementación de una (1) estrategia pedagógica del Código Nacional de Seguridad y Convivencia Ciudadana</t>
  </si>
  <si>
    <t>Estrategia pedagógica del Código Nacional de Seguridad y Convivencia Ciudadana, diseñada e implementada</t>
  </si>
  <si>
    <t>Subsecretaría de Acceso a la Justicia</t>
  </si>
  <si>
    <t>Juliana Cortés Guerra</t>
  </si>
  <si>
    <t>363 - Formular e implementar al 100% un lineamiento técnico de acciones de materialización del Código Nacional de Seguridad y Convivencia Ciudadana</t>
  </si>
  <si>
    <t>Porcentaje de avance en la formulación e implementación de un (1) lineamiento técnico de acciones de materialización del Código Nacional de Seguridad y Convivencia Ciudadana</t>
  </si>
  <si>
    <t>Lineamiento técnico de acciones de materialización del Código Nacional de Seguridad y Convivencia Ciudadana, formulado e implementado</t>
  </si>
  <si>
    <t>OBJETIVO 7</t>
  </si>
  <si>
    <t>355 - Diseñar e implementar al 100% una (1) estrategia intersectorial articulada con los organismos de seguridad y justicia, contra las estructuras criminales vinculadas a escenarios de economía ilegal, con apoyo de unidades élites interinstitucionales que se dedique a la investigación, rastreo de activos ilegales, judicialización y desmantelamiento.</t>
  </si>
  <si>
    <t xml:space="preserve">Porcentaje de avance en el diseño e implementación de una (1) estrategia  contra las estructuras criminales vinculadas a escenarios de economía ilegal </t>
  </si>
  <si>
    <t>Estrategia intersectorial contra las estructuras criminales vinculadas a escenarios de economía ilegal diseñada e implementada.</t>
  </si>
  <si>
    <t xml:space="preserve">Dirección de Seguridad </t>
  </si>
  <si>
    <t>318 - Realizar como mínimo un consejo de seguridad social por localidad al año</t>
  </si>
  <si>
    <t xml:space="preserve">Número de consejos de seguridad social por localidad realizados </t>
  </si>
  <si>
    <t xml:space="preserve">Un consejo de seguridad social por localidad al año como mínimo realizado </t>
  </si>
  <si>
    <t xml:space="preserve">358 - Elaborar 1  inventario unificado de estructuras criminales </t>
  </si>
  <si>
    <t>Inventario unificado de estructuras criminales elaborado</t>
  </si>
  <si>
    <t xml:space="preserve">inventario unificado de estructuras criminales </t>
  </si>
  <si>
    <t>OBJETIVO 8</t>
  </si>
  <si>
    <t>367 - Implementar al 100% una (1) estrategia institucional para la prevención y el control del delito, con énfasis en la gestión del riesgo de las amenazas y los hechos terroristas a la infraestructura vital y las entradas y salidas de la ciudad.</t>
  </si>
  <si>
    <t xml:space="preserve">Porcentaje de avance en la implementación de una (1) estrategia institucional para la prevención y control del delito, con énfasis en la gestión del riesgo de las amenazas y los hechos terroristas a la infraestructura vial y las entradas y salidas de la ciudad </t>
  </si>
  <si>
    <t>Estrategia institucional para la prevención y el control del delito, con énfasis en la gestión del riesgo de las amenazas y los hechos terroristas a la infraestructura vital y las entradas y salidas de la ciudad, implementada</t>
  </si>
  <si>
    <t>OBJETIVO 9</t>
  </si>
  <si>
    <t>1 - Fortalecer al 100% la Política de Integridad y trasparencia en la gestión pública</t>
  </si>
  <si>
    <t>Porcentaje de avance en el fortalecimiento de la política de Integridad y transparencia en la gestión pública</t>
  </si>
  <si>
    <t>Política de Integridad y trasparencia en la gestión pública fortalecida</t>
  </si>
  <si>
    <t>Sistema SEGPLAN Proyecto 7776</t>
  </si>
  <si>
    <t>Subsecretaría de Gestión Institucional</t>
  </si>
  <si>
    <t>Reynaldo Ruiz solorzano</t>
  </si>
  <si>
    <t>2 - Implementar al 100% la estrategia de Participación Ciudadana</t>
  </si>
  <si>
    <t>Estrategia de Participación Ciudadana implementada</t>
  </si>
  <si>
    <t>3 - Implementar al 100% la política pública distrital de servicio a la Ciudadanía a cargo de la Secretaría Distrital de Seguridad, Convivencia y Justicia</t>
  </si>
  <si>
    <t>Porcentaje de avance en la implementación de la política pública distrital de servicio a la Ciudadanía a cargo de la Secretaría Distrital de Seguridad, Convivencia y Justicia</t>
  </si>
  <si>
    <t>Política pública distrital de servicio a la Ciudadanía implementada</t>
  </si>
  <si>
    <t>4 - Desarrollar e Implementar al 100% un sistema de gestión de documentos electrónicos y Archivo - SGDEA</t>
  </si>
  <si>
    <t>Porcentaje de avance en la implementación y puesta en operación del Sistema de Gestión de Documentos Electrónicos y Archivo – SGDEA en la Secretaría de Seguridad, convivencia y Justicia</t>
  </si>
  <si>
    <t>Sistema de gestión de documentos electrónicos y Archivo – SGDEA desarrollado e implementado</t>
  </si>
  <si>
    <t>Creciente</t>
  </si>
  <si>
    <t>5 - Fortalecer y mantener las 7 dimensiones para la implementación del Modelo Integrado de Planeación y Gestión - MIPG</t>
  </si>
  <si>
    <t>Número de Dimensiones para la implementación del Modelo Integrado de Planeación y Gestión – MIPG fortalecidas y mantenidas</t>
  </si>
  <si>
    <t>Dimensiones Fortalecidas y mantenidas</t>
  </si>
  <si>
    <t>6 - Atender al 100% las necesidades de mantenimiento y mejoramiento de las sedes administrativas de la Secretaría Distrital de Seguridad, Convivencia y Justicia</t>
  </si>
  <si>
    <t>Porcentaje de Avance en la atención de las necesidades de mantenimiento y mejoramiento de las sedes administrativas de la Secretaría Distrital de Seguridad, Convivencia y Justicia</t>
  </si>
  <si>
    <t>Sedes Administrativas mantenidas y mejorada</t>
  </si>
  <si>
    <t>OBJETIVO 10</t>
  </si>
  <si>
    <t>Objetivo 1 al 9</t>
  </si>
  <si>
    <t>362 - Formular e implementar al 100% el Plan Integral de convivencia, seguridad y justicia.</t>
  </si>
  <si>
    <t>Porcentaje de avance en la formulación e implementación de un (1) Plan Integral de Convivencia, Seguridad y Justicia</t>
  </si>
  <si>
    <t xml:space="preserve">Plan Integral de convivencia, seguridad y justicia formulado e implementado  </t>
  </si>
  <si>
    <t>F-DS-570</t>
  </si>
  <si>
    <t>Pagina 1 de ___</t>
  </si>
  <si>
    <t>Durante el primer trimestre de la vigencia 2022, se adelantaron actividades preparatorias de las 2 investigaciones, contempladas en el plan de investigación así:  
-Investigación de justicia: A la fecha se iniciaron las actividades descritas en el cronograma en articulación con la Dirección de Justicia.
- Investigación de Seguridad: Se consolidaron las bases de hurtos disponibles 2017-2022, identificando las características de los mismos, se clasificaron por localidades y UPZ para validar los sectores más afectados en la ciudad de Bogotá.</t>
  </si>
  <si>
    <t>Se encuentra en proceso los requerimiento de la modernización de operación del NUSE123 con el operador tecnológico al tiempo que se realiza los requerimientos técnicos para la implementación de herramientas de analítica</t>
  </si>
  <si>
    <t>Durante el mes de marzo se ha venido dando continuidad en el acompañamiento frente a la atención de los jóvenes que ya están vinculados desde el año pasado al programa y gestionando los casos que están pendientes de activación de la ruta en salud.
Así mismo, durante el mes de marzo las autoridades del SRPA, tanto jueces, como defensores de familia remitieron para valoración de ingreso al programa a 21 jóvenes precandidatos, los cuales se encuentra en proceso de valoración y activación de la ruta en salud con su correspondiente EPS. Se logró la vinculación de tres adolescentes mujeres en sanción y cuatro adolescentes hombres, consolidando la atención integral en salud y desde el programa.</t>
  </si>
  <si>
    <t>En lo corrido del trimestre se realizaron 120 acciones encaminadas a mitigar los factores de riesgo, en donde se realizaron principalmente acciones enfocadas en la conmemoración del Día Internacional por los Derechos de las Mujeres a través de jornadas de sensibilización, talleres y difusión de material POP sobre rutas y líneas de atención a mujeres víctimas de violencia y en riesgo de feminicidio y potenciales víctimas de trata de personas con el fin de reconocer y garantizar los derechos de las mujeres que habitan en el Distrito Capital, en sus diferencias y diversidades, de manera que se modifiquen de forma progresiva y sostenible, las condiciones injustas y evitables de la discriminación, la desigualdad y la subordinación de género en los ámbitos público y privado. Adicionalmente, se realizó capacitación a parte del equipo territorial de las 20 localidades de la Secretaría de Seguridad, Convivencia y Justicia y gestores del programa al cole en Bici sobre violencia basada en género; asimismo se participó en las diferentes mesas referentes a mujer y trata de personas.</t>
  </si>
  <si>
    <t>En marzo 2022, el Programa Distrital de Justicia Juvenil Restaurativa (PDJJR) a través de la ruta de Principio de Oportunidad del programa distrital de Justicia Juvenil Restaurativa ha brindado atención a 59 adolescentes y jóvenes del Sistema de Responsabilidad Penal Adolescente que ingresaron en esta vigencia (enero, febrero y marzo). Así mismo, se brinda atención a quienes ingresaron en la vigencia anterior y que aún se encuentran en proceso o en seguimiento. El programa brinda atención a víctimas, adolescentes y jóvenes ofensores y a algunos miembros de sus familias; el proceso se orienta a incidir en la responsabilización por el comportamiento de carácter delictivo, acrecentar la conciencia del daño causado en los derechos de terceros, generar acciones orientadas a reparar a las víctimas y ganar capacidades para reintegrarse a su medio familiar y comunitario como personas con derechos y deberes y como actores social proactivos. Con las víctimas se trabaja en el reconocimiento del daño generado a partir del delito, la atención de dicho daño, la promoción de su participación en la resolución del conflicto generado con ocasión de la conducta delictiva y la reintegración a su medio familiar y comunitario.</t>
  </si>
  <si>
    <t>Durante marzo de 2022, se alcanzaron los siguientes resultados en las diferentes estrategias: 
(A) Programa para la Atención y Prevención de la Agresión sexual PASOS: Vinculación de 24 personas.  Lograr los objetivos propuestos de reducir la violencia sexual en niñas, niños, adolescentes y mujeres, resulta ser una tarea que implica responder a las necesidades planteadas por las víctimas para este tipo de delitos, pero también responder a las necesidades que implícitamente plantean las y los ofensores y sus familias, puesto que, se aborda de manera interdisciplinar factores que no se consideraban como relevantes, en temas del reconocimiento del abuso en varias generaciones y un cultura machista que ejerce presión sobre el cuerpo delas mujeres. 
(B) Proceso restaurativo casos en ejecución de sanción:  Vinculación de 4 personas.  brinda atención a víctimas, adolescentes y jóvenes ofensores y a algunos miembros de sus familias; el proceso se orienta a incidir en la responsabilización por el comportamiento de carácter delictivo, acrecentar la conciencia del daño causado en los derechos de terceros, generar acciones orientadas a reparar a las víctimas y ganar capacidades para reintegrarse a su medio familiar y comunitario como personas con derechos y deberes y como actores social proactivos. Con las víctimas se trabaja en el reconocimiento del daño generado a partir del delito, la atención de dicho daño, la promoción de su participación en la resolución del conflicto generado con ocasión de la conducta delictiva y la reintegración a su medio familiar y comunitario.</t>
  </si>
  <si>
    <t>Desde la Dirección de Prevención y Cultura Ciudadana y en el marco de la Estrategia de Jóvenes durante el mes de marzo se formaron a 1719 jóvenes de 14 localidades priorizadas (Bosa, Ciudad Bolívar, Chapinero, Fontibón, Engativá, Kennedy, Mártires, San Cristóbal, Suba, Rafael Uribe Uribe, Teusaquillo, Tunjuelito, Usaquén y Usme) en diferentes temas como, Derechos Humanos, Código Nacional de Convivencia, Prevención del consumo de SPA, Mecanismos de participación y Acceso a la Justicia</t>
  </si>
  <si>
    <t>Se desarrollaron los diálogos ciudadanos, la sistematización, la actualización del botón de rendición de cuentas. 
En el botón de participación se publicó la sección de colaboración e innovación abierta, que incluye lo establecido en la directiva 005 de 2020 de gobierno abierto. 
Se realizaron dos diálogos el 14 de marzo desarrollados por las Subsecretarías de acceso a la Justicia y de Seguridad y Convivencia, en el marco de la rendición de cuentas de la administración distrital</t>
  </si>
  <si>
    <t>Durante este periodo se realizó  la recopilación de la información generada  en la  base de las respuestas a las PQRS interpuestas  por los ciudadanos  de  los meses de enero y febrero de 2022 , con el fin de  evaluar  y  realizar  el  análisis  de  calidad, calidez y oportunidad  de las respuestas emitidas a través del sistema distrital para la gestión de peticiones ciudadanas SDQS, en cumplimiento a los lineamientos establecidos en la Guía Metodológica para la Medición de la Satisfacción de los Ciudadanos en la SDSCJ, (G-AS-01).
En cuanto al informe de evaluación del mes de marzo  se encuentra en proceso de recopilación  de la información teniendo en cuenta  que el reporte de las respuestas se realiza mes vencido por lo que se tendrá este informe consolidado para  final de abril del 2022"
Se realizaron durante el mes de marzo de 2022, acercamientos a lengua de señas colombiana, con el objetivo que los servidores públicos tengan conocimientos básicos en el manejo de la lengua de señas colombiana y puedan brindar una mejor atención a los ciudadanos sordos que lo requieran. Los servidores públicos del área, de atención al ciudadano han desarrollado estas destrezas en las sesiones, donde han logrado potenciar su lenguaje corporal, su expresión facial y el aprendizaje de un nuevo idioma que les permite fortalecer sus competencias para tener una mejor inclusión a los ciudadanos con discapacidad auditiva.</t>
  </si>
  <si>
    <t>Se continúa implementando la nueva ruta de atención basada en las 4 dimensiones (individual, familiar, productiva y comunitaria), avanzando en la estructuración de sus mecanismos y herramientas para la medición de resultados. Entendiendo las necesidades observadas durante el 2021, se vincularon al equipo de Casa Libertad 2 profesionales nuevos y adicionales al equipo del 2021 para poder fortalecer la atención al ciudadano en dos dimensiones que se ha evidenciado la necesidad (productiva y comunitaria). Por último, se certificó a los usuarios del programa que culminaron el curso de alturas y se avanzó en la identificación de nuevos procesos de formación para el 2022.</t>
  </si>
  <si>
    <t>En el período de enero a marzo de 2022 se encuentra en proceso de fabricación el mobiliario de la sede de Despachos judiciales. Se cuenta con la ficha técnica para la adquisición de maquinaria de confección de ropa para ser tramitado una vez se cuente con el contrato de arrendamiento de la sede complementaria Santafé.</t>
  </si>
  <si>
    <t>La Cárcel Distrital realiza seguimiento en la implementación de los estándares obligatorios y no obligatorios que hacen parte integral de la acreditación por la Asociación Americana de Correccionales (ACA).</t>
  </si>
  <si>
    <t>Implementar acciones en el marco de la ESTRATEGIA 1. Atención de población privada de la libertad en la Cárcel Distrital, mediante talleres que permitan formación y fortalecimientos de habilidades blandas", con el fin de fortalecer el componente de salud mental, sustancias psicoactivas-SPA, prevención de violencia sexual y programa de afectividad promovido desde el área de Antropología.  
Frente a la estrategia de Justicia Restaurativa se continúa el movimiento de Personas Privadas de la Libertad - PPL de la Cárcel Distrital (CD). En la Cárcel Distrital continúan las atenciones psicosociales y pedagógico-artísticas de las primeras PPL, con el equipo interdisciplinario del PDJR. De modo paralelo, se superó el retraso (formato de acta de compromiso) para que ingresen nuevas PPL al PDJR.</t>
  </si>
  <si>
    <t>Estudio de caracterización PPL sindicada: Durante el periodo, se avanzó en un primer borrador del documento, cuyo enfoque está dado hacia la recolección de la información obtenida y analizada sobre las garantías judiciales en el proceso penal por parte de las personas detenidas preventivamente. En el estudio, entonces, se pretende describir la herramienta de generación de alertas de vencimientos de términos construida por la OAIEE y presentar los datos que ha arrojado el desarrollo de los pilotajes.</t>
  </si>
  <si>
    <t>Para el mes de marzo, la estrategia Ruta de atención integral para mujeres de Ciudad Bolívar brindó orientación desde el Centro de Recepción e Información CRI a 353 mujeres que acudieron a solicitar los servicios por las conflictividades correspondientes a Violencia económica, Violencia física, Violencia intrafamiliar, Violencia psicológica y Violencia sexual y fueron remitidas a las entidades de acuerdo con las competencias de cada entidad operadora.
- El 10 de marzo se inauguró la estrategia en la localidad de Suba con la prestación del servicio en la Casa de Justicia de Suba Ciudad Jardín, en la que se contó con la participación de la señora alcaldesa, el alcalde local de Suba, el Secretario de Seguridad, Convivencia y Justicia, la Secretaría de la Mujer, la subdirectora para la Familia de la SDIS y la Dirección Seccional de Fiscalías. En esta Casa de Justicia se han realizado 185 orientaciones asociadas a conflictos de violencias contra la mujer.
- Así mismo, el 17 de marzo se realizo el evento de inauguración de la ruta de atención en la Casa de justicia de Barrios Unidos contando con la participación de las mismas entidades. Desde la inauguración se han realizado 130 orientaciones desde el CRI.</t>
  </si>
  <si>
    <t>En el mes de marzo se inició la remisión y agendamiento de casos a conciliación en equidad.
En articulación con la oficina de atención al ciudadano, se han adelantado acciones y valoración para la participación y activación de la atención de Casas de Justicia en la línea telefónica gratuita 01 8000 11 30 90.</t>
  </si>
  <si>
    <t>En el mes de marzo se realizó reunión en las instalaciones de la SIPOL MEBOG, con el fin de actualizar el inventario de grupos delincuenciales de la ciudad de Bogotá que se construyó en conjunto con Policía MEBOG, Dirección Seccional de Fiscalías Bogotá y Secretaría Distrital de Seguridad Convivencia y Justica, los principales resultados de esta reunión fueron: la identificación de 65 grupos desarticulados, 12 archivados, 15 en proceso de verificación y 84 pendientes por revisar con el MNVCC. Así mismo en el espacio de reunión del 29 de marzo de 2022 en las instalaciones de la SIPOL MEBOG, se tuvieron como principales resultados la identificación del total de estructuras que tiene cada especialidad de la Policía (184) de las cuales  85 corresponden a MORED y 99 a inventario.</t>
  </si>
  <si>
    <t>Nuevo equipamiento:
Desde la Dirección de Acceso a la Justicia, se realizó acompañamiento a la Dirección Técnica en el transcurso del mes de marzo de 2022, visitando inmuebles y verificando el estado de avance del requerimiento realizado el 15 de julio de 2021 (20213100213293), para la puesta en marcha de un nuevo equipamiento, que preste los servicios de Casa de Justicia en la localidad de Puente Aranda.
Por su parte, desde la Subsecretaría de Acceso a la Justicia, se radicó el 16 de marzo de 2022, memorando al DADEP (20223000209342), solicitando adelantar los trámites a fin de gestionar las acciones que permitan recibir esta sede en comodato y darle el uso de Casa de Justicia.
Mantenimiento: 
Desde la Dirección de Acceso a la Justicia, se han reportado el 100% de los trámites respecto de mantenimiento, adecuaciones y obra, para las Casas de Justicia y el Centro de Traslado por Protección, los cuales se han atendido, a través de los contratos (1526 de 2021 de obra - 1551 de 2021) y que son de propiedad de la SDCJ.</t>
  </si>
  <si>
    <t>En el período de enero a marzo de 2022 se avanzó en las adecuaciones de la sede La Victoria y en el respectivo proceso de dotación de maquinaria. 
En la sede CESPA se inició la entrega de mobiliario de oficina. 
Se desarrollaron las primeras obras de mantenimiento de la cubierta de la sede Santafé. 
Se tramitaron los requerimientos para la adquisición de UPS y aires acondicionados para las sedes CESPA y La Victoria.</t>
  </si>
  <si>
    <t>Ajustes finales y diagramación del informe de seguimiento a la implementación del PISCCJ para el cuarto trimestre de 2021. Así mismo, se realizó la solicitud de cargue del informe en la página web de la SDSCJ.
Revisión y curaduría preliminar a los reportes de ejecución del PISCCJ para el primer trimestre de 2022, remitidos por algunas Entidades y áreas del CTOP.</t>
  </si>
  <si>
    <t>Se cuenta con tres centros de radicación en funcionamiento, en las las localidades de Bosa, Ciudad Bolívar y Los Mártires, en las cuales se registraron los siguientes atenciones:                                                                      
Centro de radicación Ciudad Bolívar: (Demandas 24. Derechos de petición 15, Tutelas 7,  liquidaciones 4); 
Centro de radicación Bosa: (Demandas |6 . Derechos de petición 19, Tutelas 17,  liquidaciones 15).
Centro de radicación Los Mártires: (Demandas 8. Derechos de petición 14, Tutelas 15  liquidaciones 5)</t>
  </si>
  <si>
    <t>Para este periodo se realizaron las siguientes actividades de mantenimiento: 
Cárcel Distrital: 
- Adecuación de pocetas.
- Limpieza de flautas, sifones y cajas de inspección de la cubierta.
- Adecuación área de panadería.
- Mantenimiento de push.
- Adecuación de área de lavado del rancho.
- Mantenimiento de puerta de acceso vehicular área administrativa.}</t>
  </si>
  <si>
    <t xml:space="preserve"> Se desarrollaron los diálogos ciudadanos, la sistematización, la actualización del botón de rendición de cuentas. 
• En el botón de participa se publicó la sección de colaboración e innovación abierta, que incluye lo establecido en la directiva 005 de 2020 de gobierno abierto. "
• Se realizaron dos diálogos el 14 de marzo desarrollados por las Subsecretarías de acceso a la Justicia y de Seguridad y Convivencia, en el marco de la rendición de cuentas de la administración distrital </t>
  </si>
  <si>
    <t>El Sistema de Gestión de Documento Electrónico de Archivo –SGDEA:
*  Se proyecta y gestiona la Circular para implementación de firmas digitales
* Se realizan reuniones de socialización del proyecto SGDEA y verificación de la producción documental electrónica a: la Subsecretaria de Acceso a la Justicia, al Director de Seguridad y líderes operativos. 
* Se realizó seguimiento al proceso de instalación del aplicativo SIGA como análisis de alternativa de SGDEA para la SDSCJ, en la que se identifican los siguientes avances: 1. Contextualización inicial para la instalación del SIGA, 2. Mesas Técnicas con la Secretaría General relacionadas con la instalación del aplicativo SIGA, 3. Inspección técnica del software entregado, 4. Afinamiento del Software, 4. Definición pre-requisitos técnicos para la instalación, 5. Aprovisionamiento de infraestructura para la instalación, 6. Sesión de instalación de ambientes de prueba, 7. Entrega de ambientes de pruebas al área funcional por parte de la DTSI, 8. Se inició el entendimiento funcional de la herramienta y la lectura de los manuales de usuarios, 9. Se inicia las pruebas de parametrización del aplicativo SIGA. 
* Se inició la validación y verificación del aplicativo SIGA mediante matriz de pruebas iniciales SIGA en la que se identifica el módulo, el ítem, el submenú y se consignan los errores que produce el aplicativo, las observaciones, dudas y el pantallazo de evidencia de lo encontrado. 
* Se definieron las siguientes actividades en el plan de pruebas al aplicativo SIGA: 1. pruebas funcional modelos de requisitos para la implementación de un SGDEA, 2. prueba funcional SIGA (pruebas caso de usos ORFEO) y pruebas no funcionales.</t>
  </si>
  <si>
    <t xml:space="preserve"> Se realizaron 18 sesiones en el marco del diligenciamiento de FURAG, donde se identificaron oportunidades de mejora. 
• Se realizaron videos de ayuda al reporte del módulo de indicadores, se realizaron mesas de socialización del módulo de riesgos y capacitaciones a los módulos de PNC y MIPG
• En el marco del diligenciamiento de FURAG, se orientó sobre las oportunidades de mejora. 
• En el marco de la implementación de la política de Política de Fortalecimiento Organizacional y Simplificación de Procesos de MIPG, entró en operación el sistema ITS GESTIÓN "Portal MIPG, que para esta vigencia se ha trabajado en la apropiación del módulo de Producto No Conforme-PNC"</t>
  </si>
  <si>
    <t>• Se realizó la actualización de la sección de niños, niñas y adolescentes en la página web 
• Se realizó el monitoreo a la sección de instancias de coordinación y planeación donde se verificó el contenido de la información de acuerdo a la resolución 1519 de 2020 y se remitió correo de alertas a las áreas responsables de la información. 
• La Dirección de Gestión Humana, remitió mediante correo electrónico la publicaron de los resultados de la medición de percepción de integridad. 
• Se realizó solicitud del monitoreo al PAAC, donde las dependencias publicaron las evidencias de ejecución de las actividades programadas. 
• Formulación e inicio de la implementación de la estrategia de Rendición de cuentas 2022.
• Puesta en marcha del Botón Participa, con los ejercicios participativos para la formulación del PAAC 2022 y el Plan de Acción 2022.
• Socialización del código de integridad a través de canales interno</t>
  </si>
  <si>
    <t>Con corte a 31 de marzo, se han realizado 7 sesiones de acercamiento de Lengua de Señas Colombiana (LSC) a servidores de la Secretaría, con diferentes temáticas, con el objetivo que los servidores públicos tengan conocimientos básicos en el manejo de la lengua de señas colombiana y puedan brindar una mejor atención a los ciudadanos sordos que lo requieran en donde han participado,
Se recopiló la información generada en la base de las respuestas a las PQRS interpuestas por los ciudadanos en lo corrido del 2022, con el fin de evaluar y realizar el análisis de calidad, calidez y oportunidad de las respuestas emitidas a través del sistema distrital para la gestión de peticiones ciudadanas SDQS, en cumplimiento a los lineamientos establecidos en la Guía Metodológica para la Medición de la Satisfacción de los Ciudadanos en la SDSCJ, (G-AS-01).</t>
  </si>
  <si>
    <t>PROCESO:</t>
  </si>
  <si>
    <t>DOCUMENTO:</t>
  </si>
  <si>
    <t>Meta</t>
  </si>
  <si>
    <t>Indicador</t>
  </si>
  <si>
    <t>Fórmula</t>
  </si>
  <si>
    <t>Direccionamiento Sectorial e Institucional</t>
  </si>
  <si>
    <t>Seguimiento Plan Estratégico Institucional - PEI</t>
  </si>
  <si>
    <t>PROGRAMADO</t>
  </si>
  <si>
    <t>EJECUTADO</t>
  </si>
  <si>
    <t>AVANCE</t>
  </si>
  <si>
    <t>SEXTO AVANCE</t>
  </si>
  <si>
    <t xml:space="preserve">Programado </t>
  </si>
  <si>
    <t>Ejecutado</t>
  </si>
  <si>
    <t>TOTAL ACUMULADO A
30/03/2022</t>
  </si>
  <si>
    <t>Código</t>
  </si>
  <si>
    <t>Versión</t>
  </si>
  <si>
    <t>Fecha de Aprobación</t>
  </si>
  <si>
    <t xml:space="preserve">Fecha Vigencia </t>
  </si>
  <si>
    <r>
      <t xml:space="preserve">1.   </t>
    </r>
    <r>
      <rPr>
        <sz val="16"/>
        <rFont val="Arial"/>
        <family val="2"/>
      </rPr>
      <t xml:space="preserve">Diseñar e implementar estrategias y acciones con enfoques transversales de promoción de la cultura ciudadana, género, población vulnerada y territorial, que permitan la reducción de las problemáticas, factores de riesgo y delitos que afectan las condiciones de seguridad, convivencia y justicia en Bogotá. </t>
    </r>
  </si>
  <si>
    <r>
      <t xml:space="preserve">3.   </t>
    </r>
    <r>
      <rPr>
        <sz val="16"/>
        <rFont val="Arial"/>
        <family val="2"/>
      </rPr>
      <t xml:space="preserve">Prevenir, atender, proteger y sancionar las violencias contra las mujeres por razón de género y generar las condiciones necesarias para que mujeres y niñas vivan de manera autónoma, libre y segura. </t>
    </r>
  </si>
  <si>
    <r>
      <rPr>
        <sz val="16"/>
        <rFont val="Arial"/>
        <family val="2"/>
      </rPr>
      <t>314 -  Dis</t>
    </r>
    <r>
      <rPr>
        <sz val="16"/>
        <color theme="1"/>
        <rFont val="Arial"/>
        <family val="2"/>
      </rPr>
      <t xml:space="preserve">eñar e implementar al 100% una (1) estrategia de fortalecimiento de la cultura ciudadana y la participación para la seguridad, convivencia y la prevención de violencia basada en género y el machismo, a través de la gestión en el territorio.  </t>
    </r>
  </si>
  <si>
    <r>
      <t xml:space="preserve">4.   </t>
    </r>
    <r>
      <rPr>
        <sz val="16"/>
        <rFont val="Arial"/>
        <family val="2"/>
      </rPr>
      <t xml:space="preserve">Desarrollar programas especiales de protección para que los niños, niñas y jóvenes no sean cooptados e instrumentalizados por estructuras criminales. </t>
    </r>
  </si>
  <si>
    <r>
      <t xml:space="preserve">5.   </t>
    </r>
    <r>
      <rPr>
        <sz val="16"/>
        <rFont val="Arial"/>
        <family val="2"/>
      </rPr>
      <t>Implementar estrategias y acciones interinstitucionales orientadas a mejorar la confianza entre la ciudadanía y la institucionalidad a través del fortalecimiento de conductas de auto regulación, regulación mutua, diálogo y participación social y cultura ciudadana que transformen las conflictividades sociales y mejoren la seguridad ciudadana.</t>
    </r>
  </si>
  <si>
    <r>
      <t xml:space="preserve">7.   </t>
    </r>
    <r>
      <rPr>
        <sz val="16"/>
        <rFont val="Arial"/>
        <family val="2"/>
      </rPr>
      <t>Implementar estrategias para fortalecer la convivencia ciudadana desde la aplicación del Código Nacional de Seguridad y Convivencia.</t>
    </r>
  </si>
  <si>
    <r>
      <t xml:space="preserve">8.   </t>
    </r>
    <r>
      <rPr>
        <sz val="16"/>
        <rFont val="Arial"/>
        <family val="2"/>
      </rPr>
      <t xml:space="preserve">Consolidar un sistema de seguridad de alcance distrital y regional que permita la reducción de los índices de criminalidad en la ciudad basado en el trabajo articulado con organismos de seguridad en temas operativos y de inteligencia, la integración tecnológica preventiva y de soporte a la mitigación de riesgos. </t>
    </r>
  </si>
  <si>
    <r>
      <t xml:space="preserve">9.   </t>
    </r>
    <r>
      <rPr>
        <sz val="16"/>
        <rFont val="Arial"/>
        <family val="2"/>
      </rPr>
      <t>Implementar una estrategia conjunta de Bogotá Región, que involucre espacios estratégicos de coordinación, protección a infraestructura estratégica y medio ambiente, articulación de sistemas de inteligencia, judicialización efectiva y reducción de la impunidad, fortalecimiento tecnológico e innovación, información para la toma de decisiones y atención a poblaciones priorizadas.</t>
    </r>
  </si>
  <si>
    <r>
      <t xml:space="preserve">10.   </t>
    </r>
    <r>
      <rPr>
        <sz val="16"/>
        <rFont val="Arial"/>
        <family val="2"/>
      </rPr>
      <t>Fortalecer la capacidad Institucional y la gestión administrativa que permita el cumplimiento de la misión institucional.</t>
    </r>
  </si>
  <si>
    <t>En lo corrido del año se han realizado 111 acciones a nivel territorial de la estrategia de Plan operativo especial para la seguridad y la convivencia de las personas Habitante de Calle, lo cual ha permitido la articulación con las instituciones del sector social, se realizaron actividades para el cuidado de la vida en el marco del plan de choque, reduciendo el número de homicidios en las 5 localidades priorizadas y las llamadas a la línea 123 con relación al fenómeno de habitabilidad en calle. 
Adicional se realizaron operativos de recuperación de espacio público en los puntos de alto impacto y de alta concentración de carreteros y ciudadanos habitantes de calle, como en el canal comuneros, bicentenario y San Bernardo. Adicionalmente, para la estrategia de Plan operativo especial para la seguridad y la convivencia de las personas Migrantes se realizaron 83 acciones en lo corrido del trimestre y  socializo la oferta desde la Secretaría de Seguridad, Convivencia y Justicia a las instituciones que tienen relación con el trabajo migrante del Distrito Capital, a través de la participación en el taller GESTIONANDO LAS MIGRACIONES "BOGOTÁ, CAPITAL DE LAS MIGRACIONES DE AMÉRICA LATINA Y EL CARIBE" y se avanzó en las intervenciones con el equipo de desactivación de riñas en los puntos priorizados para la atención de problemáticas de convivencia en las zonas de rumba.</t>
  </si>
  <si>
    <t xml:space="preserve">Se realizó la actualización de la sección de niños, niñas y adolescentes en la Página Web.
Se realizó el monitoreo a la sección de instancias de coordinación y planeación donde se verificó el contenido de la información de acuerdo a la resolución 1519 de 2020 y se remitió correo de alertas a las áreas responsables de la información. 
El día 27/01/2022, se publicaron los resultados de la medición de percepción de integridad. 
Se realizó solicitud del monitoreo al PAAC con corte a 28-02-2022, donde las dependencias publicaron las evidencias de ejecución de las actividades programadas para este periodo. 
De acuerdo al Plan Anticorrupción y de Atención al Ciudadano, se ejecutaron las actividades programadas para integridad del mes de marzo.  Por su parte, se ejecutaron las actividades programadas en el mes de marzo del PAAC 2022.
Se realizaron 18 sesiones en el marco del diligenciamiento de FURAG, donde se identificaron oportunidades de mejora. 
Se realizaron videos de ayuda al reporte del módulo de indicadores, y mesas de socialización del módulo de riesgos y capacitaciones a los módulos de PNC y MIPG
</t>
  </si>
  <si>
    <t>A marzo se logra un avance acumulado del 73,05% de la construcción de 1 sede de la Policía Metropolitana de Bogotá.
En 2022 se cuenta con la finalización de la construcción de recalces arquitectónicos y de la instalación de vidrios curvos en patios de plataformas D y E; se continúa la construcción del sendero peatonal costado norte, acometida eléctrica serie 3, obras de acometidas de acueducto, aguas residuales y renovación de tubería de agua potable sobre la carrera 56, acabados de pisos exteriores tipo porcelanato flotado, actividades de instalación de formaleta para bóveda de ingreso, e instalación de mamparas (divisiones de oficina) en vidrio; y se inició actividad de rejillas superiores de ventilación para el parqueadero sótano. 
Se continúa avanzando en: instalaciones hidrosanitarias, de gas natural, eléctricas e instalaciones especiales de ventilación mecánica, aire acondicionado y de seguridad y control, voz y datos y red contra incendio, entre otros.</t>
  </si>
  <si>
    <t>Durante el primer trimestre se avanzó en las actividades preparatorias tal y como esta contemplado en la programación de actividades, para la elaboración de los documentos programados para el primer semestre (2 documentos) así:
A la fecha el documento "Evaluación de resultados programa Justicia Restaurativa" se encuentra en la fase de recolección de datos. Por su parte, el documento "Evaluación de estrategia para la prevención del hurto de bicicletas", se encuentra en exploración de la  herramienta que se aplicará para la recolección de información.</t>
  </si>
  <si>
    <t>A marzo se cuenta con la finalización del mantenimiento de 15 Comandos de Atención Inmediata (CAI) y 1  Casa de Justicia (CJ) y se han atendido 73 emergencias por requerimientos de filtraciones, fallas eléctricas y daños en luminarias. Adicional, en marzo se inició el mantenimiento de 6 equipamientos, y se continúa con el mantenimiento mensual de 24 plantas eléctricas, 109 aires acondicionados y 52 UPS.
Construcción del Comando de la Brigada XIII del ejército: se registra un avance físico de obra del 14,28%.
Proyecto inmobiliario en el Cantón Norte - COREC: se continúa con las actividades de cimentación y pilotaje, con un 10,37% de avance físico.
Así mismo, se avanza en la realización de mantenimiento de automotores, entrega de insumos y elementos de bioseguridad a la Subsecretaría de Acceso a la Justicia de la SDSCJ, entrega para los semovientes de alimentos y otros elementos para el sostenimiento y se continúa con la prestación del servicio de atención médica de urgencias.</t>
  </si>
  <si>
    <t>Implementación de la Política de Gobierno Digital a través de la ejecución de los planes de trabajo alineados a las metas del proyecto de inversión  y a los dominios de Min TIC:
1. Infraestructura y servicios Tecnológicos   9%
2. Uso y Apropiación: 10%
3. Sistemas de Información:30%
4. Servicios ciudadanos digitales: 3%
5. Documentos asociados a Gobierno TI: 15%</t>
  </si>
  <si>
    <t>Durante en periodo en mención se avanzó en:
1. Manual de Seguridad y Privacidad de la Información en lo referente a los 18 dominios de  control del anexo A descritos en la Norma Técnica Colombiana NTC ISO/IEC 27001:2013.
2. Propuesta y revisión de creación del acuerdo de confidencialidad y privacidad de la información.
3. Actualización del formato F-FD-513 "Registro de activos de Información" y la guía G-FD-1 "Clasificación de Activos de Información", documentos indispensables para el levantamiento y actualización de Activos de Información de la Entidad.</t>
  </si>
  <si>
    <t>A partir del desarrollo del plan de acción focalizado desde el índice de priorización, el cual conto con 20 variables que permitan apuntar a la mitigación y reducción de los eventos delictivos, en clave de control del delito se desarrollaron en las 20 localidades de la ciudad 4020 actividades, es importante decir, que dentro de las actividades señaladas se desarrollaron 1642 vinculadas a IED, IES, SITP, ciclo rutas, parques y zonas de rumba
- Participar en control a establecimientos de comercio dedicados a la venta de licor 
- Dinamizar actividades de registro y control en entornos del componente zonal y troncal del SITP (no incluye "plan guitarra") 
- Dinamizar actividades de registro y control en tramos priorizados por incidencia del hurto a bicicletas 
- Dinamizar y acompañar "planes guitarra" en los buses del componente zonal del SITP 
- Dinamizar actividades de registro a personas en parques u otros espacios públicos con consumo y presunto tráfico de estupefacientes
- Plan mochila (Dinamizar actividades de control en entornos educativos con presunto tráfico de estupefacientes)
- Plan Despertar.
Así mismo, dentro del proceso de articulación se genero un plan de trabajo con la mesa de universidades, enmarcada en mejorar los entorno en el marco del retorno a las aulas.</t>
  </si>
  <si>
    <t>Se adelantó la prorroga de los contrato de operación e interventoría del convenio 561, así como el mantenimiento del sistema de video vigilancia
Se prorroga el mantenimiento del sistema de radio troncalizado</t>
  </si>
  <si>
    <t>Se elaboró una matriz asignando alcance, responsables y tiempos de entrega para continuar la metodología de plan de continuidad
Se avanza en la elaboración del requerimiento técnico del data center como parte del plan de continuidad de negocio</t>
  </si>
  <si>
    <t>En el mes de marzo de 2022 se hizo una visita y programación para iniciar la implementación de la estrategia de mediación escolar en el colegio técnico Tomás Rueda Vargas de la localidad de San Cristóbal.
Además, se hizo visita a los colegios Cedid (Ciudad Bolívar), Andrés Bello (Puente Aranda), San Benito Abad (Tunjuelito) para acordar el cronograma de actividades de implementación de la estrategia de mediación escolar.</t>
  </si>
  <si>
    <t>El Plan Integral de Mejoramiento Tecnológico para la seguridad se encuentra en proceso de aprobación del comité Institucional de Gestión y desempeño citado para el 5 de abril.</t>
  </si>
  <si>
    <t>Para la presente vigencia se tiene programado un avance del 59% en el diseño e implementación de la estrategia. Durante el primer trimestre se logró un avance del 19%, que corresponde al 32% de lo programado para la vigencia actual.. Es importante señalar dentro de los logros, que mantiene la media de jornadas por el referente territorial y se aumenta la calidad en el seguimiento a los procesos adelantados. En el mes de marzo se realizaron 27 jornadas de socialización y promoción del código, con un alcance de alrededor de 3.000 personas. En total en el trimestre se reportan 78 jornadas de socialización impartidas con un alcance aproximado de 7.000 personas, en sesiones presenciales, virtuales y a través de medios masivos. La convocatoria de iniciativas ciudadanas para seleccionar 5 propuestas que aporten a los cambios en comportamientos asociados a riñas y ruido cerró el 29 de marzo con 29 iniciativas habilitadas para seguir en el proceso de selección.
En relación a las actividades pedagógicas no se han presentado retrasos en el componente de jornadas de socialización.
En el proceso de selección de iniciativas ciudadanas se amplió el tiempo de postulación para garantizar  mas participación por parte de la ciudadanía.</t>
  </si>
  <si>
    <t>"MATERIALIZACIÓN ACTIVIDAD PEDAGÓGICA DE CONVIVENCIA O PROGRAMA COMUNITARIO (APC):  *4.403 personas certificadas por participar en actividad pedagógica de convivencia. *584 Actividades pedagógicas virtuales realizadas por medio de la aplicación Temas. *477 Actividades pedagógicas presenciales realizadas en (9) casas de justicia- Usme, Kennedy, Calle 45, Suba, Usaquén, Engativá y Barrios Unidos-. *98 Ciudadanos certificados por participación en jornadas de programa comunitario. *15 Actividades de programa comunitario de ornato y embellecimiento, cuidado del espacio público y preservación del medio ambiente. *8 Actividades de teatro foro realizadas en territorio.
PERSONAS ATENDIDAS EN RUTAS DE ATENCIÓN PRESENCIALES Y VIRTUALES: *7.656 personas atendidas a través de 2 líneas de WhatsApp.*4.278 personas atendidas en casa de justicia.*2.718 solicitudes tramitadas con respuesta de orientación a través de correo electrónico. *657 personas atendidas en el centro de atención virtual de Teams. *421 personas atendidas en 5 estaciones de policía (Santa fe, Bosa, Kennedy, Suba y Rafael Uribe Uribe). *203 personas atendidas en el chat virtual institucional. *178 personas atendidas en la oficina de atención al público de nivel central. *139 personas atendidas a través de llamada telefónica en nivel central. *93 respuestas tramitadas de derechos de petición.
ORIENTACIÓN AL PÚBLICO EN TERRITORIO *66 personas atendidas en 47 ferias de servicios.
Como consecuencia de los cambios en la estructura de recaudo y materialización de medidas correctivas se hace necesario la reglamentación nacional para poder destinar recursos necesarios frente a la materialización de las medidas correctivas de aplicación inmediata.
RECAUDO  del 1 de enero al 28 de febrero de 2022: Numero de comparendos pagos: 393, *Valor Recaudo Pronto Pago: 77.333.239, *Valor Recaudo Pago Total: 53.059.739, *Valor Recaudo Cobro Persuasivo: 2.289.309, *Valor Recaudo Cobro Coactivo: 7.372.355.
COBRO PERSUASIVO *Expedientes radicados 7.182*Gestión realizada: 42.221 correos electrónicos, 215.065 Mensajes de texto, * 1.619 oficios *Expedientes remitidos a la SDH para cobro coactivo: 6.982</t>
  </si>
  <si>
    <t>En el mes de marzo, se avanza en la consolidación del documento metodológico para  inventariar Infraestructura Vital con perspectiva de riesgos y desde una visión regional. El documento se construye  a partir de la experiencia piloto desarrollada en el último trimestre del 2021 con la Gobernación de Cundinamarca sobre 5 activos estratégicos ambientales. Adicionalmente, se inicia en el mes de marzo y con la misma institución la exploración de activos estratégicos energéticos y eléctricos. De otra parte se continúa avanzando con la identificación de riesgos en la infraestructura vital de Transmilenio y se inicia con el apoyo a la construcción interinstitucional de un modelo de alertas y prevención  de ataques a la infraestructura fija o móvil de Transmilenio</t>
  </si>
  <si>
    <t>Durante el mes de marzo se desarrollaron 20 Consejos Locales de Seguridad y un Consejo extraordinario en la localidad de Sumapaz. 
Dentro de los principales temas abordadas en las sesiones de los Consejos Locales de Seguridad se encuentran:   
Informes estadísticos de los índices delincuenciales y operativo de cada Estación de Policía, así como la evaluación de situaciones de seguridad que posiblemente afectan el orden público de cada localidad, revisando la articulación interinstitucional que permite la lectura y operatividad a través del microdato bajo el enfoque holístico de la seguridad ciudadana; como punto permanente dentro de las agendas de cada consejo se abordan las Alertas Tempranas de las localidades mencionadas en los documentos y se evalúan los índices delincuenciales donde se evidencia la reducción de delitos como el homicidio y el hurto en todas sus modalidades.</t>
  </si>
  <si>
    <t>Se está elaborando el requerimiento para la adquisición de 750 cámaras, así como la integración de 400 cámaras al sistema de video vigilancia.
Se plantea la formulación de un proyecto para obtener recursos del copes de cámaras para la vigilancia de municipios
Se integraron 69 cámaras durante el primer trimestre con el servicios de conectividad de cámaras</t>
  </si>
  <si>
    <t>A febrero se recibieron de parte de los proveedores 3,000 gorras y 3,000 uniformes, 6,000 toallas para cuerpo (blancas y verdes), 1.500 chalecos, 1.500 colchonetas y almohadas, 1.500 toldillos, 1.500 cantimploras, 3.000 juegos de cama. Así mismo, se definieron fechas de entrega por parte de los proveedores de elementos de aseo, cuidado y protección personal, y elementos académicos. Se realizó visita a proveedores para verificar materias primas de camisetas, tulas y pijamas, verificación de muestras de producto terminado de porta cantimploras, ponchos impermeables, y ropa interior.</t>
  </si>
  <si>
    <t>En el trimestre se llevaron a cabo 423 acciones para el fortalecimiento a grupos de ciudadanos. Entre los principales logros esta el fomento de la participación ciudadana, a través de las diferentes estrategias con la oferta institucional, para el mejoramiento de la seguridad y convivencia en las localidades. 
La Implementación de la ruta de la participación incidente, para la creación de redes ciudadanas con énfasis hacia la prevención de acciones contrarias a la convivencia y a las violencias. Así como el fortalecimiento de las Redes ciudadanas, con acciones de resignificación de espacios públicos y recreativos, con la firma del pacto de corresponsabilidad y actividades de prevención verificando las condiciones de seguridad y promoviendo estrategias interinstitucionales y de corresponsabilidad comunitaria. Acompañamiento a la Policía y a la comunidad en la inauguración de Frentes locales de seguridad, como instancias que promueven el trabajo colaborativo para disminuir factores de riesgo y de oportunidad.</t>
  </si>
  <si>
    <t>MANTENIMIENTO DE URI EXISTENTES
URI Puente Aranda: En este periodo se reporta que se adjudicó el contrato de mantenimiento de equipamientos de la SDSCJ, que incluye la URI de Puente Aranda. 
URI Engativá: Este mes se adelantó reunión con la FGN y el DADEP para buscar vías jurídicas que faciliten que la SDSCJ pueda realizar el mantenimiento a la URI de Engativá, respecto de la cual existe un comodato a través del cual el DADEP le entregó el equipamiento a la FGN para la operación de la URI. En la reunión, se acordó que la SDSCJ va a revisar la mejor vía jurídica para poder adelantar el mantenimiento. Sobre esta base, al interior de la SDSCJ, la Subsecretaría de Acceso a la Justicia remitió memorando a la Dirección de Operaciones solicitando definir la vía jurídica más efectiva.
URI NUEVAS 
URI Bosa: Continúa la obra en ejecución. En este periodo, la Dirección de Bienes recibió una comunicación por parte de FINDETER, en la cual se solicita una nueva prórroga en la entrega de la URI (y otros equipamientos que conforman el CIJ de Campo Verde). La Dirección de Bienes está revisando la comunicación para pronunciarse. 
 URI Tunjuelito: Durante el periodo de reporte, se avanzó con la manifestación de interés de DADEP al IDU para la suscripción del Convenio, por lo que ya solo faltarían 2 trámites pendientes: (1) Levantamiento de la Propiedad horizontal del RT No. 2, para lo cual el IDU está adelantando la cancelación de la misma en la Notaría 17 de Bogotá y seguiría el posterior trámite ante Registro; y (2) Respuesta por parte de la Dirección Técnica de Proyectos del IDU ratificando que los predios objetos del convenio son remanentes de la ampliación de la Troncal Caracas en el sector Molinos.</t>
  </si>
  <si>
    <t>En el mes de febrero se avanzó en el plan de trabajo para apoyar la implementación de la estrategia de cualificación educativa para el personal de las distintas agencias de seguridad, convivencia y orden público para el mejoramiento del servicio hacia a la ciudadanía.
 A la fecha se encuentran en su proceso de formación 1500 policía de los cuales se tiene registro de 23 estudiantes retirados por voluntad propia y una por estar en estado de gestación.</t>
  </si>
  <si>
    <t>1. Archivo Central: Informe de búsqueda y recuperación de expedientes de la transferencia documental secundaria, Inventario de Documentos de Gran Formato (mapas y planos), Mapeo y ubicación Topográfica de cajas, Clasificación de documentos vigencias 2015 y 2016, Control de calidad al Lote No. 2 de las imágenes digitalizadas por el AGN.
2. Archivos de Gestión: Informe de entrega de intervención archivística a la DJ y C, eliminación de documentos identificados en la Dir. de Bienes con apoyo del PIGA, sesión con la DGH para el seguimiento de intervenciones archivísticas, se realiza visita a la Cárcel Distrital en la cual se reciben transferencias y capacitación al personal de Historias PPL, se realiza recolección de información de estudios e investigaciones con la OAP para el Inventario Bogotá, con Acceso a la Justicia se establecen las acciones para los lineamientos de los documentos jueces de paz, para la conservación y custodia de los documentos producto de las elecciones. 
3. Correspondencia: Seguimiento al cumplimiento y lineamientos para el manejo de la correspondencia recibida y enviada.
4. SIC: Proyección del plan de trabajo vigencia 2022, Recopilación de los entregables correspondientes al SIC Plan de Conservación y Plan de Preservación Digital, para reporte del FURAG 2021, Capacitaciones al personal de aseo en el marco del Plan de Conservación Documental - Programa de Limpieza
5. Instrumentos de Gestión Pública: sesiones de revisión normativa vigente, revisión del formato de registro de activos con la DTSI para actualización, se presentó para validación y se realiza versión borrador con la actualización de la guía en el marco de Datos Abiertos y se propone incluir en el formato F-FD-513- Registro de Activos de Información los ítems descritos en el Decreto 103 de 2015, articulo 40 el cual establece el contenido correspondiente a la información calificada como clasificada o reservada.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</si>
</sst>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
  </numFmts>
  <fonts count="22" x14ac:knownFonts="1">
    <font>
      <sz val="11"/>
      <color theme="1"/>
      <name val="Calibri"/>
      <family val="2"/>
      <scheme val="minor"/>
    </font>
    <font>
      <sz val="11"/>
      <color theme="1"/>
      <name val="Calibri"/>
      <family val="2"/>
      <scheme val="minor"/>
    </font>
    <font>
      <sz val="10"/>
      <name val="Arial"/>
      <family val="2"/>
    </font>
    <font>
      <b/>
      <sz val="18"/>
      <color theme="1"/>
      <name val="Arial"/>
      <family val="2"/>
    </font>
    <font>
      <b/>
      <sz val="18"/>
      <color theme="0"/>
      <name val="Arial"/>
      <family val="2"/>
    </font>
    <font>
      <sz val="14"/>
      <color theme="1"/>
      <name val="Arial"/>
      <family val="2"/>
    </font>
    <font>
      <b/>
      <sz val="18"/>
      <name val="Arial"/>
      <family val="2"/>
    </font>
    <font>
      <b/>
      <sz val="11"/>
      <color theme="0"/>
      <name val="Arial"/>
      <family val="2"/>
    </font>
    <font>
      <sz val="12"/>
      <color theme="1"/>
      <name val="Arial"/>
      <family val="2"/>
    </font>
    <font>
      <b/>
      <sz val="14"/>
      <color theme="0"/>
      <name val="Arial"/>
      <family val="2"/>
    </font>
    <font>
      <b/>
      <sz val="14"/>
      <color theme="1"/>
      <name val="Arial"/>
      <family val="2"/>
    </font>
    <font>
      <sz val="11"/>
      <color theme="1"/>
      <name val="Arial"/>
      <family val="2"/>
    </font>
    <font>
      <b/>
      <sz val="14"/>
      <name val="Arial"/>
      <family val="2"/>
    </font>
    <font>
      <b/>
      <sz val="16"/>
      <color rgb="FFFFFFFF"/>
      <name val="Arial"/>
      <family val="2"/>
    </font>
    <font>
      <b/>
      <sz val="16"/>
      <color theme="0"/>
      <name val="Arial"/>
      <family val="2"/>
    </font>
    <font>
      <sz val="16"/>
      <color theme="1"/>
      <name val="Arial"/>
      <family val="2"/>
    </font>
    <font>
      <b/>
      <sz val="18"/>
      <color rgb="FFFFFFFF"/>
      <name val="Arial"/>
      <family val="2"/>
    </font>
    <font>
      <sz val="18"/>
      <color theme="1"/>
      <name val="Arial"/>
      <family val="2"/>
    </font>
    <font>
      <b/>
      <sz val="16"/>
      <name val="Arial"/>
      <family val="2"/>
    </font>
    <font>
      <sz val="16"/>
      <name val="Arial"/>
      <family val="2"/>
    </font>
    <font>
      <sz val="16"/>
      <color rgb="FF000000"/>
      <name val="Arial"/>
      <family val="2"/>
    </font>
    <font>
      <b/>
      <sz val="16"/>
      <color theme="1"/>
      <name val="Arial"/>
      <family val="2"/>
    </font>
  </fonts>
  <fills count="5">
    <fill>
      <patternFill patternType="none"/>
    </fill>
    <fill>
      <patternFill patternType="gray125"/>
    </fill>
    <fill>
      <patternFill patternType="solid">
        <fgColor theme="0"/>
        <bgColor indexed="64"/>
      </patternFill>
    </fill>
    <fill>
      <patternFill patternType="solid">
        <fgColor rgb="FF0070C0"/>
        <bgColor indexed="64"/>
      </patternFill>
    </fill>
    <fill>
      <patternFill patternType="solid">
        <fgColor theme="4" tint="-0.249977111117893"/>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style="hair">
        <color auto="1"/>
      </top>
      <bottom style="hair">
        <color auto="1"/>
      </bottom>
      <diagonal/>
    </border>
    <border>
      <left style="thin">
        <color auto="1"/>
      </left>
      <right style="thin">
        <color auto="1"/>
      </right>
      <top style="thin">
        <color auto="1"/>
      </top>
      <bottom style="hair">
        <color auto="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bottom/>
      <diagonal/>
    </border>
    <border>
      <left style="thin">
        <color auto="1"/>
      </left>
      <right style="thin">
        <color auto="1"/>
      </right>
      <top/>
      <bottom style="hair">
        <color auto="1"/>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s>
  <cellStyleXfs count="3">
    <xf numFmtId="0" fontId="0" fillId="0" borderId="0"/>
    <xf numFmtId="9" fontId="1" fillId="0" borderId="0" applyFont="0" applyFill="0" applyBorder="0" applyAlignment="0" applyProtection="0"/>
    <xf numFmtId="0" fontId="2" fillId="0" borderId="0"/>
  </cellStyleXfs>
  <cellXfs count="140">
    <xf numFmtId="0" fontId="0" fillId="0" borderId="0" xfId="0"/>
    <xf numFmtId="0" fontId="5" fillId="2" borderId="0" xfId="0" applyFont="1" applyFill="1" applyBorder="1"/>
    <xf numFmtId="0" fontId="5" fillId="2" borderId="1" xfId="0" applyFont="1" applyFill="1" applyBorder="1"/>
    <xf numFmtId="0" fontId="8" fillId="2" borderId="0" xfId="0" applyFont="1" applyFill="1" applyBorder="1" applyAlignment="1">
      <alignment horizontal="left" vertical="center"/>
    </xf>
    <xf numFmtId="0" fontId="8" fillId="2" borderId="1" xfId="0" applyFont="1" applyFill="1" applyBorder="1" applyAlignment="1">
      <alignment horizontal="left" vertical="center"/>
    </xf>
    <xf numFmtId="0" fontId="11" fillId="2" borderId="0" xfId="0" applyFont="1" applyFill="1" applyBorder="1"/>
    <xf numFmtId="0" fontId="11" fillId="2" borderId="1" xfId="0" applyFont="1" applyFill="1" applyBorder="1"/>
    <xf numFmtId="0" fontId="8" fillId="2" borderId="0" xfId="0" applyFont="1" applyFill="1" applyBorder="1"/>
    <xf numFmtId="0" fontId="8" fillId="2" borderId="1" xfId="0" applyFont="1" applyFill="1" applyBorder="1"/>
    <xf numFmtId="0" fontId="11" fillId="0" borderId="1" xfId="0" applyFont="1" applyBorder="1"/>
    <xf numFmtId="0" fontId="11" fillId="2" borderId="0" xfId="0" applyFont="1" applyFill="1" applyBorder="1" applyAlignment="1">
      <alignment horizontal="center" vertical="center"/>
    </xf>
    <xf numFmtId="0" fontId="11" fillId="2" borderId="0" xfId="0" applyFont="1" applyFill="1" applyBorder="1" applyAlignment="1">
      <alignment horizontal="center"/>
    </xf>
    <xf numFmtId="0" fontId="11" fillId="2" borderId="0" xfId="0" applyFont="1" applyFill="1" applyBorder="1" applyAlignment="1">
      <alignment vertical="top"/>
    </xf>
    <xf numFmtId="0" fontId="11" fillId="0" borderId="1" xfId="0" applyFont="1" applyBorder="1" applyAlignment="1">
      <alignment horizontal="center" vertical="center"/>
    </xf>
    <xf numFmtId="0" fontId="11" fillId="0" borderId="1" xfId="0" applyFont="1" applyBorder="1" applyAlignment="1">
      <alignment horizontal="center"/>
    </xf>
    <xf numFmtId="0" fontId="11" fillId="0" borderId="1" xfId="0" applyFont="1" applyBorder="1" applyAlignment="1">
      <alignment vertical="top"/>
    </xf>
    <xf numFmtId="0" fontId="9" fillId="4" borderId="4" xfId="0" applyFont="1" applyFill="1" applyBorder="1" applyAlignment="1">
      <alignment horizontal="center" vertical="center" wrapText="1"/>
    </xf>
    <xf numFmtId="0" fontId="9" fillId="4" borderId="4" xfId="0" applyFont="1" applyFill="1" applyBorder="1" applyAlignment="1"/>
    <xf numFmtId="0" fontId="9" fillId="4" borderId="4" xfId="0" applyFont="1" applyFill="1" applyBorder="1" applyAlignment="1">
      <alignment horizontal="center" vertical="center"/>
    </xf>
    <xf numFmtId="9" fontId="9" fillId="4" borderId="4" xfId="0" applyNumberFormat="1" applyFont="1" applyFill="1" applyBorder="1" applyAlignment="1">
      <alignment horizontal="center" vertical="center"/>
    </xf>
    <xf numFmtId="0" fontId="7" fillId="4" borderId="4" xfId="0" applyFont="1" applyFill="1" applyBorder="1" applyAlignment="1">
      <alignment horizontal="center" vertical="top"/>
    </xf>
    <xf numFmtId="10" fontId="9" fillId="4" borderId="4" xfId="0" applyNumberFormat="1" applyFont="1" applyFill="1" applyBorder="1" applyAlignment="1">
      <alignment horizontal="center" vertical="center"/>
    </xf>
    <xf numFmtId="0" fontId="5" fillId="2" borderId="25" xfId="0" applyFont="1" applyFill="1" applyBorder="1" applyAlignment="1">
      <alignment horizontal="left" vertical="center" wrapText="1"/>
    </xf>
    <xf numFmtId="0" fontId="11" fillId="2" borderId="25" xfId="0" applyFont="1" applyFill="1" applyBorder="1" applyAlignment="1">
      <alignment horizontal="justify" vertical="center" wrapText="1"/>
    </xf>
    <xf numFmtId="0" fontId="5" fillId="2" borderId="25" xfId="0" applyFont="1" applyFill="1" applyBorder="1" applyAlignment="1">
      <alignment horizontal="left" vertical="top" wrapText="1"/>
    </xf>
    <xf numFmtId="10" fontId="11" fillId="2" borderId="25" xfId="1" applyNumberFormat="1" applyFont="1" applyFill="1" applyBorder="1" applyAlignment="1">
      <alignment vertical="top" wrapText="1"/>
    </xf>
    <xf numFmtId="0" fontId="12" fillId="4" borderId="3" xfId="0" applyFont="1" applyFill="1" applyBorder="1" applyAlignment="1">
      <alignment vertical="center"/>
    </xf>
    <xf numFmtId="0" fontId="9" fillId="4" borderId="3" xfId="0" applyFont="1" applyFill="1" applyBorder="1" applyAlignment="1">
      <alignment vertical="center"/>
    </xf>
    <xf numFmtId="0" fontId="5" fillId="0" borderId="1" xfId="0" applyFont="1" applyBorder="1"/>
    <xf numFmtId="0" fontId="17" fillId="2" borderId="0" xfId="0" applyFont="1" applyFill="1" applyBorder="1"/>
    <xf numFmtId="0" fontId="17" fillId="2" borderId="1" xfId="0" applyFont="1" applyFill="1" applyBorder="1"/>
    <xf numFmtId="0" fontId="15" fillId="2" borderId="2" xfId="0" applyFont="1" applyFill="1" applyBorder="1" applyAlignment="1">
      <alignment horizontal="left" vertical="center" wrapText="1"/>
    </xf>
    <xf numFmtId="0" fontId="15" fillId="2" borderId="2" xfId="0" applyFont="1" applyFill="1" applyBorder="1" applyAlignment="1">
      <alignment horizontal="center" vertical="center" wrapText="1"/>
    </xf>
    <xf numFmtId="9" fontId="19" fillId="2" borderId="2" xfId="1" applyFont="1" applyFill="1" applyBorder="1" applyAlignment="1">
      <alignment horizontal="center" vertical="center" wrapText="1"/>
    </xf>
    <xf numFmtId="164" fontId="15" fillId="2" borderId="2" xfId="0" applyNumberFormat="1" applyFont="1" applyFill="1" applyBorder="1" applyAlignment="1">
      <alignment horizontal="center" vertical="center"/>
    </xf>
    <xf numFmtId="9" fontId="15" fillId="2" borderId="2" xfId="1" applyFont="1" applyFill="1" applyBorder="1" applyAlignment="1">
      <alignment horizontal="center" vertical="center"/>
    </xf>
    <xf numFmtId="0" fontId="15" fillId="2" borderId="1" xfId="0" applyFont="1" applyFill="1" applyBorder="1" applyAlignment="1">
      <alignment horizontal="left" vertical="center" wrapText="1"/>
    </xf>
    <xf numFmtId="0" fontId="15" fillId="2" borderId="1" xfId="0" applyFont="1" applyFill="1" applyBorder="1" applyAlignment="1">
      <alignment horizontal="center" vertical="center" wrapText="1"/>
    </xf>
    <xf numFmtId="9" fontId="19" fillId="2" borderId="1" xfId="1" applyFont="1" applyFill="1" applyBorder="1" applyAlignment="1">
      <alignment horizontal="center" vertical="center" wrapText="1"/>
    </xf>
    <xf numFmtId="164" fontId="15" fillId="2" borderId="1" xfId="0" applyNumberFormat="1" applyFont="1" applyFill="1" applyBorder="1" applyAlignment="1">
      <alignment horizontal="center" vertical="center"/>
    </xf>
    <xf numFmtId="9" fontId="15" fillId="2" borderId="1" xfId="1" applyFont="1" applyFill="1" applyBorder="1" applyAlignment="1">
      <alignment horizontal="center" vertical="center"/>
    </xf>
    <xf numFmtId="0" fontId="15" fillId="2" borderId="1" xfId="0" applyFont="1" applyFill="1" applyBorder="1" applyAlignment="1">
      <alignment horizontal="justify" vertical="center" wrapText="1"/>
    </xf>
    <xf numFmtId="2" fontId="15" fillId="2" borderId="1" xfId="0" applyNumberFormat="1" applyFont="1" applyFill="1" applyBorder="1" applyAlignment="1">
      <alignment horizontal="center" vertical="center"/>
    </xf>
    <xf numFmtId="165" fontId="15" fillId="2" borderId="1" xfId="1" applyNumberFormat="1" applyFont="1" applyFill="1" applyBorder="1" applyAlignment="1">
      <alignment horizontal="center" vertical="center"/>
    </xf>
    <xf numFmtId="0" fontId="15" fillId="2" borderId="1" xfId="0" applyFont="1" applyFill="1" applyBorder="1" applyAlignment="1">
      <alignment horizontal="justify" vertical="center"/>
    </xf>
    <xf numFmtId="0" fontId="14" fillId="4" borderId="4" xfId="0" applyFont="1" applyFill="1" applyBorder="1" applyAlignment="1">
      <alignment horizontal="center" vertical="top"/>
    </xf>
    <xf numFmtId="0" fontId="15" fillId="2" borderId="2" xfId="0" applyFont="1" applyFill="1" applyBorder="1" applyAlignment="1">
      <alignment horizontal="left" vertical="top" wrapText="1"/>
    </xf>
    <xf numFmtId="0" fontId="15" fillId="2" borderId="0" xfId="0" applyFont="1" applyFill="1" applyBorder="1" applyAlignment="1">
      <alignment vertical="top"/>
    </xf>
    <xf numFmtId="0" fontId="15" fillId="0" borderId="1" xfId="0" applyFont="1" applyBorder="1" applyAlignment="1">
      <alignment vertical="top"/>
    </xf>
    <xf numFmtId="0" fontId="15" fillId="2" borderId="1" xfId="0" applyFont="1" applyFill="1" applyBorder="1" applyAlignment="1">
      <alignment horizontal="justify" vertical="top" wrapText="1"/>
    </xf>
    <xf numFmtId="0" fontId="13" fillId="3" borderId="42" xfId="0" applyFont="1" applyFill="1" applyBorder="1" applyAlignment="1">
      <alignment horizontal="center" vertical="center" wrapText="1"/>
    </xf>
    <xf numFmtId="0" fontId="18" fillId="2" borderId="1" xfId="0" applyFont="1" applyFill="1" applyBorder="1" applyAlignment="1">
      <alignment horizontal="justify" vertical="center"/>
    </xf>
    <xf numFmtId="0" fontId="15" fillId="2" borderId="1" xfId="0" applyFont="1" applyFill="1" applyBorder="1" applyAlignment="1">
      <alignment horizontal="center" vertical="center"/>
    </xf>
    <xf numFmtId="0" fontId="18" fillId="4" borderId="3" xfId="0" applyFont="1" applyFill="1" applyBorder="1" applyAlignment="1">
      <alignment vertical="center"/>
    </xf>
    <xf numFmtId="0" fontId="14" fillId="4" borderId="4" xfId="0" applyFont="1" applyFill="1" applyBorder="1" applyAlignment="1">
      <alignment horizontal="center" vertical="center" wrapText="1"/>
    </xf>
    <xf numFmtId="0" fontId="14" fillId="4" borderId="4" xfId="0" applyFont="1" applyFill="1" applyBorder="1" applyAlignment="1"/>
    <xf numFmtId="0" fontId="14" fillId="4" borderId="4" xfId="0" applyFont="1" applyFill="1" applyBorder="1" applyAlignment="1">
      <alignment horizontal="center" vertical="center"/>
    </xf>
    <xf numFmtId="9" fontId="14" fillId="4" borderId="4" xfId="0" applyNumberFormat="1" applyFont="1" applyFill="1" applyBorder="1" applyAlignment="1">
      <alignment horizontal="center" vertical="center"/>
    </xf>
    <xf numFmtId="10" fontId="15" fillId="2" borderId="1" xfId="1" applyNumberFormat="1" applyFont="1" applyFill="1" applyBorder="1" applyAlignment="1">
      <alignment horizontal="center" vertical="center" wrapText="1"/>
    </xf>
    <xf numFmtId="165" fontId="14" fillId="4" borderId="4" xfId="0" applyNumberFormat="1" applyFont="1" applyFill="1" applyBorder="1" applyAlignment="1">
      <alignment horizontal="center" vertical="center"/>
    </xf>
    <xf numFmtId="10" fontId="14" fillId="4" borderId="4" xfId="0" applyNumberFormat="1" applyFont="1" applyFill="1" applyBorder="1" applyAlignment="1">
      <alignment horizontal="center" vertical="center"/>
    </xf>
    <xf numFmtId="9" fontId="15" fillId="2" borderId="1" xfId="0" applyNumberFormat="1" applyFont="1" applyFill="1" applyBorder="1" applyAlignment="1">
      <alignment horizontal="center" vertical="center" wrapText="1"/>
    </xf>
    <xf numFmtId="9" fontId="15" fillId="2" borderId="1" xfId="0" applyNumberFormat="1" applyFont="1" applyFill="1" applyBorder="1" applyAlignment="1">
      <alignment horizontal="center" vertical="center"/>
    </xf>
    <xf numFmtId="0" fontId="20" fillId="2" borderId="1" xfId="0" applyFont="1" applyFill="1" applyBorder="1" applyAlignment="1">
      <alignment horizontal="center" vertical="center"/>
    </xf>
    <xf numFmtId="0" fontId="15" fillId="0" borderId="1" xfId="0" applyFont="1" applyBorder="1" applyAlignment="1">
      <alignment horizontal="center" vertical="center"/>
    </xf>
    <xf numFmtId="2" fontId="15" fillId="2" borderId="1" xfId="0" applyNumberFormat="1" applyFont="1" applyFill="1" applyBorder="1" applyAlignment="1">
      <alignment horizontal="center" vertical="center" wrapText="1"/>
    </xf>
    <xf numFmtId="165" fontId="15" fillId="2" borderId="1" xfId="1" applyNumberFormat="1" applyFont="1" applyFill="1" applyBorder="1" applyAlignment="1">
      <alignment horizontal="center" vertical="center" wrapText="1"/>
    </xf>
    <xf numFmtId="17" fontId="14" fillId="3" borderId="34" xfId="0" applyNumberFormat="1" applyFont="1" applyFill="1" applyBorder="1" applyAlignment="1">
      <alignment horizontal="center" vertical="center" wrapText="1"/>
    </xf>
    <xf numFmtId="17" fontId="14" fillId="3" borderId="0" xfId="0" applyNumberFormat="1" applyFont="1" applyFill="1" applyBorder="1" applyAlignment="1">
      <alignment horizontal="center" vertical="center" wrapText="1"/>
    </xf>
    <xf numFmtId="0" fontId="14" fillId="3" borderId="29" xfId="0" applyFont="1" applyFill="1" applyBorder="1" applyAlignment="1">
      <alignment horizontal="center" vertical="center"/>
    </xf>
    <xf numFmtId="0" fontId="14" fillId="3" borderId="30" xfId="0" applyFont="1" applyFill="1" applyBorder="1" applyAlignment="1">
      <alignment horizontal="center" vertical="center"/>
    </xf>
    <xf numFmtId="0" fontId="14" fillId="3" borderId="31" xfId="0" applyFont="1" applyFill="1" applyBorder="1" applyAlignment="1">
      <alignment horizontal="center" vertical="center"/>
    </xf>
    <xf numFmtId="2" fontId="15" fillId="0" borderId="26" xfId="0" applyNumberFormat="1" applyFont="1" applyBorder="1" applyAlignment="1">
      <alignment horizontal="center" vertical="center"/>
    </xf>
    <xf numFmtId="10" fontId="15" fillId="0" borderId="26" xfId="1" applyNumberFormat="1" applyFont="1" applyBorder="1" applyAlignment="1">
      <alignment horizontal="center" vertical="center"/>
    </xf>
    <xf numFmtId="2" fontId="15" fillId="0" borderId="6" xfId="0" applyNumberFormat="1" applyFont="1" applyBorder="1" applyAlignment="1">
      <alignment horizontal="center" vertical="center"/>
    </xf>
    <xf numFmtId="10" fontId="15" fillId="0" borderId="6" xfId="1" applyNumberFormat="1" applyFont="1" applyBorder="1" applyAlignment="1">
      <alignment horizontal="center" vertical="center"/>
    </xf>
    <xf numFmtId="0" fontId="21" fillId="4" borderId="4" xfId="0" applyFont="1" applyFill="1" applyBorder="1" applyAlignment="1">
      <alignment horizontal="center"/>
    </xf>
    <xf numFmtId="10" fontId="14" fillId="4" borderId="5" xfId="0" applyNumberFormat="1" applyFont="1" applyFill="1" applyBorder="1" applyAlignment="1">
      <alignment horizontal="center" vertical="center"/>
    </xf>
    <xf numFmtId="165" fontId="14" fillId="4" borderId="5" xfId="0" applyNumberFormat="1" applyFont="1" applyFill="1" applyBorder="1" applyAlignment="1">
      <alignment horizontal="center" vertical="center"/>
    </xf>
    <xf numFmtId="9" fontId="14" fillId="4" borderId="5" xfId="0" applyNumberFormat="1" applyFont="1" applyFill="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10" fontId="15" fillId="0" borderId="7" xfId="1" applyNumberFormat="1" applyFont="1" applyBorder="1" applyAlignment="1">
      <alignment horizontal="center" vertical="center"/>
    </xf>
    <xf numFmtId="0" fontId="14" fillId="4" borderId="4" xfId="0" applyFont="1" applyFill="1" applyBorder="1" applyAlignment="1">
      <alignment horizontal="center"/>
    </xf>
    <xf numFmtId="0" fontId="15" fillId="2" borderId="0" xfId="0" applyFont="1" applyFill="1" applyBorder="1" applyAlignment="1">
      <alignment horizontal="center"/>
    </xf>
    <xf numFmtId="0" fontId="15" fillId="0" borderId="1" xfId="0" applyFont="1" applyBorder="1" applyAlignment="1">
      <alignment horizontal="center"/>
    </xf>
    <xf numFmtId="0" fontId="15" fillId="0" borderId="3" xfId="0" applyFont="1" applyBorder="1" applyAlignment="1">
      <alignment horizontal="center"/>
    </xf>
    <xf numFmtId="10" fontId="15" fillId="2" borderId="1" xfId="1" applyNumberFormat="1" applyFont="1" applyFill="1" applyBorder="1" applyAlignment="1">
      <alignment vertical="top" wrapText="1"/>
    </xf>
    <xf numFmtId="0" fontId="4" fillId="3" borderId="33" xfId="0" applyFont="1" applyFill="1" applyBorder="1" applyAlignment="1">
      <alignment horizontal="center" vertical="center"/>
    </xf>
    <xf numFmtId="0" fontId="4" fillId="3" borderId="34" xfId="0" applyFont="1" applyFill="1" applyBorder="1" applyAlignment="1">
      <alignment horizontal="center" vertical="center"/>
    </xf>
    <xf numFmtId="0" fontId="4" fillId="3" borderId="17" xfId="0" applyFont="1" applyFill="1" applyBorder="1" applyAlignment="1">
      <alignment horizontal="center" vertical="center"/>
    </xf>
    <xf numFmtId="0" fontId="4" fillId="3" borderId="0" xfId="0" applyFont="1" applyFill="1" applyBorder="1" applyAlignment="1">
      <alignment horizontal="center" vertical="center"/>
    </xf>
    <xf numFmtId="14" fontId="4" fillId="3" borderId="17" xfId="0" applyNumberFormat="1" applyFont="1" applyFill="1" applyBorder="1" applyAlignment="1">
      <alignment horizontal="center" vertical="center"/>
    </xf>
    <xf numFmtId="0" fontId="4" fillId="3" borderId="22" xfId="0" applyFont="1" applyFill="1" applyBorder="1" applyAlignment="1">
      <alignment horizontal="center" vertical="center"/>
    </xf>
    <xf numFmtId="0" fontId="4" fillId="3" borderId="23" xfId="0" applyFont="1" applyFill="1" applyBorder="1" applyAlignment="1">
      <alignment horizontal="center" vertical="center"/>
    </xf>
    <xf numFmtId="0" fontId="16" fillId="3" borderId="9" xfId="0" applyFont="1" applyFill="1" applyBorder="1" applyAlignment="1">
      <alignment horizontal="center" vertical="center" wrapText="1"/>
    </xf>
    <xf numFmtId="0" fontId="16" fillId="3" borderId="42" xfId="0" applyFont="1" applyFill="1" applyBorder="1" applyAlignment="1">
      <alignment horizontal="center" vertical="center" wrapText="1"/>
    </xf>
    <xf numFmtId="0" fontId="16" fillId="3" borderId="12" xfId="0" applyFont="1" applyFill="1" applyBorder="1" applyAlignment="1">
      <alignment horizontal="center" vertical="center" wrapText="1"/>
    </xf>
    <xf numFmtId="0" fontId="16" fillId="3" borderId="45" xfId="0" applyFont="1" applyFill="1" applyBorder="1" applyAlignment="1">
      <alignment horizontal="center" vertical="center" wrapText="1"/>
    </xf>
    <xf numFmtId="0" fontId="18" fillId="2" borderId="1" xfId="0" applyFont="1" applyFill="1" applyBorder="1" applyAlignment="1">
      <alignment horizontal="justify" vertical="center"/>
    </xf>
    <xf numFmtId="0" fontId="18" fillId="2" borderId="2" xfId="0" applyFont="1" applyFill="1" applyBorder="1" applyAlignment="1">
      <alignment vertical="center" wrapText="1"/>
    </xf>
    <xf numFmtId="0" fontId="18" fillId="2" borderId="1" xfId="0" applyFont="1" applyFill="1" applyBorder="1" applyAlignment="1">
      <alignment vertical="center" wrapText="1"/>
    </xf>
    <xf numFmtId="0" fontId="19" fillId="2" borderId="1" xfId="0" applyFont="1" applyFill="1" applyBorder="1" applyAlignment="1">
      <alignment horizontal="left" vertical="center" wrapText="1"/>
    </xf>
    <xf numFmtId="0" fontId="19" fillId="2" borderId="1" xfId="0" applyFont="1" applyFill="1" applyBorder="1" applyAlignment="1">
      <alignment horizontal="justify" vertical="center"/>
    </xf>
    <xf numFmtId="0" fontId="4" fillId="3" borderId="35" xfId="0" applyFont="1" applyFill="1" applyBorder="1" applyAlignment="1">
      <alignment horizontal="center" vertical="center"/>
    </xf>
    <xf numFmtId="0" fontId="4" fillId="3" borderId="18" xfId="0" applyFont="1" applyFill="1" applyBorder="1" applyAlignment="1">
      <alignment horizontal="center" vertical="center"/>
    </xf>
    <xf numFmtId="0" fontId="4" fillId="3" borderId="19" xfId="0" applyFont="1" applyFill="1" applyBorder="1" applyAlignment="1">
      <alignment horizontal="center" vertical="center"/>
    </xf>
    <xf numFmtId="0" fontId="4" fillId="3" borderId="20" xfId="0" applyFont="1" applyFill="1" applyBorder="1" applyAlignment="1">
      <alignment horizontal="center" vertical="center"/>
    </xf>
    <xf numFmtId="0" fontId="4" fillId="3" borderId="21" xfId="0" applyFont="1" applyFill="1" applyBorder="1" applyAlignment="1">
      <alignment horizontal="center" vertical="center"/>
    </xf>
    <xf numFmtId="0" fontId="4" fillId="3" borderId="14" xfId="0" applyFont="1" applyFill="1" applyBorder="1" applyAlignment="1">
      <alignment horizontal="center" vertical="center"/>
    </xf>
    <xf numFmtId="0" fontId="4" fillId="3" borderId="15" xfId="0" applyFont="1" applyFill="1" applyBorder="1" applyAlignment="1">
      <alignment horizontal="center" vertical="center"/>
    </xf>
    <xf numFmtId="0" fontId="4" fillId="3" borderId="16" xfId="0" applyFont="1" applyFill="1" applyBorder="1" applyAlignment="1">
      <alignment horizontal="center" vertical="center"/>
    </xf>
    <xf numFmtId="0" fontId="4" fillId="3" borderId="24" xfId="0" applyFont="1" applyFill="1" applyBorder="1" applyAlignment="1">
      <alignment horizontal="center" vertical="center"/>
    </xf>
    <xf numFmtId="0" fontId="10" fillId="0" borderId="32" xfId="0" applyFont="1" applyBorder="1" applyAlignment="1">
      <alignment horizontal="center"/>
    </xf>
    <xf numFmtId="0" fontId="10" fillId="0" borderId="37" xfId="0" applyFont="1" applyBorder="1" applyAlignment="1">
      <alignment horizontal="center"/>
    </xf>
    <xf numFmtId="0" fontId="13" fillId="3" borderId="8" xfId="0" applyFont="1" applyFill="1" applyBorder="1" applyAlignment="1">
      <alignment horizontal="center" vertical="center" wrapText="1"/>
    </xf>
    <xf numFmtId="0" fontId="13" fillId="3" borderId="41" xfId="0" applyFont="1" applyFill="1" applyBorder="1" applyAlignment="1">
      <alignment horizontal="center" vertical="center" wrapText="1"/>
    </xf>
    <xf numFmtId="0" fontId="13" fillId="3" borderId="9"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12" xfId="0" applyFont="1" applyFill="1" applyBorder="1" applyAlignment="1">
      <alignment horizontal="center" vertical="center" wrapText="1"/>
    </xf>
    <xf numFmtId="0" fontId="13" fillId="3" borderId="13" xfId="0" applyFont="1" applyFill="1" applyBorder="1" applyAlignment="1">
      <alignment horizontal="center" vertical="center" wrapText="1"/>
    </xf>
    <xf numFmtId="0" fontId="3" fillId="0" borderId="9" xfId="0" applyFont="1" applyBorder="1" applyAlignment="1">
      <alignment horizontal="center" vertical="center"/>
    </xf>
    <xf numFmtId="0" fontId="3" fillId="0" borderId="1" xfId="0" applyFont="1" applyBorder="1" applyAlignment="1">
      <alignment horizontal="center" vertical="center"/>
    </xf>
    <xf numFmtId="0" fontId="6" fillId="0" borderId="1" xfId="0" applyFont="1" applyBorder="1" applyAlignment="1">
      <alignment horizontal="center" vertical="center"/>
    </xf>
    <xf numFmtId="0" fontId="13" fillId="3" borderId="10" xfId="0" applyFont="1" applyFill="1" applyBorder="1" applyAlignment="1">
      <alignment horizontal="center" vertical="center" wrapText="1"/>
    </xf>
    <xf numFmtId="0" fontId="13" fillId="3" borderId="43" xfId="0" applyFont="1" applyFill="1" applyBorder="1" applyAlignment="1">
      <alignment horizontal="center" vertical="center" wrapText="1"/>
    </xf>
    <xf numFmtId="0" fontId="13" fillId="3" borderId="11" xfId="0" applyFont="1" applyFill="1" applyBorder="1" applyAlignment="1">
      <alignment horizontal="center" vertical="center" wrapText="1"/>
    </xf>
    <xf numFmtId="0" fontId="13" fillId="3" borderId="44" xfId="0" applyFont="1" applyFill="1" applyBorder="1" applyAlignment="1">
      <alignment horizontal="center" vertical="center" wrapText="1"/>
    </xf>
    <xf numFmtId="17" fontId="14" fillId="3" borderId="27" xfId="0" applyNumberFormat="1" applyFont="1" applyFill="1" applyBorder="1" applyAlignment="1">
      <alignment horizontal="center" vertical="center" wrapText="1"/>
    </xf>
    <xf numFmtId="17" fontId="14" fillId="3" borderId="13" xfId="0" applyNumberFormat="1" applyFont="1" applyFill="1" applyBorder="1" applyAlignment="1">
      <alignment horizontal="center" vertical="center" wrapText="1"/>
    </xf>
    <xf numFmtId="17" fontId="14" fillId="3" borderId="28" xfId="0" applyNumberFormat="1" applyFont="1" applyFill="1" applyBorder="1" applyAlignment="1">
      <alignment horizontal="center" vertical="center" wrapText="1"/>
    </xf>
    <xf numFmtId="0" fontId="21" fillId="0" borderId="9" xfId="0" applyFont="1" applyBorder="1" applyAlignment="1">
      <alignment horizontal="center"/>
    </xf>
    <xf numFmtId="0" fontId="21" fillId="0" borderId="36" xfId="0" applyFont="1" applyBorder="1" applyAlignment="1">
      <alignment horizontal="center"/>
    </xf>
    <xf numFmtId="0" fontId="21" fillId="0" borderId="1" xfId="0" applyFont="1" applyBorder="1" applyAlignment="1">
      <alignment horizontal="center"/>
    </xf>
    <xf numFmtId="0" fontId="21" fillId="0" borderId="38" xfId="0" applyFont="1" applyBorder="1" applyAlignment="1">
      <alignment horizontal="center"/>
    </xf>
    <xf numFmtId="14" fontId="21" fillId="0" borderId="1" xfId="0" applyNumberFormat="1" applyFont="1" applyBorder="1" applyAlignment="1">
      <alignment horizontal="center"/>
    </xf>
    <xf numFmtId="0" fontId="18" fillId="0" borderId="14" xfId="2" applyFont="1" applyFill="1" applyBorder="1" applyAlignment="1">
      <alignment horizontal="center" vertical="center" wrapText="1"/>
    </xf>
    <xf numFmtId="0" fontId="18" fillId="0" borderId="39" xfId="2" applyFont="1" applyFill="1" applyBorder="1" applyAlignment="1">
      <alignment horizontal="center" vertical="center" wrapText="1"/>
    </xf>
    <xf numFmtId="0" fontId="18" fillId="0" borderId="17" xfId="2" applyFont="1" applyFill="1" applyBorder="1" applyAlignment="1">
      <alignment horizontal="center" vertical="center" wrapText="1"/>
    </xf>
    <xf numFmtId="0" fontId="18" fillId="0" borderId="40" xfId="2" applyFont="1" applyFill="1" applyBorder="1" applyAlignment="1">
      <alignment horizontal="center" vertical="center" wrapText="1"/>
    </xf>
  </cellXfs>
  <cellStyles count="3">
    <cellStyle name="Normal" xfId="0" builtinId="0"/>
    <cellStyle name="Normal 3" xfId="2"/>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666750</xdr:colOff>
      <xdr:row>71</xdr:row>
      <xdr:rowOff>127000</xdr:rowOff>
    </xdr:from>
    <xdr:to>
      <xdr:col>0</xdr:col>
      <xdr:colOff>2287892</xdr:colOff>
      <xdr:row>73</xdr:row>
      <xdr:rowOff>200934</xdr:rowOff>
    </xdr:to>
    <xdr:pic>
      <xdr:nvPicPr>
        <xdr:cNvPr id="5" name="Imagen 4" descr="Interfaz de usuario gráfica, Texto, Aplicación&#10;&#10;Descripción generada automáticamente">
          <a:extLst>
            <a:ext uri="{FF2B5EF4-FFF2-40B4-BE49-F238E27FC236}">
              <a16:creationId xmlns:a16="http://schemas.microsoft.com/office/drawing/2014/main" id="{8A7C396D-7400-4EFA-A037-40CFF9254D7B}"/>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139303125"/>
          <a:ext cx="1628113" cy="593477"/>
        </a:xfrm>
        <a:prstGeom prst="rect">
          <a:avLst/>
        </a:prstGeom>
        <a:noFill/>
      </xdr:spPr>
    </xdr:pic>
    <xdr:clientData/>
  </xdr:twoCellAnchor>
  <xdr:twoCellAnchor>
    <xdr:from>
      <xdr:col>0</xdr:col>
      <xdr:colOff>292101</xdr:colOff>
      <xdr:row>0</xdr:row>
      <xdr:rowOff>139701</xdr:rowOff>
    </xdr:from>
    <xdr:to>
      <xdr:col>0</xdr:col>
      <xdr:colOff>2926773</xdr:colOff>
      <xdr:row>4</xdr:row>
      <xdr:rowOff>138546</xdr:rowOff>
    </xdr:to>
    <xdr:pic>
      <xdr:nvPicPr>
        <xdr:cNvPr id="6" name="Imagen 2">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92101" y="139701"/>
          <a:ext cx="2634672" cy="14535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P370"/>
  <sheetViews>
    <sheetView tabSelected="1" topLeftCell="G6" zoomScale="55" zoomScaleNormal="55" workbookViewId="0">
      <selection activeCell="M35" sqref="M35"/>
    </sheetView>
  </sheetViews>
  <sheetFormatPr baseColWidth="10" defaultColWidth="5.28515625" defaultRowHeight="20.25" x14ac:dyDescent="0.3"/>
  <cols>
    <col min="1" max="1" width="47.140625" style="28" customWidth="1"/>
    <col min="2" max="2" width="53.7109375" style="9" customWidth="1"/>
    <col min="3" max="3" width="56.28515625" style="9" customWidth="1"/>
    <col min="4" max="4" width="21" style="9" hidden="1" customWidth="1"/>
    <col min="5" max="5" width="57.42578125" style="9" customWidth="1"/>
    <col min="6" max="6" width="21.7109375" style="13" customWidth="1"/>
    <col min="7" max="7" width="27" style="13" customWidth="1"/>
    <col min="8" max="8" width="26.85546875" style="13" customWidth="1"/>
    <col min="9" max="9" width="17.28515625" style="13" customWidth="1"/>
    <col min="10" max="10" width="13.42578125" style="14" customWidth="1"/>
    <col min="11" max="11" width="15.5703125" style="14" customWidth="1"/>
    <col min="12" max="12" width="15.7109375" style="14" customWidth="1"/>
    <col min="13" max="13" width="155.85546875" style="48" customWidth="1"/>
    <col min="14" max="17" width="24.28515625" style="15" hidden="1" customWidth="1"/>
    <col min="18" max="18" width="26.28515625" style="85" customWidth="1"/>
    <col min="19" max="19" width="19" style="85" customWidth="1"/>
    <col min="20" max="20" width="19.5703125" style="86" customWidth="1"/>
    <col min="21" max="146" width="5.28515625" style="5"/>
    <col min="147" max="16384" width="5.28515625" style="9"/>
  </cols>
  <sheetData>
    <row r="1" spans="1:146" s="2" customFormat="1" ht="37.5" customHeight="1" x14ac:dyDescent="0.3">
      <c r="A1" s="113"/>
      <c r="B1" s="88" t="s">
        <v>248</v>
      </c>
      <c r="C1" s="89"/>
      <c r="D1" s="104"/>
      <c r="E1" s="121" t="s">
        <v>253</v>
      </c>
      <c r="F1" s="121"/>
      <c r="G1" s="121"/>
      <c r="H1" s="121"/>
      <c r="I1" s="121"/>
      <c r="J1" s="88" t="s">
        <v>258</v>
      </c>
      <c r="K1" s="89"/>
      <c r="L1" s="89"/>
      <c r="M1" s="89"/>
      <c r="N1" s="88" t="s">
        <v>258</v>
      </c>
      <c r="O1" s="89"/>
      <c r="P1" s="89"/>
      <c r="Q1" s="89"/>
      <c r="R1" s="67" t="s">
        <v>262</v>
      </c>
      <c r="S1" s="131" t="s">
        <v>219</v>
      </c>
      <c r="T1" s="132"/>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row>
    <row r="2" spans="1:146" s="2" customFormat="1" ht="18.75" customHeight="1" x14ac:dyDescent="0.3">
      <c r="A2" s="114"/>
      <c r="B2" s="90"/>
      <c r="C2" s="91"/>
      <c r="D2" s="105"/>
      <c r="E2" s="122"/>
      <c r="F2" s="122"/>
      <c r="G2" s="122"/>
      <c r="H2" s="122"/>
      <c r="I2" s="122"/>
      <c r="J2" s="90"/>
      <c r="K2" s="91"/>
      <c r="L2" s="91"/>
      <c r="M2" s="91"/>
      <c r="N2" s="90"/>
      <c r="O2" s="91"/>
      <c r="P2" s="91"/>
      <c r="Q2" s="91"/>
      <c r="R2" s="68" t="s">
        <v>263</v>
      </c>
      <c r="S2" s="133">
        <v>1</v>
      </c>
      <c r="T2" s="134"/>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row>
    <row r="3" spans="1:146" s="2" customFormat="1" ht="32.25" customHeight="1" x14ac:dyDescent="0.3">
      <c r="A3" s="114"/>
      <c r="B3" s="106"/>
      <c r="C3" s="107"/>
      <c r="D3" s="108"/>
      <c r="E3" s="122"/>
      <c r="F3" s="122"/>
      <c r="G3" s="122"/>
      <c r="H3" s="122"/>
      <c r="I3" s="122"/>
      <c r="J3" s="90"/>
      <c r="K3" s="91"/>
      <c r="L3" s="91"/>
      <c r="M3" s="91"/>
      <c r="N3" s="90"/>
      <c r="O3" s="91"/>
      <c r="P3" s="91"/>
      <c r="Q3" s="91"/>
      <c r="R3" s="68" t="s">
        <v>264</v>
      </c>
      <c r="S3" s="135">
        <v>43711</v>
      </c>
      <c r="T3" s="134"/>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row>
    <row r="4" spans="1:146" s="2" customFormat="1" ht="24.75" customHeight="1" x14ac:dyDescent="0.25">
      <c r="A4" s="114"/>
      <c r="B4" s="109" t="s">
        <v>249</v>
      </c>
      <c r="C4" s="110"/>
      <c r="D4" s="111"/>
      <c r="E4" s="123" t="s">
        <v>254</v>
      </c>
      <c r="F4" s="123"/>
      <c r="G4" s="123"/>
      <c r="H4" s="123"/>
      <c r="I4" s="123"/>
      <c r="J4" s="92">
        <v>44650</v>
      </c>
      <c r="K4" s="91"/>
      <c r="L4" s="91"/>
      <c r="M4" s="91"/>
      <c r="N4" s="92">
        <v>44650</v>
      </c>
      <c r="O4" s="91"/>
      <c r="P4" s="91"/>
      <c r="Q4" s="91"/>
      <c r="R4" s="68" t="s">
        <v>265</v>
      </c>
      <c r="S4" s="136" t="s">
        <v>220</v>
      </c>
      <c r="T4" s="137"/>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row>
    <row r="5" spans="1:146" s="2" customFormat="1" ht="23.25" customHeight="1" thickBot="1" x14ac:dyDescent="0.3">
      <c r="A5" s="114"/>
      <c r="B5" s="93"/>
      <c r="C5" s="94"/>
      <c r="D5" s="112"/>
      <c r="E5" s="123"/>
      <c r="F5" s="123"/>
      <c r="G5" s="123"/>
      <c r="H5" s="123"/>
      <c r="I5" s="123"/>
      <c r="J5" s="93"/>
      <c r="K5" s="94"/>
      <c r="L5" s="94"/>
      <c r="M5" s="94"/>
      <c r="N5" s="93"/>
      <c r="O5" s="94"/>
      <c r="P5" s="94"/>
      <c r="Q5" s="94"/>
      <c r="R5" s="68">
        <v>43710</v>
      </c>
      <c r="S5" s="138"/>
      <c r="T5" s="139"/>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row>
    <row r="6" spans="1:146" s="30" customFormat="1" ht="51.75" customHeight="1" x14ac:dyDescent="0.35">
      <c r="A6" s="115" t="s">
        <v>0</v>
      </c>
      <c r="B6" s="117" t="s">
        <v>250</v>
      </c>
      <c r="C6" s="119" t="s">
        <v>251</v>
      </c>
      <c r="D6" s="120"/>
      <c r="E6" s="117" t="s">
        <v>1</v>
      </c>
      <c r="F6" s="117" t="s">
        <v>2</v>
      </c>
      <c r="G6" s="124" t="s">
        <v>3</v>
      </c>
      <c r="H6" s="117" t="s">
        <v>4</v>
      </c>
      <c r="I6" s="126" t="s">
        <v>5</v>
      </c>
      <c r="J6" s="117" t="s">
        <v>255</v>
      </c>
      <c r="K6" s="117" t="s">
        <v>256</v>
      </c>
      <c r="L6" s="117" t="s">
        <v>257</v>
      </c>
      <c r="M6" s="117" t="s">
        <v>6</v>
      </c>
      <c r="N6" s="95" t="s">
        <v>255</v>
      </c>
      <c r="O6" s="95" t="s">
        <v>256</v>
      </c>
      <c r="P6" s="95" t="s">
        <v>257</v>
      </c>
      <c r="Q6" s="97" t="s">
        <v>6</v>
      </c>
      <c r="R6" s="128" t="s">
        <v>261</v>
      </c>
      <c r="S6" s="129"/>
      <c r="T6" s="130"/>
      <c r="U6" s="29"/>
      <c r="V6" s="29"/>
      <c r="W6" s="29"/>
      <c r="X6" s="29"/>
      <c r="Y6" s="29"/>
      <c r="Z6" s="29"/>
      <c r="AA6" s="29"/>
      <c r="AB6" s="29"/>
      <c r="AC6" s="29"/>
      <c r="AD6" s="29"/>
      <c r="AE6" s="29"/>
      <c r="AF6" s="29"/>
      <c r="AG6" s="29"/>
      <c r="AH6" s="29"/>
      <c r="AI6" s="29"/>
      <c r="AJ6" s="29"/>
      <c r="AK6" s="29"/>
      <c r="AL6" s="29"/>
      <c r="AM6" s="29"/>
      <c r="AN6" s="29"/>
      <c r="AO6" s="29"/>
      <c r="AP6" s="29"/>
      <c r="AQ6" s="29"/>
      <c r="AR6" s="29"/>
      <c r="AS6" s="29"/>
      <c r="AT6" s="29"/>
      <c r="AU6" s="29"/>
      <c r="AV6" s="29"/>
      <c r="AW6" s="29"/>
      <c r="AX6" s="29"/>
      <c r="AY6" s="29"/>
      <c r="AZ6" s="29"/>
      <c r="BA6" s="29"/>
      <c r="BB6" s="29"/>
      <c r="BC6" s="29"/>
      <c r="BD6" s="29"/>
      <c r="BE6" s="29"/>
      <c r="BF6" s="29"/>
      <c r="BG6" s="29"/>
      <c r="BH6" s="29"/>
      <c r="BI6" s="29"/>
      <c r="BJ6" s="29"/>
      <c r="BK6" s="29"/>
      <c r="BL6" s="29"/>
      <c r="BM6" s="29"/>
      <c r="BN6" s="29"/>
      <c r="BO6" s="29"/>
      <c r="BP6" s="29"/>
      <c r="BQ6" s="29"/>
      <c r="BR6" s="29"/>
      <c r="BS6" s="29"/>
      <c r="BT6" s="29"/>
      <c r="BU6" s="29"/>
      <c r="BV6" s="29"/>
      <c r="BW6" s="29"/>
      <c r="BX6" s="29"/>
      <c r="BY6" s="29"/>
      <c r="BZ6" s="29"/>
      <c r="CA6" s="29"/>
      <c r="CB6" s="29"/>
      <c r="CC6" s="29"/>
      <c r="CD6" s="29"/>
      <c r="CE6" s="29"/>
      <c r="CF6" s="29"/>
      <c r="CG6" s="29"/>
      <c r="CH6" s="29"/>
      <c r="CI6" s="29"/>
      <c r="CJ6" s="29"/>
      <c r="CK6" s="29"/>
      <c r="CL6" s="29"/>
      <c r="CM6" s="29"/>
      <c r="CN6" s="29"/>
      <c r="CO6" s="29"/>
      <c r="CP6" s="29"/>
      <c r="CQ6" s="29"/>
      <c r="CR6" s="29"/>
      <c r="CS6" s="29"/>
      <c r="CT6" s="29"/>
      <c r="CU6" s="29"/>
      <c r="CV6" s="29"/>
      <c r="CW6" s="29"/>
      <c r="CX6" s="29"/>
      <c r="CY6" s="29"/>
      <c r="CZ6" s="29"/>
      <c r="DA6" s="29"/>
      <c r="DB6" s="29"/>
      <c r="DC6" s="29"/>
      <c r="DD6" s="29"/>
      <c r="DE6" s="29"/>
      <c r="DF6" s="29"/>
      <c r="DG6" s="29"/>
      <c r="DH6" s="29"/>
      <c r="DI6" s="29"/>
      <c r="DJ6" s="29"/>
      <c r="DK6" s="29"/>
      <c r="DL6" s="29"/>
      <c r="DM6" s="29"/>
      <c r="DN6" s="29"/>
      <c r="DO6" s="29"/>
      <c r="DP6" s="29"/>
      <c r="DQ6" s="29"/>
      <c r="DR6" s="29"/>
      <c r="DS6" s="29"/>
      <c r="DT6" s="29"/>
      <c r="DU6" s="29"/>
      <c r="DV6" s="29"/>
      <c r="DW6" s="29"/>
      <c r="DX6" s="29"/>
      <c r="DY6" s="29"/>
      <c r="DZ6" s="29"/>
      <c r="EA6" s="29"/>
      <c r="EB6" s="29"/>
      <c r="EC6" s="29"/>
      <c r="ED6" s="29"/>
      <c r="EE6" s="29"/>
      <c r="EF6" s="29"/>
      <c r="EG6" s="29"/>
      <c r="EH6" s="29"/>
      <c r="EI6" s="29"/>
      <c r="EJ6" s="29"/>
      <c r="EK6" s="29"/>
      <c r="EL6" s="29"/>
      <c r="EM6" s="29"/>
      <c r="EN6" s="29"/>
      <c r="EO6" s="29"/>
      <c r="EP6" s="29"/>
    </row>
    <row r="7" spans="1:146" s="30" customFormat="1" ht="36" customHeight="1" thickBot="1" x14ac:dyDescent="0.4">
      <c r="A7" s="116"/>
      <c r="B7" s="118"/>
      <c r="C7" s="50" t="s">
        <v>7</v>
      </c>
      <c r="D7" s="50" t="s">
        <v>252</v>
      </c>
      <c r="E7" s="118"/>
      <c r="F7" s="118"/>
      <c r="G7" s="125"/>
      <c r="H7" s="118"/>
      <c r="I7" s="127"/>
      <c r="J7" s="118"/>
      <c r="K7" s="118"/>
      <c r="L7" s="118"/>
      <c r="M7" s="118"/>
      <c r="N7" s="96"/>
      <c r="O7" s="96"/>
      <c r="P7" s="96"/>
      <c r="Q7" s="98"/>
      <c r="R7" s="69" t="s">
        <v>259</v>
      </c>
      <c r="S7" s="70" t="s">
        <v>260</v>
      </c>
      <c r="T7" s="71" t="s">
        <v>8</v>
      </c>
      <c r="U7" s="29"/>
      <c r="V7" s="29"/>
      <c r="W7" s="29"/>
      <c r="X7" s="29"/>
      <c r="Y7" s="29"/>
      <c r="Z7" s="29"/>
      <c r="AA7" s="29"/>
      <c r="AB7" s="29"/>
      <c r="AC7" s="29"/>
      <c r="AD7" s="29"/>
      <c r="AE7" s="29"/>
      <c r="AF7" s="29"/>
      <c r="AG7" s="29"/>
      <c r="AH7" s="29"/>
      <c r="AI7" s="29"/>
      <c r="AJ7" s="29"/>
      <c r="AK7" s="29"/>
      <c r="AL7" s="29"/>
      <c r="AM7" s="29"/>
      <c r="AN7" s="29"/>
      <c r="AO7" s="29"/>
      <c r="AP7" s="29"/>
      <c r="AQ7" s="29"/>
      <c r="AR7" s="29"/>
      <c r="AS7" s="29"/>
      <c r="AT7" s="29"/>
      <c r="AU7" s="29"/>
      <c r="AV7" s="29"/>
      <c r="AW7" s="29"/>
      <c r="AX7" s="29"/>
      <c r="AY7" s="29"/>
      <c r="AZ7" s="29"/>
      <c r="BA7" s="29"/>
      <c r="BB7" s="29"/>
      <c r="BC7" s="29"/>
      <c r="BD7" s="29"/>
      <c r="BE7" s="29"/>
      <c r="BF7" s="29"/>
      <c r="BG7" s="29"/>
      <c r="BH7" s="29"/>
      <c r="BI7" s="29"/>
      <c r="BJ7" s="29"/>
      <c r="BK7" s="29"/>
      <c r="BL7" s="29"/>
      <c r="BM7" s="29"/>
      <c r="BN7" s="29"/>
      <c r="BO7" s="29"/>
      <c r="BP7" s="29"/>
      <c r="BQ7" s="29"/>
      <c r="BR7" s="29"/>
      <c r="BS7" s="29"/>
      <c r="BT7" s="29"/>
      <c r="BU7" s="29"/>
      <c r="BV7" s="29"/>
      <c r="BW7" s="29"/>
      <c r="BX7" s="29"/>
      <c r="BY7" s="29"/>
      <c r="BZ7" s="29"/>
      <c r="CA7" s="29"/>
      <c r="CB7" s="29"/>
      <c r="CC7" s="29"/>
      <c r="CD7" s="29"/>
      <c r="CE7" s="29"/>
      <c r="CF7" s="29"/>
      <c r="CG7" s="29"/>
      <c r="CH7" s="29"/>
      <c r="CI7" s="29"/>
      <c r="CJ7" s="29"/>
      <c r="CK7" s="29"/>
      <c r="CL7" s="29"/>
      <c r="CM7" s="29"/>
      <c r="CN7" s="29"/>
      <c r="CO7" s="29"/>
      <c r="CP7" s="29"/>
      <c r="CQ7" s="29"/>
      <c r="CR7" s="29"/>
      <c r="CS7" s="29"/>
      <c r="CT7" s="29"/>
      <c r="CU7" s="29"/>
      <c r="CV7" s="29"/>
      <c r="CW7" s="29"/>
      <c r="CX7" s="29"/>
      <c r="CY7" s="29"/>
      <c r="CZ7" s="29"/>
      <c r="DA7" s="29"/>
      <c r="DB7" s="29"/>
      <c r="DC7" s="29"/>
      <c r="DD7" s="29"/>
      <c r="DE7" s="29"/>
      <c r="DF7" s="29"/>
      <c r="DG7" s="29"/>
      <c r="DH7" s="29"/>
      <c r="DI7" s="29"/>
      <c r="DJ7" s="29"/>
      <c r="DK7" s="29"/>
      <c r="DL7" s="29"/>
      <c r="DM7" s="29"/>
      <c r="DN7" s="29"/>
      <c r="DO7" s="29"/>
      <c r="DP7" s="29"/>
      <c r="DQ7" s="29"/>
      <c r="DR7" s="29"/>
      <c r="DS7" s="29"/>
      <c r="DT7" s="29"/>
      <c r="DU7" s="29"/>
      <c r="DV7" s="29"/>
      <c r="DW7" s="29"/>
      <c r="DX7" s="29"/>
      <c r="DY7" s="29"/>
      <c r="DZ7" s="29"/>
      <c r="EA7" s="29"/>
      <c r="EB7" s="29"/>
      <c r="EC7" s="29"/>
      <c r="ED7" s="29"/>
      <c r="EE7" s="29"/>
      <c r="EF7" s="29"/>
      <c r="EG7" s="29"/>
      <c r="EH7" s="29"/>
      <c r="EI7" s="29"/>
      <c r="EJ7" s="29"/>
      <c r="EK7" s="29"/>
      <c r="EL7" s="29"/>
      <c r="EM7" s="29"/>
      <c r="EN7" s="29"/>
      <c r="EO7" s="29"/>
      <c r="EP7" s="29"/>
    </row>
    <row r="8" spans="1:146" s="4" customFormat="1" ht="336.75" customHeight="1" x14ac:dyDescent="0.25">
      <c r="A8" s="100" t="s">
        <v>266</v>
      </c>
      <c r="B8" s="31" t="s">
        <v>9</v>
      </c>
      <c r="C8" s="31" t="s">
        <v>10</v>
      </c>
      <c r="D8" s="31"/>
      <c r="E8" s="31" t="s">
        <v>11</v>
      </c>
      <c r="F8" s="32" t="s">
        <v>12</v>
      </c>
      <c r="G8" s="32" t="s">
        <v>13</v>
      </c>
      <c r="H8" s="33" t="s">
        <v>14</v>
      </c>
      <c r="I8" s="33" t="s">
        <v>15</v>
      </c>
      <c r="J8" s="34">
        <v>65</v>
      </c>
      <c r="K8" s="34">
        <v>49</v>
      </c>
      <c r="L8" s="35">
        <f t="shared" ref="L8:L9" si="0">IFERROR(K8/J8,0)</f>
        <v>0.75384615384615383</v>
      </c>
      <c r="M8" s="46" t="s">
        <v>275</v>
      </c>
      <c r="N8" s="22"/>
      <c r="O8" s="22"/>
      <c r="P8" s="22"/>
      <c r="Q8" s="22"/>
      <c r="R8" s="72">
        <v>100</v>
      </c>
      <c r="S8" s="72">
        <v>49</v>
      </c>
      <c r="T8" s="73">
        <v>0.49</v>
      </c>
      <c r="U8" s="3"/>
      <c r="V8" s="3"/>
      <c r="W8" s="3"/>
      <c r="X8" s="3"/>
      <c r="Y8" s="3"/>
      <c r="Z8" s="3"/>
      <c r="AA8" s="3"/>
      <c r="AB8" s="3"/>
      <c r="AC8" s="3"/>
      <c r="AD8" s="3"/>
      <c r="AE8" s="3"/>
      <c r="AF8" s="3"/>
      <c r="AG8" s="3"/>
      <c r="AH8" s="3"/>
      <c r="AI8" s="3"/>
      <c r="AJ8" s="3"/>
      <c r="AK8" s="3"/>
      <c r="AL8" s="3"/>
      <c r="AM8" s="3"/>
      <c r="AN8" s="3"/>
      <c r="AO8" s="3"/>
      <c r="AP8" s="3"/>
      <c r="AQ8" s="3"/>
      <c r="AR8" s="3"/>
      <c r="AS8" s="3"/>
      <c r="AT8" s="3"/>
      <c r="AU8" s="3"/>
      <c r="AV8" s="3"/>
      <c r="AW8" s="3"/>
      <c r="AX8" s="3"/>
      <c r="AY8" s="3"/>
      <c r="AZ8" s="3"/>
      <c r="BA8" s="3"/>
      <c r="BB8" s="3"/>
      <c r="BC8" s="3"/>
      <c r="BD8" s="3"/>
      <c r="BE8" s="3"/>
      <c r="BF8" s="3"/>
      <c r="BG8" s="3"/>
      <c r="BH8" s="3"/>
      <c r="BI8" s="3"/>
      <c r="BJ8" s="3"/>
      <c r="BK8" s="3"/>
      <c r="BL8" s="3"/>
      <c r="BM8" s="3"/>
      <c r="BN8" s="3"/>
      <c r="BO8" s="3"/>
      <c r="BP8" s="3"/>
      <c r="BQ8" s="3"/>
      <c r="BR8" s="3"/>
      <c r="BS8" s="3"/>
      <c r="BT8" s="3"/>
      <c r="BU8" s="3"/>
      <c r="BV8" s="3"/>
      <c r="BW8" s="3"/>
      <c r="BX8" s="3"/>
      <c r="BY8" s="3"/>
      <c r="BZ8" s="3"/>
      <c r="CA8" s="3"/>
      <c r="CB8" s="3"/>
      <c r="CC8" s="3"/>
      <c r="CD8" s="3"/>
      <c r="CE8" s="3"/>
      <c r="CF8" s="3"/>
      <c r="CG8" s="3"/>
      <c r="CH8" s="3"/>
      <c r="CI8" s="3"/>
      <c r="CJ8" s="3"/>
      <c r="CK8" s="3"/>
      <c r="CL8" s="3"/>
      <c r="CM8" s="3"/>
      <c r="CN8" s="3"/>
      <c r="CO8" s="3"/>
      <c r="CP8" s="3"/>
      <c r="CQ8" s="3"/>
      <c r="CR8" s="3"/>
      <c r="CS8" s="3"/>
      <c r="CT8" s="3"/>
      <c r="CU8" s="3"/>
      <c r="CV8" s="3"/>
      <c r="CW8" s="3"/>
      <c r="CX8" s="3"/>
      <c r="CY8" s="3"/>
      <c r="CZ8" s="3"/>
      <c r="DA8" s="3"/>
      <c r="DB8" s="3"/>
      <c r="DC8" s="3"/>
      <c r="DD8" s="3"/>
      <c r="DE8" s="3"/>
      <c r="DF8" s="3"/>
      <c r="DG8" s="3"/>
      <c r="DH8" s="3"/>
      <c r="DI8" s="3"/>
      <c r="DJ8" s="3"/>
      <c r="DK8" s="3"/>
      <c r="DL8" s="3"/>
      <c r="DM8" s="3"/>
      <c r="DN8" s="3"/>
      <c r="DO8" s="3"/>
      <c r="DP8" s="3"/>
      <c r="DQ8" s="3"/>
      <c r="DR8" s="3"/>
      <c r="DS8" s="3"/>
      <c r="DT8" s="3"/>
      <c r="DU8" s="3"/>
      <c r="DV8" s="3"/>
      <c r="DW8" s="3"/>
      <c r="DX8" s="3"/>
      <c r="DY8" s="3"/>
      <c r="DZ8" s="3"/>
      <c r="EA8" s="3"/>
      <c r="EB8" s="3"/>
      <c r="EC8" s="3"/>
      <c r="ED8" s="3"/>
      <c r="EE8" s="3"/>
      <c r="EF8" s="3"/>
      <c r="EG8" s="3"/>
      <c r="EH8" s="3"/>
      <c r="EI8" s="3"/>
      <c r="EJ8" s="3"/>
      <c r="EK8" s="3"/>
      <c r="EL8" s="3"/>
      <c r="EM8" s="3"/>
      <c r="EN8" s="3"/>
      <c r="EO8" s="3"/>
      <c r="EP8" s="3"/>
    </row>
    <row r="9" spans="1:146" s="4" customFormat="1" ht="408.75" customHeight="1" x14ac:dyDescent="0.25">
      <c r="A9" s="101"/>
      <c r="B9" s="36" t="s">
        <v>16</v>
      </c>
      <c r="C9" s="36" t="s">
        <v>17</v>
      </c>
      <c r="D9" s="36"/>
      <c r="E9" s="36" t="s">
        <v>18</v>
      </c>
      <c r="F9" s="37" t="s">
        <v>12</v>
      </c>
      <c r="G9" s="37" t="s">
        <v>19</v>
      </c>
      <c r="H9" s="38" t="s">
        <v>20</v>
      </c>
      <c r="I9" s="38" t="s">
        <v>21</v>
      </c>
      <c r="J9" s="39">
        <v>100</v>
      </c>
      <c r="K9" s="39">
        <v>25</v>
      </c>
      <c r="L9" s="40">
        <f t="shared" si="0"/>
        <v>0.25</v>
      </c>
      <c r="M9" s="46" t="s">
        <v>276</v>
      </c>
      <c r="N9" s="22"/>
      <c r="O9" s="22"/>
      <c r="P9" s="22"/>
      <c r="Q9" s="22"/>
      <c r="R9" s="74">
        <v>100</v>
      </c>
      <c r="S9" s="74">
        <v>45</v>
      </c>
      <c r="T9" s="75">
        <v>0.45</v>
      </c>
      <c r="U9" s="3"/>
      <c r="V9" s="3"/>
      <c r="W9" s="3"/>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c r="BQ9" s="3"/>
      <c r="BR9" s="3"/>
      <c r="BS9" s="3"/>
      <c r="BT9" s="3"/>
      <c r="BU9" s="3"/>
      <c r="BV9" s="3"/>
      <c r="BW9" s="3"/>
      <c r="BX9" s="3"/>
      <c r="BY9" s="3"/>
      <c r="BZ9" s="3"/>
      <c r="CA9" s="3"/>
      <c r="CB9" s="3"/>
      <c r="CC9" s="3"/>
      <c r="CD9" s="3"/>
      <c r="CE9" s="3"/>
      <c r="CF9" s="3"/>
      <c r="CG9" s="3"/>
      <c r="CH9" s="3"/>
      <c r="CI9" s="3"/>
      <c r="CJ9" s="3"/>
      <c r="CK9" s="3"/>
      <c r="CL9" s="3"/>
      <c r="CM9" s="3"/>
      <c r="CN9" s="3"/>
      <c r="CO9" s="3"/>
      <c r="CP9" s="3"/>
      <c r="CQ9" s="3"/>
      <c r="CR9" s="3"/>
      <c r="CS9" s="3"/>
      <c r="CT9" s="3"/>
      <c r="CU9" s="3"/>
      <c r="CV9" s="3"/>
      <c r="CW9" s="3"/>
      <c r="CX9" s="3"/>
      <c r="CY9" s="3"/>
      <c r="CZ9" s="3"/>
      <c r="DA9" s="3"/>
      <c r="DB9" s="3"/>
      <c r="DC9" s="3"/>
      <c r="DD9" s="3"/>
      <c r="DE9" s="3"/>
      <c r="DF9" s="3"/>
      <c r="DG9" s="3"/>
      <c r="DH9" s="3"/>
      <c r="DI9" s="3"/>
      <c r="DJ9" s="3"/>
      <c r="DK9" s="3"/>
      <c r="DL9" s="3"/>
      <c r="DM9" s="3"/>
      <c r="DN9" s="3"/>
      <c r="DO9" s="3"/>
      <c r="DP9" s="3"/>
      <c r="DQ9" s="3"/>
      <c r="DR9" s="3"/>
      <c r="DS9" s="3"/>
      <c r="DT9" s="3"/>
      <c r="DU9" s="3"/>
      <c r="DV9" s="3"/>
      <c r="DW9" s="3"/>
      <c r="DX9" s="3"/>
      <c r="DY9" s="3"/>
      <c r="DZ9" s="3"/>
      <c r="EA9" s="3"/>
      <c r="EB9" s="3"/>
      <c r="EC9" s="3"/>
      <c r="ED9" s="3"/>
      <c r="EE9" s="3"/>
      <c r="EF9" s="3"/>
      <c r="EG9" s="3"/>
      <c r="EH9" s="3"/>
      <c r="EI9" s="3"/>
      <c r="EJ9" s="3"/>
      <c r="EK9" s="3"/>
      <c r="EL9" s="3"/>
      <c r="EM9" s="3"/>
      <c r="EN9" s="3"/>
      <c r="EO9" s="3"/>
      <c r="EP9" s="3"/>
    </row>
    <row r="10" spans="1:146" s="6" customFormat="1" ht="27" customHeight="1" x14ac:dyDescent="0.3">
      <c r="A10" s="26"/>
      <c r="B10" s="16" t="s">
        <v>22</v>
      </c>
      <c r="C10" s="17"/>
      <c r="D10" s="17"/>
      <c r="E10" s="17"/>
      <c r="F10" s="18"/>
      <c r="G10" s="18"/>
      <c r="H10" s="18"/>
      <c r="I10" s="18"/>
      <c r="J10" s="18"/>
      <c r="K10" s="18"/>
      <c r="L10" s="19">
        <f>SUM(L8:L9)/2</f>
        <v>0.50192307692307692</v>
      </c>
      <c r="M10" s="45"/>
      <c r="N10" s="20"/>
      <c r="O10" s="20"/>
      <c r="P10" s="20"/>
      <c r="Q10" s="20"/>
      <c r="R10" s="76"/>
      <c r="S10" s="76"/>
      <c r="T10" s="77">
        <f>SUM(T8:T9)/2</f>
        <v>0.47</v>
      </c>
      <c r="U10" s="5"/>
      <c r="V10" s="5"/>
      <c r="W10" s="5"/>
      <c r="X10" s="5"/>
      <c r="Y10" s="5"/>
      <c r="Z10" s="5"/>
      <c r="AA10" s="5"/>
      <c r="AB10" s="5"/>
      <c r="AC10" s="5"/>
      <c r="AD10" s="5"/>
      <c r="AE10" s="5"/>
      <c r="AF10" s="5"/>
      <c r="AG10" s="5"/>
      <c r="AH10" s="5"/>
      <c r="AI10" s="5"/>
      <c r="AJ10" s="5"/>
      <c r="AK10" s="5"/>
      <c r="AL10" s="5"/>
      <c r="AM10" s="5"/>
      <c r="AN10" s="5"/>
      <c r="AO10" s="5"/>
      <c r="AP10" s="5"/>
      <c r="AQ10" s="5"/>
      <c r="AR10" s="5"/>
      <c r="AS10" s="5"/>
      <c r="AT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c r="BT10" s="5"/>
      <c r="BU10" s="5"/>
      <c r="BV10" s="5"/>
      <c r="BW10" s="5"/>
      <c r="BX10" s="5"/>
      <c r="BY10" s="5"/>
      <c r="BZ10" s="5"/>
      <c r="CA10" s="5"/>
      <c r="CB10" s="5"/>
      <c r="CC10" s="5"/>
      <c r="CD10" s="5"/>
      <c r="CE10" s="5"/>
      <c r="CF10" s="5"/>
      <c r="CG10" s="5"/>
      <c r="CH10" s="5"/>
      <c r="CI10" s="5"/>
      <c r="CJ10" s="5"/>
      <c r="CK10" s="5"/>
      <c r="CL10" s="5"/>
      <c r="CM10" s="5"/>
      <c r="CN10" s="5"/>
      <c r="CO10" s="5"/>
      <c r="CP10" s="5"/>
      <c r="CQ10" s="5"/>
      <c r="CR10" s="5"/>
      <c r="CS10" s="5"/>
      <c r="CT10" s="5"/>
      <c r="CU10" s="5"/>
      <c r="CV10" s="5"/>
      <c r="CW10" s="5"/>
      <c r="CX10" s="5"/>
      <c r="CY10" s="5"/>
      <c r="CZ10" s="5"/>
      <c r="DA10" s="5"/>
      <c r="DB10" s="5"/>
      <c r="DC10" s="5"/>
      <c r="DD10" s="5"/>
      <c r="DE10" s="5"/>
      <c r="DF10" s="5"/>
      <c r="DG10" s="5"/>
      <c r="DH10" s="5"/>
      <c r="DI10" s="5"/>
      <c r="DJ10" s="5"/>
      <c r="DK10" s="5"/>
      <c r="DL10" s="5"/>
      <c r="DM10" s="5"/>
      <c r="DN10" s="5"/>
      <c r="DO10" s="5"/>
      <c r="DP10" s="5"/>
      <c r="DQ10" s="5"/>
      <c r="DR10" s="5"/>
      <c r="DS10" s="5"/>
      <c r="DT10" s="5"/>
      <c r="DU10" s="5"/>
      <c r="DV10" s="5"/>
      <c r="DW10" s="5"/>
      <c r="DX10" s="5"/>
      <c r="DY10" s="5"/>
      <c r="DZ10" s="5"/>
      <c r="EA10" s="5"/>
      <c r="EB10" s="5"/>
      <c r="EC10" s="5"/>
      <c r="ED10" s="5"/>
      <c r="EE10" s="5"/>
      <c r="EF10" s="5"/>
      <c r="EG10" s="5"/>
      <c r="EH10" s="5"/>
      <c r="EI10" s="5"/>
      <c r="EJ10" s="5"/>
      <c r="EK10" s="5"/>
      <c r="EL10" s="5"/>
      <c r="EM10" s="5"/>
      <c r="EN10" s="5"/>
      <c r="EO10" s="5"/>
      <c r="EP10" s="5"/>
    </row>
    <row r="11" spans="1:146" s="8" customFormat="1" ht="273" customHeight="1" x14ac:dyDescent="0.2">
      <c r="A11" s="102" t="s">
        <v>23</v>
      </c>
      <c r="B11" s="41" t="s">
        <v>24</v>
      </c>
      <c r="C11" s="41" t="s">
        <v>25</v>
      </c>
      <c r="D11" s="41"/>
      <c r="E11" s="41" t="s">
        <v>26</v>
      </c>
      <c r="F11" s="37" t="s">
        <v>12</v>
      </c>
      <c r="G11" s="37" t="s">
        <v>27</v>
      </c>
      <c r="H11" s="37" t="s">
        <v>28</v>
      </c>
      <c r="I11" s="37" t="s">
        <v>15</v>
      </c>
      <c r="J11" s="42">
        <v>1</v>
      </c>
      <c r="K11" s="42">
        <v>0.73</v>
      </c>
      <c r="L11" s="43">
        <f t="shared" ref="L11:L24" si="1">IFERROR(K11/J11,0)</f>
        <v>0.73</v>
      </c>
      <c r="M11" s="46" t="s">
        <v>277</v>
      </c>
      <c r="N11" s="22"/>
      <c r="O11" s="22"/>
      <c r="P11" s="22"/>
      <c r="Q11" s="22"/>
      <c r="R11" s="74">
        <v>1</v>
      </c>
      <c r="S11" s="74">
        <v>0.73</v>
      </c>
      <c r="T11" s="75">
        <v>0.73</v>
      </c>
      <c r="U11" s="7"/>
      <c r="V11" s="7"/>
      <c r="W11" s="7"/>
      <c r="X11" s="7"/>
      <c r="Y11" s="7"/>
      <c r="Z11" s="7"/>
      <c r="AA11" s="7"/>
      <c r="AB11" s="7"/>
      <c r="AC11" s="7"/>
      <c r="AD11" s="7"/>
      <c r="AE11" s="7"/>
      <c r="AF11" s="7"/>
      <c r="AG11" s="7"/>
      <c r="AH11" s="7"/>
      <c r="AI11" s="7"/>
      <c r="AJ11" s="7"/>
      <c r="AK11" s="7"/>
      <c r="AL11" s="7"/>
      <c r="AM11" s="7"/>
      <c r="AN11" s="7"/>
      <c r="AO11" s="7"/>
      <c r="AP11" s="7"/>
      <c r="AQ11" s="7"/>
      <c r="AR11" s="7"/>
      <c r="AS11" s="7"/>
      <c r="AT11" s="7"/>
      <c r="AU11" s="7"/>
      <c r="AV11" s="7"/>
      <c r="AW11" s="7"/>
      <c r="AX11" s="7"/>
      <c r="AY11" s="7"/>
      <c r="AZ11" s="7"/>
      <c r="BA11" s="7"/>
      <c r="BB11" s="7"/>
      <c r="BC11" s="7"/>
      <c r="BD11" s="7"/>
      <c r="BE11" s="7"/>
      <c r="BF11" s="7"/>
      <c r="BG11" s="7"/>
      <c r="BH11" s="7"/>
      <c r="BI11" s="7"/>
      <c r="BJ11" s="7"/>
      <c r="BK11" s="7"/>
      <c r="BL11" s="7"/>
      <c r="BM11" s="7"/>
      <c r="BN11" s="7"/>
      <c r="BO11" s="7"/>
      <c r="BP11" s="7"/>
      <c r="BQ11" s="7"/>
      <c r="BR11" s="7"/>
      <c r="BS11" s="7"/>
      <c r="BT11" s="7"/>
      <c r="BU11" s="7"/>
      <c r="BV11" s="7"/>
      <c r="BW11" s="7"/>
      <c r="BX11" s="7"/>
      <c r="BY11" s="7"/>
      <c r="BZ11" s="7"/>
      <c r="CA11" s="7"/>
      <c r="CB11" s="7"/>
      <c r="CC11" s="7"/>
      <c r="CD11" s="7"/>
      <c r="CE11" s="7"/>
      <c r="CF11" s="7"/>
      <c r="CG11" s="7"/>
      <c r="CH11" s="7"/>
      <c r="CI11" s="7"/>
      <c r="CJ11" s="7"/>
      <c r="CK11" s="7"/>
      <c r="CL11" s="7"/>
      <c r="CM11" s="7"/>
      <c r="CN11" s="7"/>
      <c r="CO11" s="7"/>
      <c r="CP11" s="7"/>
      <c r="CQ11" s="7"/>
      <c r="CR11" s="7"/>
      <c r="CS11" s="7"/>
      <c r="CT11" s="7"/>
      <c r="CU11" s="7"/>
      <c r="CV11" s="7"/>
      <c r="CW11" s="7"/>
      <c r="CX11" s="7"/>
      <c r="CY11" s="7"/>
      <c r="CZ11" s="7"/>
      <c r="DA11" s="7"/>
      <c r="DB11" s="7"/>
      <c r="DC11" s="7"/>
      <c r="DD11" s="7"/>
      <c r="DE11" s="7"/>
      <c r="DF11" s="7"/>
      <c r="DG11" s="7"/>
      <c r="DH11" s="7"/>
      <c r="DI11" s="7"/>
      <c r="DJ11" s="7"/>
      <c r="DK11" s="7"/>
      <c r="DL11" s="7"/>
      <c r="DM11" s="7"/>
      <c r="DN11" s="7"/>
      <c r="DO11" s="7"/>
      <c r="DP11" s="7"/>
      <c r="DQ11" s="7"/>
      <c r="DR11" s="7"/>
      <c r="DS11" s="7"/>
      <c r="DT11" s="7"/>
      <c r="DU11" s="7"/>
      <c r="DV11" s="7"/>
      <c r="DW11" s="7"/>
      <c r="DX11" s="7"/>
      <c r="DY11" s="7"/>
      <c r="DZ11" s="7"/>
      <c r="EA11" s="7"/>
      <c r="EB11" s="7"/>
      <c r="EC11" s="7"/>
      <c r="ED11" s="7"/>
      <c r="EE11" s="7"/>
      <c r="EF11" s="7"/>
      <c r="EG11" s="7"/>
      <c r="EH11" s="7"/>
      <c r="EI11" s="7"/>
      <c r="EJ11" s="7"/>
      <c r="EK11" s="7"/>
      <c r="EL11" s="7"/>
      <c r="EM11" s="7"/>
      <c r="EN11" s="7"/>
      <c r="EO11" s="7"/>
      <c r="EP11" s="7"/>
    </row>
    <row r="12" spans="1:146" s="8" customFormat="1" ht="273" customHeight="1" x14ac:dyDescent="0.2">
      <c r="A12" s="102"/>
      <c r="B12" s="41" t="s">
        <v>29</v>
      </c>
      <c r="C12" s="41" t="s">
        <v>30</v>
      </c>
      <c r="D12" s="41"/>
      <c r="E12" s="41" t="s">
        <v>31</v>
      </c>
      <c r="F12" s="37" t="s">
        <v>12</v>
      </c>
      <c r="G12" s="37" t="s">
        <v>27</v>
      </c>
      <c r="H12" s="37" t="s">
        <v>28</v>
      </c>
      <c r="I12" s="37" t="s">
        <v>21</v>
      </c>
      <c r="J12" s="42">
        <v>100</v>
      </c>
      <c r="K12" s="42">
        <v>25</v>
      </c>
      <c r="L12" s="43">
        <f t="shared" si="1"/>
        <v>0.25</v>
      </c>
      <c r="M12" s="46" t="s">
        <v>279</v>
      </c>
      <c r="N12" s="22"/>
      <c r="O12" s="22"/>
      <c r="P12" s="22"/>
      <c r="Q12" s="22"/>
      <c r="R12" s="74">
        <v>100</v>
      </c>
      <c r="S12" s="74">
        <v>45</v>
      </c>
      <c r="T12" s="75">
        <v>0.45</v>
      </c>
      <c r="U12" s="7"/>
      <c r="V12" s="7"/>
      <c r="W12" s="7"/>
      <c r="X12" s="7"/>
      <c r="Y12" s="7"/>
      <c r="Z12" s="7"/>
      <c r="AA12" s="7"/>
      <c r="AB12" s="7"/>
      <c r="AC12" s="7"/>
      <c r="AD12" s="7"/>
      <c r="AE12" s="7"/>
      <c r="AF12" s="7"/>
      <c r="AG12" s="7"/>
      <c r="AH12" s="7"/>
      <c r="AI12" s="7"/>
      <c r="AJ12" s="7"/>
      <c r="AK12" s="7"/>
      <c r="AL12" s="7"/>
      <c r="AM12" s="7"/>
      <c r="AN12" s="7"/>
      <c r="AO12" s="7"/>
      <c r="AP12" s="7"/>
      <c r="AQ12" s="7"/>
      <c r="AR12" s="7"/>
      <c r="AS12" s="7"/>
      <c r="AT12" s="7"/>
      <c r="AU12" s="7"/>
      <c r="AV12" s="7"/>
      <c r="AW12" s="7"/>
      <c r="AX12" s="7"/>
      <c r="AY12" s="7"/>
      <c r="AZ12" s="7"/>
      <c r="BA12" s="7"/>
      <c r="BB12" s="7"/>
      <c r="BC12" s="7"/>
      <c r="BD12" s="7"/>
      <c r="BE12" s="7"/>
      <c r="BF12" s="7"/>
      <c r="BG12" s="7"/>
      <c r="BH12" s="7"/>
      <c r="BI12" s="7"/>
      <c r="BJ12" s="7"/>
      <c r="BK12" s="7"/>
      <c r="BL12" s="7"/>
      <c r="BM12" s="7"/>
      <c r="BN12" s="7"/>
      <c r="BO12" s="7"/>
      <c r="BP12" s="7"/>
      <c r="BQ12" s="7"/>
      <c r="BR12" s="7"/>
      <c r="BS12" s="7"/>
      <c r="BT12" s="7"/>
      <c r="BU12" s="7"/>
      <c r="BV12" s="7"/>
      <c r="BW12" s="7"/>
      <c r="BX12" s="7"/>
      <c r="BY12" s="7"/>
      <c r="BZ12" s="7"/>
      <c r="CA12" s="7"/>
      <c r="CB12" s="7"/>
      <c r="CC12" s="7"/>
      <c r="CD12" s="7"/>
      <c r="CE12" s="7"/>
      <c r="CF12" s="7"/>
      <c r="CG12" s="7"/>
      <c r="CH12" s="7"/>
      <c r="CI12" s="7"/>
      <c r="CJ12" s="7"/>
      <c r="CK12" s="7"/>
      <c r="CL12" s="7"/>
      <c r="CM12" s="7"/>
      <c r="CN12" s="7"/>
      <c r="CO12" s="7"/>
      <c r="CP12" s="7"/>
      <c r="CQ12" s="7"/>
      <c r="CR12" s="7"/>
      <c r="CS12" s="7"/>
      <c r="CT12" s="7"/>
      <c r="CU12" s="7"/>
      <c r="CV12" s="7"/>
      <c r="CW12" s="7"/>
      <c r="CX12" s="7"/>
      <c r="CY12" s="7"/>
      <c r="CZ12" s="7"/>
      <c r="DA12" s="7"/>
      <c r="DB12" s="7"/>
      <c r="DC12" s="7"/>
      <c r="DD12" s="7"/>
      <c r="DE12" s="7"/>
      <c r="DF12" s="7"/>
      <c r="DG12" s="7"/>
      <c r="DH12" s="7"/>
      <c r="DI12" s="7"/>
      <c r="DJ12" s="7"/>
      <c r="DK12" s="7"/>
      <c r="DL12" s="7"/>
      <c r="DM12" s="7"/>
      <c r="DN12" s="7"/>
      <c r="DO12" s="7"/>
      <c r="DP12" s="7"/>
      <c r="DQ12" s="7"/>
      <c r="DR12" s="7"/>
      <c r="DS12" s="7"/>
      <c r="DT12" s="7"/>
      <c r="DU12" s="7"/>
      <c r="DV12" s="7"/>
      <c r="DW12" s="7"/>
      <c r="DX12" s="7"/>
      <c r="DY12" s="7"/>
      <c r="DZ12" s="7"/>
      <c r="EA12" s="7"/>
      <c r="EB12" s="7"/>
      <c r="EC12" s="7"/>
      <c r="ED12" s="7"/>
      <c r="EE12" s="7"/>
      <c r="EF12" s="7"/>
      <c r="EG12" s="7"/>
      <c r="EH12" s="7"/>
      <c r="EI12" s="7"/>
      <c r="EJ12" s="7"/>
      <c r="EK12" s="7"/>
      <c r="EL12" s="7"/>
      <c r="EM12" s="7"/>
      <c r="EN12" s="7"/>
      <c r="EO12" s="7"/>
      <c r="EP12" s="7"/>
    </row>
    <row r="13" spans="1:146" s="8" customFormat="1" ht="186.75" customHeight="1" x14ac:dyDescent="0.2">
      <c r="A13" s="102"/>
      <c r="B13" s="41" t="s">
        <v>32</v>
      </c>
      <c r="C13" s="41" t="s">
        <v>33</v>
      </c>
      <c r="D13" s="41"/>
      <c r="E13" s="41" t="s">
        <v>34</v>
      </c>
      <c r="F13" s="37" t="s">
        <v>12</v>
      </c>
      <c r="G13" s="37" t="s">
        <v>35</v>
      </c>
      <c r="H13" s="37" t="s">
        <v>36</v>
      </c>
      <c r="I13" s="37" t="s">
        <v>37</v>
      </c>
      <c r="J13" s="42">
        <v>4</v>
      </c>
      <c r="K13" s="42">
        <v>0.52</v>
      </c>
      <c r="L13" s="43">
        <f t="shared" si="1"/>
        <v>0.13</v>
      </c>
      <c r="M13" s="46" t="s">
        <v>278</v>
      </c>
      <c r="N13" s="22"/>
      <c r="O13" s="22"/>
      <c r="P13" s="22"/>
      <c r="Q13" s="22"/>
      <c r="R13" s="74">
        <v>16</v>
      </c>
      <c r="S13" s="74">
        <v>6.52</v>
      </c>
      <c r="T13" s="75">
        <v>0.375</v>
      </c>
      <c r="U13" s="7"/>
      <c r="V13" s="7"/>
      <c r="W13" s="7"/>
      <c r="X13" s="7"/>
      <c r="Y13" s="7"/>
      <c r="Z13" s="7"/>
      <c r="AA13" s="7"/>
      <c r="AB13" s="7"/>
      <c r="AC13" s="7"/>
      <c r="AD13" s="7"/>
      <c r="AE13" s="7"/>
      <c r="AF13" s="7"/>
      <c r="AG13" s="7"/>
      <c r="AH13" s="7"/>
      <c r="AI13" s="7"/>
      <c r="AJ13" s="7"/>
      <c r="AK13" s="7"/>
      <c r="AL13" s="7"/>
      <c r="AM13" s="7"/>
      <c r="AN13" s="7"/>
      <c r="AO13" s="7"/>
      <c r="AP13" s="7"/>
      <c r="AQ13" s="7"/>
      <c r="AR13" s="7"/>
      <c r="AS13" s="7"/>
      <c r="AT13" s="7"/>
      <c r="AU13" s="7"/>
      <c r="AV13" s="7"/>
      <c r="AW13" s="7"/>
      <c r="AX13" s="7"/>
      <c r="AY13" s="7"/>
      <c r="AZ13" s="7"/>
      <c r="BA13" s="7"/>
      <c r="BB13" s="7"/>
      <c r="BC13" s="7"/>
      <c r="BD13" s="7"/>
      <c r="BE13" s="7"/>
      <c r="BF13" s="7"/>
      <c r="BG13" s="7"/>
      <c r="BH13" s="7"/>
      <c r="BI13" s="7"/>
      <c r="BJ13" s="7"/>
      <c r="BK13" s="7"/>
      <c r="BL13" s="7"/>
      <c r="BM13" s="7"/>
      <c r="BN13" s="7"/>
      <c r="BO13" s="7"/>
      <c r="BP13" s="7"/>
      <c r="BQ13" s="7"/>
      <c r="BR13" s="7"/>
      <c r="BS13" s="7"/>
      <c r="BT13" s="7"/>
      <c r="BU13" s="7"/>
      <c r="BV13" s="7"/>
      <c r="BW13" s="7"/>
      <c r="BX13" s="7"/>
      <c r="BY13" s="7"/>
      <c r="BZ13" s="7"/>
      <c r="CA13" s="7"/>
      <c r="CB13" s="7"/>
      <c r="CC13" s="7"/>
      <c r="CD13" s="7"/>
      <c r="CE13" s="7"/>
      <c r="CF13" s="7"/>
      <c r="CG13" s="7"/>
      <c r="CH13" s="7"/>
      <c r="CI13" s="7"/>
      <c r="CJ13" s="7"/>
      <c r="CK13" s="7"/>
      <c r="CL13" s="7"/>
      <c r="CM13" s="7"/>
      <c r="CN13" s="7"/>
      <c r="CO13" s="7"/>
      <c r="CP13" s="7"/>
      <c r="CQ13" s="7"/>
      <c r="CR13" s="7"/>
      <c r="CS13" s="7"/>
      <c r="CT13" s="7"/>
      <c r="CU13" s="7"/>
      <c r="CV13" s="7"/>
      <c r="CW13" s="7"/>
      <c r="CX13" s="7"/>
      <c r="CY13" s="7"/>
      <c r="CZ13" s="7"/>
      <c r="DA13" s="7"/>
      <c r="DB13" s="7"/>
      <c r="DC13" s="7"/>
      <c r="DD13" s="7"/>
      <c r="DE13" s="7"/>
      <c r="DF13" s="7"/>
      <c r="DG13" s="7"/>
      <c r="DH13" s="7"/>
      <c r="DI13" s="7"/>
      <c r="DJ13" s="7"/>
      <c r="DK13" s="7"/>
      <c r="DL13" s="7"/>
      <c r="DM13" s="7"/>
      <c r="DN13" s="7"/>
      <c r="DO13" s="7"/>
      <c r="DP13" s="7"/>
      <c r="DQ13" s="7"/>
      <c r="DR13" s="7"/>
      <c r="DS13" s="7"/>
      <c r="DT13" s="7"/>
      <c r="DU13" s="7"/>
      <c r="DV13" s="7"/>
      <c r="DW13" s="7"/>
      <c r="DX13" s="7"/>
      <c r="DY13" s="7"/>
      <c r="DZ13" s="7"/>
      <c r="EA13" s="7"/>
      <c r="EB13" s="7"/>
      <c r="EC13" s="7"/>
      <c r="ED13" s="7"/>
      <c r="EE13" s="7"/>
      <c r="EF13" s="7"/>
      <c r="EG13" s="7"/>
      <c r="EH13" s="7"/>
      <c r="EI13" s="7"/>
      <c r="EJ13" s="7"/>
      <c r="EK13" s="7"/>
      <c r="EL13" s="7"/>
      <c r="EM13" s="7"/>
      <c r="EN13" s="7"/>
      <c r="EO13" s="7"/>
      <c r="EP13" s="7"/>
    </row>
    <row r="14" spans="1:146" s="8" customFormat="1" ht="206.25" customHeight="1" x14ac:dyDescent="0.2">
      <c r="A14" s="102"/>
      <c r="B14" s="41" t="s">
        <v>38</v>
      </c>
      <c r="C14" s="41" t="s">
        <v>39</v>
      </c>
      <c r="D14" s="41"/>
      <c r="E14" s="41" t="s">
        <v>40</v>
      </c>
      <c r="F14" s="37" t="s">
        <v>12</v>
      </c>
      <c r="G14" s="37" t="s">
        <v>41</v>
      </c>
      <c r="H14" s="37" t="s">
        <v>42</v>
      </c>
      <c r="I14" s="37" t="s">
        <v>15</v>
      </c>
      <c r="J14" s="42">
        <v>75</v>
      </c>
      <c r="K14" s="42">
        <v>58</v>
      </c>
      <c r="L14" s="43">
        <f t="shared" si="1"/>
        <v>0.77333333333333332</v>
      </c>
      <c r="M14" s="46" t="s">
        <v>280</v>
      </c>
      <c r="N14" s="22"/>
      <c r="O14" s="22"/>
      <c r="P14" s="22"/>
      <c r="Q14" s="22"/>
      <c r="R14" s="74">
        <v>100</v>
      </c>
      <c r="S14" s="74">
        <v>58</v>
      </c>
      <c r="T14" s="75">
        <v>0.57999999999999996</v>
      </c>
      <c r="U14" s="7"/>
      <c r="V14" s="7"/>
      <c r="W14" s="7"/>
      <c r="X14" s="7"/>
      <c r="Y14" s="7"/>
      <c r="Z14" s="7"/>
      <c r="AA14" s="7"/>
      <c r="AB14" s="7"/>
      <c r="AC14" s="7"/>
      <c r="AD14" s="7"/>
      <c r="AE14" s="7"/>
      <c r="AF14" s="7"/>
      <c r="AG14" s="7"/>
      <c r="AH14" s="7"/>
      <c r="AI14" s="7"/>
      <c r="AJ14" s="7"/>
      <c r="AK14" s="7"/>
      <c r="AL14" s="7"/>
      <c r="AM14" s="7"/>
      <c r="AN14" s="7"/>
      <c r="AO14" s="7"/>
      <c r="AP14" s="7"/>
      <c r="AQ14" s="7"/>
      <c r="AR14" s="7"/>
      <c r="AS14" s="7"/>
      <c r="AT14" s="7"/>
      <c r="AU14" s="7"/>
      <c r="AV14" s="7"/>
      <c r="AW14" s="7"/>
      <c r="AX14" s="7"/>
      <c r="AY14" s="7"/>
      <c r="AZ14" s="7"/>
      <c r="BA14" s="7"/>
      <c r="BB14" s="7"/>
      <c r="BC14" s="7"/>
      <c r="BD14" s="7"/>
      <c r="BE14" s="7"/>
      <c r="BF14" s="7"/>
      <c r="BG14" s="7"/>
      <c r="BH14" s="7"/>
      <c r="BI14" s="7"/>
      <c r="BJ14" s="7"/>
      <c r="BK14" s="7"/>
      <c r="BL14" s="7"/>
      <c r="BM14" s="7"/>
      <c r="BN14" s="7"/>
      <c r="BO14" s="7"/>
      <c r="BP14" s="7"/>
      <c r="BQ14" s="7"/>
      <c r="BR14" s="7"/>
      <c r="BS14" s="7"/>
      <c r="BT14" s="7"/>
      <c r="BU14" s="7"/>
      <c r="BV14" s="7"/>
      <c r="BW14" s="7"/>
      <c r="BX14" s="7"/>
      <c r="BY14" s="7"/>
      <c r="BZ14" s="7"/>
      <c r="CA14" s="7"/>
      <c r="CB14" s="7"/>
      <c r="CC14" s="7"/>
      <c r="CD14" s="7"/>
      <c r="CE14" s="7"/>
      <c r="CF14" s="7"/>
      <c r="CG14" s="7"/>
      <c r="CH14" s="7"/>
      <c r="CI14" s="7"/>
      <c r="CJ14" s="7"/>
      <c r="CK14" s="7"/>
      <c r="CL14" s="7"/>
      <c r="CM14" s="7"/>
      <c r="CN14" s="7"/>
      <c r="CO14" s="7"/>
      <c r="CP14" s="7"/>
      <c r="CQ14" s="7"/>
      <c r="CR14" s="7"/>
      <c r="CS14" s="7"/>
      <c r="CT14" s="7"/>
      <c r="CU14" s="7"/>
      <c r="CV14" s="7"/>
      <c r="CW14" s="7"/>
      <c r="CX14" s="7"/>
      <c r="CY14" s="7"/>
      <c r="CZ14" s="7"/>
      <c r="DA14" s="7"/>
      <c r="DB14" s="7"/>
      <c r="DC14" s="7"/>
      <c r="DD14" s="7"/>
      <c r="DE14" s="7"/>
      <c r="DF14" s="7"/>
      <c r="DG14" s="7"/>
      <c r="DH14" s="7"/>
      <c r="DI14" s="7"/>
      <c r="DJ14" s="7"/>
      <c r="DK14" s="7"/>
      <c r="DL14" s="7"/>
      <c r="DM14" s="7"/>
      <c r="DN14" s="7"/>
      <c r="DO14" s="7"/>
      <c r="DP14" s="7"/>
      <c r="DQ14" s="7"/>
      <c r="DR14" s="7"/>
      <c r="DS14" s="7"/>
      <c r="DT14" s="7"/>
      <c r="DU14" s="7"/>
      <c r="DV14" s="7"/>
      <c r="DW14" s="7"/>
      <c r="DX14" s="7"/>
      <c r="DY14" s="7"/>
      <c r="DZ14" s="7"/>
      <c r="EA14" s="7"/>
      <c r="EB14" s="7"/>
      <c r="EC14" s="7"/>
      <c r="ED14" s="7"/>
      <c r="EE14" s="7"/>
      <c r="EF14" s="7"/>
      <c r="EG14" s="7"/>
      <c r="EH14" s="7"/>
      <c r="EI14" s="7"/>
      <c r="EJ14" s="7"/>
      <c r="EK14" s="7"/>
      <c r="EL14" s="7"/>
      <c r="EM14" s="7"/>
      <c r="EN14" s="7"/>
      <c r="EO14" s="7"/>
      <c r="EP14" s="7"/>
    </row>
    <row r="15" spans="1:146" s="8" customFormat="1" ht="190.5" customHeight="1" x14ac:dyDescent="0.2">
      <c r="A15" s="102"/>
      <c r="B15" s="41" t="s">
        <v>43</v>
      </c>
      <c r="C15" s="41" t="s">
        <v>44</v>
      </c>
      <c r="D15" s="41"/>
      <c r="E15" s="41" t="s">
        <v>45</v>
      </c>
      <c r="F15" s="37" t="s">
        <v>12</v>
      </c>
      <c r="G15" s="37" t="s">
        <v>41</v>
      </c>
      <c r="H15" s="37" t="s">
        <v>42</v>
      </c>
      <c r="I15" s="37" t="s">
        <v>15</v>
      </c>
      <c r="J15" s="42">
        <v>30</v>
      </c>
      <c r="K15" s="42">
        <v>24</v>
      </c>
      <c r="L15" s="43">
        <f t="shared" si="1"/>
        <v>0.8</v>
      </c>
      <c r="M15" s="46" t="s">
        <v>281</v>
      </c>
      <c r="N15" s="22"/>
      <c r="O15" s="22"/>
      <c r="P15" s="22"/>
      <c r="Q15" s="22"/>
      <c r="R15" s="74">
        <v>50</v>
      </c>
      <c r="S15" s="74">
        <v>24</v>
      </c>
      <c r="T15" s="75">
        <v>0.48</v>
      </c>
      <c r="U15" s="7"/>
      <c r="V15" s="7"/>
      <c r="W15" s="7"/>
      <c r="X15" s="7"/>
      <c r="Y15" s="7"/>
      <c r="Z15" s="7"/>
      <c r="AA15" s="7"/>
      <c r="AB15" s="7"/>
      <c r="AC15" s="7"/>
      <c r="AD15" s="7"/>
      <c r="AE15" s="7"/>
      <c r="AF15" s="7"/>
      <c r="AG15" s="7"/>
      <c r="AH15" s="7"/>
      <c r="AI15" s="7"/>
      <c r="AJ15" s="7"/>
      <c r="AK15" s="7"/>
      <c r="AL15" s="7"/>
      <c r="AM15" s="7"/>
      <c r="AN15" s="7"/>
      <c r="AO15" s="7"/>
      <c r="AP15" s="7"/>
      <c r="AQ15" s="7"/>
      <c r="AR15" s="7"/>
      <c r="AS15" s="7"/>
      <c r="AT15" s="7"/>
      <c r="AU15" s="7"/>
      <c r="AV15" s="7"/>
      <c r="AW15" s="7"/>
      <c r="AX15" s="7"/>
      <c r="AY15" s="7"/>
      <c r="AZ15" s="7"/>
      <c r="BA15" s="7"/>
      <c r="BB15" s="7"/>
      <c r="BC15" s="7"/>
      <c r="BD15" s="7"/>
      <c r="BE15" s="7"/>
      <c r="BF15" s="7"/>
      <c r="BG15" s="7"/>
      <c r="BH15" s="7"/>
      <c r="BI15" s="7"/>
      <c r="BJ15" s="7"/>
      <c r="BK15" s="7"/>
      <c r="BL15" s="7"/>
      <c r="BM15" s="7"/>
      <c r="BN15" s="7"/>
      <c r="BO15" s="7"/>
      <c r="BP15" s="7"/>
      <c r="BQ15" s="7"/>
      <c r="BR15" s="7"/>
      <c r="BS15" s="7"/>
      <c r="BT15" s="7"/>
      <c r="BU15" s="7"/>
      <c r="BV15" s="7"/>
      <c r="BW15" s="7"/>
      <c r="BX15" s="7"/>
      <c r="BY15" s="7"/>
      <c r="BZ15" s="7"/>
      <c r="CA15" s="7"/>
      <c r="CB15" s="7"/>
      <c r="CC15" s="7"/>
      <c r="CD15" s="7"/>
      <c r="CE15" s="7"/>
      <c r="CF15" s="7"/>
      <c r="CG15" s="7"/>
      <c r="CH15" s="7"/>
      <c r="CI15" s="7"/>
      <c r="CJ15" s="7"/>
      <c r="CK15" s="7"/>
      <c r="CL15" s="7"/>
      <c r="CM15" s="7"/>
      <c r="CN15" s="7"/>
      <c r="CO15" s="7"/>
      <c r="CP15" s="7"/>
      <c r="CQ15" s="7"/>
      <c r="CR15" s="7"/>
      <c r="CS15" s="7"/>
      <c r="CT15" s="7"/>
      <c r="CU15" s="7"/>
      <c r="CV15" s="7"/>
      <c r="CW15" s="7"/>
      <c r="CX15" s="7"/>
      <c r="CY15" s="7"/>
      <c r="CZ15" s="7"/>
      <c r="DA15" s="7"/>
      <c r="DB15" s="7"/>
      <c r="DC15" s="7"/>
      <c r="DD15" s="7"/>
      <c r="DE15" s="7"/>
      <c r="DF15" s="7"/>
      <c r="DG15" s="7"/>
      <c r="DH15" s="7"/>
      <c r="DI15" s="7"/>
      <c r="DJ15" s="7"/>
      <c r="DK15" s="7"/>
      <c r="DL15" s="7"/>
      <c r="DM15" s="7"/>
      <c r="DN15" s="7"/>
      <c r="DO15" s="7"/>
      <c r="DP15" s="7"/>
      <c r="DQ15" s="7"/>
      <c r="DR15" s="7"/>
      <c r="DS15" s="7"/>
      <c r="DT15" s="7"/>
      <c r="DU15" s="7"/>
      <c r="DV15" s="7"/>
      <c r="DW15" s="7"/>
      <c r="DX15" s="7"/>
      <c r="DY15" s="7"/>
      <c r="DZ15" s="7"/>
      <c r="EA15" s="7"/>
      <c r="EB15" s="7"/>
      <c r="EC15" s="7"/>
      <c r="ED15" s="7"/>
      <c r="EE15" s="7"/>
      <c r="EF15" s="7"/>
      <c r="EG15" s="7"/>
      <c r="EH15" s="7"/>
      <c r="EI15" s="7"/>
      <c r="EJ15" s="7"/>
      <c r="EK15" s="7"/>
      <c r="EL15" s="7"/>
      <c r="EM15" s="7"/>
      <c r="EN15" s="7"/>
      <c r="EO15" s="7"/>
      <c r="EP15" s="7"/>
    </row>
    <row r="16" spans="1:146" s="8" customFormat="1" ht="187.5" customHeight="1" x14ac:dyDescent="0.2">
      <c r="A16" s="102"/>
      <c r="B16" s="41" t="s">
        <v>46</v>
      </c>
      <c r="C16" s="41" t="s">
        <v>47</v>
      </c>
      <c r="D16" s="41"/>
      <c r="E16" s="41" t="s">
        <v>48</v>
      </c>
      <c r="F16" s="37" t="s">
        <v>12</v>
      </c>
      <c r="G16" s="37" t="s">
        <v>49</v>
      </c>
      <c r="H16" s="37" t="s">
        <v>36</v>
      </c>
      <c r="I16" s="37" t="s">
        <v>37</v>
      </c>
      <c r="J16" s="42">
        <v>2</v>
      </c>
      <c r="K16" s="42">
        <v>0.14000000000000001</v>
      </c>
      <c r="L16" s="43">
        <f t="shared" si="1"/>
        <v>7.0000000000000007E-2</v>
      </c>
      <c r="M16" s="46" t="s">
        <v>221</v>
      </c>
      <c r="N16" s="22"/>
      <c r="O16" s="22"/>
      <c r="P16" s="22"/>
      <c r="Q16" s="22"/>
      <c r="R16" s="74">
        <v>8</v>
      </c>
      <c r="S16" s="74">
        <v>3.14</v>
      </c>
      <c r="T16" s="75">
        <v>0.375</v>
      </c>
      <c r="U16" s="7"/>
      <c r="V16" s="7"/>
      <c r="W16" s="7"/>
      <c r="X16" s="7"/>
      <c r="Y16" s="7"/>
      <c r="Z16" s="7"/>
      <c r="AA16" s="7"/>
      <c r="AB16" s="7"/>
      <c r="AC16" s="7"/>
      <c r="AD16" s="7"/>
      <c r="AE16" s="7"/>
      <c r="AF16" s="7"/>
      <c r="AG16" s="7"/>
      <c r="AH16" s="7"/>
      <c r="AI16" s="7"/>
      <c r="AJ16" s="7"/>
      <c r="AK16" s="7"/>
      <c r="AL16" s="7"/>
      <c r="AM16" s="7"/>
      <c r="AN16" s="7"/>
      <c r="AO16" s="7"/>
      <c r="AP16" s="7"/>
      <c r="AQ16" s="7"/>
      <c r="AR16" s="7"/>
      <c r="AS16" s="7"/>
      <c r="AT16" s="7"/>
      <c r="AU16" s="7"/>
      <c r="AV16" s="7"/>
      <c r="AW16" s="7"/>
      <c r="AX16" s="7"/>
      <c r="AY16" s="7"/>
      <c r="AZ16" s="7"/>
      <c r="BA16" s="7"/>
      <c r="BB16" s="7"/>
      <c r="BC16" s="7"/>
      <c r="BD16" s="7"/>
      <c r="BE16" s="7"/>
      <c r="BF16" s="7"/>
      <c r="BG16" s="7"/>
      <c r="BH16" s="7"/>
      <c r="BI16" s="7"/>
      <c r="BJ16" s="7"/>
      <c r="BK16" s="7"/>
      <c r="BL16" s="7"/>
      <c r="BM16" s="7"/>
      <c r="BN16" s="7"/>
      <c r="BO16" s="7"/>
      <c r="BP16" s="7"/>
      <c r="BQ16" s="7"/>
      <c r="BR16" s="7"/>
      <c r="BS16" s="7"/>
      <c r="BT16" s="7"/>
      <c r="BU16" s="7"/>
      <c r="BV16" s="7"/>
      <c r="BW16" s="7"/>
      <c r="BX16" s="7"/>
      <c r="BY16" s="7"/>
      <c r="BZ16" s="7"/>
      <c r="CA16" s="7"/>
      <c r="CB16" s="7"/>
      <c r="CC16" s="7"/>
      <c r="CD16" s="7"/>
      <c r="CE16" s="7"/>
      <c r="CF16" s="7"/>
      <c r="CG16" s="7"/>
      <c r="CH16" s="7"/>
      <c r="CI16" s="7"/>
      <c r="CJ16" s="7"/>
      <c r="CK16" s="7"/>
      <c r="CL16" s="7"/>
      <c r="CM16" s="7"/>
      <c r="CN16" s="7"/>
      <c r="CO16" s="7"/>
      <c r="CP16" s="7"/>
      <c r="CQ16" s="7"/>
      <c r="CR16" s="7"/>
      <c r="CS16" s="7"/>
      <c r="CT16" s="7"/>
      <c r="CU16" s="7"/>
      <c r="CV16" s="7"/>
      <c r="CW16" s="7"/>
      <c r="CX16" s="7"/>
      <c r="CY16" s="7"/>
      <c r="CZ16" s="7"/>
      <c r="DA16" s="7"/>
      <c r="DB16" s="7"/>
      <c r="DC16" s="7"/>
      <c r="DD16" s="7"/>
      <c r="DE16" s="7"/>
      <c r="DF16" s="7"/>
      <c r="DG16" s="7"/>
      <c r="DH16" s="7"/>
      <c r="DI16" s="7"/>
      <c r="DJ16" s="7"/>
      <c r="DK16" s="7"/>
      <c r="DL16" s="7"/>
      <c r="DM16" s="7"/>
      <c r="DN16" s="7"/>
      <c r="DO16" s="7"/>
      <c r="DP16" s="7"/>
      <c r="DQ16" s="7"/>
      <c r="DR16" s="7"/>
      <c r="DS16" s="7"/>
      <c r="DT16" s="7"/>
      <c r="DU16" s="7"/>
      <c r="DV16" s="7"/>
      <c r="DW16" s="7"/>
      <c r="DX16" s="7"/>
      <c r="DY16" s="7"/>
      <c r="DZ16" s="7"/>
      <c r="EA16" s="7"/>
      <c r="EB16" s="7"/>
      <c r="EC16" s="7"/>
      <c r="ED16" s="7"/>
      <c r="EE16" s="7"/>
      <c r="EF16" s="7"/>
      <c r="EG16" s="7"/>
      <c r="EH16" s="7"/>
      <c r="EI16" s="7"/>
      <c r="EJ16" s="7"/>
      <c r="EK16" s="7"/>
      <c r="EL16" s="7"/>
      <c r="EM16" s="7"/>
      <c r="EN16" s="7"/>
      <c r="EO16" s="7"/>
      <c r="EP16" s="7"/>
    </row>
    <row r="17" spans="1:146" s="8" customFormat="1" ht="408.75" customHeight="1" x14ac:dyDescent="0.2">
      <c r="A17" s="102"/>
      <c r="B17" s="41" t="s">
        <v>50</v>
      </c>
      <c r="C17" s="41" t="s">
        <v>51</v>
      </c>
      <c r="D17" s="41"/>
      <c r="E17" s="41" t="s">
        <v>52</v>
      </c>
      <c r="F17" s="37" t="s">
        <v>12</v>
      </c>
      <c r="G17" s="37" t="s">
        <v>53</v>
      </c>
      <c r="H17" s="37" t="s">
        <v>54</v>
      </c>
      <c r="I17" s="37" t="s">
        <v>15</v>
      </c>
      <c r="J17" s="42">
        <v>65</v>
      </c>
      <c r="K17" s="42">
        <v>43.8</v>
      </c>
      <c r="L17" s="43">
        <f t="shared" si="1"/>
        <v>0.67384615384615376</v>
      </c>
      <c r="M17" s="46" t="s">
        <v>282</v>
      </c>
      <c r="N17" s="22"/>
      <c r="O17" s="22"/>
      <c r="P17" s="22"/>
      <c r="Q17" s="22"/>
      <c r="R17" s="74">
        <v>100</v>
      </c>
      <c r="S17" s="74">
        <v>43.8</v>
      </c>
      <c r="T17" s="75">
        <v>0.43799999999999994</v>
      </c>
      <c r="U17" s="7"/>
      <c r="V17" s="7"/>
      <c r="W17" s="7"/>
      <c r="X17" s="7"/>
      <c r="Y17" s="7"/>
      <c r="Z17" s="7"/>
      <c r="AA17" s="7"/>
      <c r="AB17" s="7"/>
      <c r="AC17" s="7"/>
      <c r="AD17" s="7"/>
      <c r="AE17" s="7"/>
      <c r="AF17" s="7"/>
      <c r="AG17" s="7"/>
      <c r="AH17" s="7"/>
      <c r="AI17" s="7"/>
      <c r="AJ17" s="7"/>
      <c r="AK17" s="7"/>
      <c r="AL17" s="7"/>
      <c r="AM17" s="7"/>
      <c r="AN17" s="7"/>
      <c r="AO17" s="7"/>
      <c r="AP17" s="7"/>
      <c r="AQ17" s="7"/>
      <c r="AR17" s="7"/>
      <c r="AS17" s="7"/>
      <c r="AT17" s="7"/>
      <c r="AU17" s="7"/>
      <c r="AV17" s="7"/>
      <c r="AW17" s="7"/>
      <c r="AX17" s="7"/>
      <c r="AY17" s="7"/>
      <c r="AZ17" s="7"/>
      <c r="BA17" s="7"/>
      <c r="BB17" s="7"/>
      <c r="BC17" s="7"/>
      <c r="BD17" s="7"/>
      <c r="BE17" s="7"/>
      <c r="BF17" s="7"/>
      <c r="BG17" s="7"/>
      <c r="BH17" s="7"/>
      <c r="BI17" s="7"/>
      <c r="BJ17" s="7"/>
      <c r="BK17" s="7"/>
      <c r="BL17" s="7"/>
      <c r="BM17" s="7"/>
      <c r="BN17" s="7"/>
      <c r="BO17" s="7"/>
      <c r="BP17" s="7"/>
      <c r="BQ17" s="7"/>
      <c r="BR17" s="7"/>
      <c r="BS17" s="7"/>
      <c r="BT17" s="7"/>
      <c r="BU17" s="7"/>
      <c r="BV17" s="7"/>
      <c r="BW17" s="7"/>
      <c r="BX17" s="7"/>
      <c r="BY17" s="7"/>
      <c r="BZ17" s="7"/>
      <c r="CA17" s="7"/>
      <c r="CB17" s="7"/>
      <c r="CC17" s="7"/>
      <c r="CD17" s="7"/>
      <c r="CE17" s="7"/>
      <c r="CF17" s="7"/>
      <c r="CG17" s="7"/>
      <c r="CH17" s="7"/>
      <c r="CI17" s="7"/>
      <c r="CJ17" s="7"/>
      <c r="CK17" s="7"/>
      <c r="CL17" s="7"/>
      <c r="CM17" s="7"/>
      <c r="CN17" s="7"/>
      <c r="CO17" s="7"/>
      <c r="CP17" s="7"/>
      <c r="CQ17" s="7"/>
      <c r="CR17" s="7"/>
      <c r="CS17" s="7"/>
      <c r="CT17" s="7"/>
      <c r="CU17" s="7"/>
      <c r="CV17" s="7"/>
      <c r="CW17" s="7"/>
      <c r="CX17" s="7"/>
      <c r="CY17" s="7"/>
      <c r="CZ17" s="7"/>
      <c r="DA17" s="7"/>
      <c r="DB17" s="7"/>
      <c r="DC17" s="7"/>
      <c r="DD17" s="7"/>
      <c r="DE17" s="7"/>
      <c r="DF17" s="7"/>
      <c r="DG17" s="7"/>
      <c r="DH17" s="7"/>
      <c r="DI17" s="7"/>
      <c r="DJ17" s="7"/>
      <c r="DK17" s="7"/>
      <c r="DL17" s="7"/>
      <c r="DM17" s="7"/>
      <c r="DN17" s="7"/>
      <c r="DO17" s="7"/>
      <c r="DP17" s="7"/>
      <c r="DQ17" s="7"/>
      <c r="DR17" s="7"/>
      <c r="DS17" s="7"/>
      <c r="DT17" s="7"/>
      <c r="DU17" s="7"/>
      <c r="DV17" s="7"/>
      <c r="DW17" s="7"/>
      <c r="DX17" s="7"/>
      <c r="DY17" s="7"/>
      <c r="DZ17" s="7"/>
      <c r="EA17" s="7"/>
      <c r="EB17" s="7"/>
      <c r="EC17" s="7"/>
      <c r="ED17" s="7"/>
      <c r="EE17" s="7"/>
      <c r="EF17" s="7"/>
      <c r="EG17" s="7"/>
      <c r="EH17" s="7"/>
      <c r="EI17" s="7"/>
      <c r="EJ17" s="7"/>
      <c r="EK17" s="7"/>
      <c r="EL17" s="7"/>
      <c r="EM17" s="7"/>
      <c r="EN17" s="7"/>
      <c r="EO17" s="7"/>
      <c r="EP17" s="7"/>
    </row>
    <row r="18" spans="1:146" s="8" customFormat="1" ht="139.5" customHeight="1" x14ac:dyDescent="0.2">
      <c r="A18" s="102"/>
      <c r="B18" s="41" t="s">
        <v>55</v>
      </c>
      <c r="C18" s="41" t="s">
        <v>56</v>
      </c>
      <c r="D18" s="41"/>
      <c r="E18" s="41" t="s">
        <v>57</v>
      </c>
      <c r="F18" s="37" t="s">
        <v>12</v>
      </c>
      <c r="G18" s="37" t="s">
        <v>58</v>
      </c>
      <c r="H18" s="37" t="s">
        <v>59</v>
      </c>
      <c r="I18" s="37" t="s">
        <v>15</v>
      </c>
      <c r="J18" s="42">
        <v>80</v>
      </c>
      <c r="K18" s="42">
        <v>56</v>
      </c>
      <c r="L18" s="43">
        <f t="shared" si="1"/>
        <v>0.7</v>
      </c>
      <c r="M18" s="46" t="s">
        <v>283</v>
      </c>
      <c r="N18" s="22"/>
      <c r="O18" s="22"/>
      <c r="P18" s="22"/>
      <c r="Q18" s="22"/>
      <c r="R18" s="74">
        <v>100</v>
      </c>
      <c r="S18" s="74">
        <v>56</v>
      </c>
      <c r="T18" s="75">
        <v>0.56000000000000005</v>
      </c>
      <c r="U18" s="7"/>
      <c r="V18" s="7"/>
      <c r="W18" s="7"/>
      <c r="X18" s="7"/>
      <c r="Y18" s="7"/>
      <c r="Z18" s="7"/>
      <c r="AA18" s="7"/>
      <c r="AB18" s="7"/>
      <c r="AC18" s="7"/>
      <c r="AD18" s="7"/>
      <c r="AE18" s="7"/>
      <c r="AF18" s="7"/>
      <c r="AG18" s="7"/>
      <c r="AH18" s="7"/>
      <c r="AI18" s="7"/>
      <c r="AJ18" s="7"/>
      <c r="AK18" s="7"/>
      <c r="AL18" s="7"/>
      <c r="AM18" s="7"/>
      <c r="AN18" s="7"/>
      <c r="AO18" s="7"/>
      <c r="AP18" s="7"/>
      <c r="AQ18" s="7"/>
      <c r="AR18" s="7"/>
      <c r="AS18" s="7"/>
      <c r="AT18" s="7"/>
      <c r="AU18" s="7"/>
      <c r="AV18" s="7"/>
      <c r="AW18" s="7"/>
      <c r="AX18" s="7"/>
      <c r="AY18" s="7"/>
      <c r="AZ18" s="7"/>
      <c r="BA18" s="7"/>
      <c r="BB18" s="7"/>
      <c r="BC18" s="7"/>
      <c r="BD18" s="7"/>
      <c r="BE18" s="7"/>
      <c r="BF18" s="7"/>
      <c r="BG18" s="7"/>
      <c r="BH18" s="7"/>
      <c r="BI18" s="7"/>
      <c r="BJ18" s="7"/>
      <c r="BK18" s="7"/>
      <c r="BL18" s="7"/>
      <c r="BM18" s="7"/>
      <c r="BN18" s="7"/>
      <c r="BO18" s="7"/>
      <c r="BP18" s="7"/>
      <c r="BQ18" s="7"/>
      <c r="BR18" s="7"/>
      <c r="BS18" s="7"/>
      <c r="BT18" s="7"/>
      <c r="BU18" s="7"/>
      <c r="BV18" s="7"/>
      <c r="BW18" s="7"/>
      <c r="BX18" s="7"/>
      <c r="BY18" s="7"/>
      <c r="BZ18" s="7"/>
      <c r="CA18" s="7"/>
      <c r="CB18" s="7"/>
      <c r="CC18" s="7"/>
      <c r="CD18" s="7"/>
      <c r="CE18" s="7"/>
      <c r="CF18" s="7"/>
      <c r="CG18" s="7"/>
      <c r="CH18" s="7"/>
      <c r="CI18" s="7"/>
      <c r="CJ18" s="7"/>
      <c r="CK18" s="7"/>
      <c r="CL18" s="7"/>
      <c r="CM18" s="7"/>
      <c r="CN18" s="7"/>
      <c r="CO18" s="7"/>
      <c r="CP18" s="7"/>
      <c r="CQ18" s="7"/>
      <c r="CR18" s="7"/>
      <c r="CS18" s="7"/>
      <c r="CT18" s="7"/>
      <c r="CU18" s="7"/>
      <c r="CV18" s="7"/>
      <c r="CW18" s="7"/>
      <c r="CX18" s="7"/>
      <c r="CY18" s="7"/>
      <c r="CZ18" s="7"/>
      <c r="DA18" s="7"/>
      <c r="DB18" s="7"/>
      <c r="DC18" s="7"/>
      <c r="DD18" s="7"/>
      <c r="DE18" s="7"/>
      <c r="DF18" s="7"/>
      <c r="DG18" s="7"/>
      <c r="DH18" s="7"/>
      <c r="DI18" s="7"/>
      <c r="DJ18" s="7"/>
      <c r="DK18" s="7"/>
      <c r="DL18" s="7"/>
      <c r="DM18" s="7"/>
      <c r="DN18" s="7"/>
      <c r="DO18" s="7"/>
      <c r="DP18" s="7"/>
      <c r="DQ18" s="7"/>
      <c r="DR18" s="7"/>
      <c r="DS18" s="7"/>
      <c r="DT18" s="7"/>
      <c r="DU18" s="7"/>
      <c r="DV18" s="7"/>
      <c r="DW18" s="7"/>
      <c r="DX18" s="7"/>
      <c r="DY18" s="7"/>
      <c r="DZ18" s="7"/>
      <c r="EA18" s="7"/>
      <c r="EB18" s="7"/>
      <c r="EC18" s="7"/>
      <c r="ED18" s="7"/>
      <c r="EE18" s="7"/>
      <c r="EF18" s="7"/>
      <c r="EG18" s="7"/>
      <c r="EH18" s="7"/>
      <c r="EI18" s="7"/>
      <c r="EJ18" s="7"/>
      <c r="EK18" s="7"/>
      <c r="EL18" s="7"/>
      <c r="EM18" s="7"/>
      <c r="EN18" s="7"/>
      <c r="EO18" s="7"/>
      <c r="EP18" s="7"/>
    </row>
    <row r="19" spans="1:146" s="8" customFormat="1" ht="91.5" customHeight="1" x14ac:dyDescent="0.2">
      <c r="A19" s="102"/>
      <c r="B19" s="41" t="s">
        <v>60</v>
      </c>
      <c r="C19" s="41" t="s">
        <v>61</v>
      </c>
      <c r="D19" s="41"/>
      <c r="E19" s="41" t="s">
        <v>62</v>
      </c>
      <c r="F19" s="37" t="s">
        <v>12</v>
      </c>
      <c r="G19" s="37" t="s">
        <v>58</v>
      </c>
      <c r="H19" s="37" t="s">
        <v>59</v>
      </c>
      <c r="I19" s="37" t="s">
        <v>15</v>
      </c>
      <c r="J19" s="42">
        <v>70</v>
      </c>
      <c r="K19" s="42">
        <v>54</v>
      </c>
      <c r="L19" s="43">
        <f t="shared" si="1"/>
        <v>0.77142857142857146</v>
      </c>
      <c r="M19" s="46" t="s">
        <v>284</v>
      </c>
      <c r="N19" s="22"/>
      <c r="O19" s="22"/>
      <c r="P19" s="22"/>
      <c r="Q19" s="22"/>
      <c r="R19" s="74">
        <v>100</v>
      </c>
      <c r="S19" s="74">
        <v>54</v>
      </c>
      <c r="T19" s="75">
        <v>0.54</v>
      </c>
      <c r="U19" s="7"/>
      <c r="V19" s="7"/>
      <c r="W19" s="7"/>
      <c r="X19" s="7"/>
      <c r="Y19" s="7"/>
      <c r="Z19" s="7"/>
      <c r="AA19" s="7"/>
      <c r="AB19" s="7"/>
      <c r="AC19" s="7"/>
      <c r="AD19" s="7"/>
      <c r="AE19" s="7"/>
      <c r="AF19" s="7"/>
      <c r="AG19" s="7"/>
      <c r="AH19" s="7"/>
      <c r="AI19" s="7"/>
      <c r="AJ19" s="7"/>
      <c r="AK19" s="7"/>
      <c r="AL19" s="7"/>
      <c r="AM19" s="7"/>
      <c r="AN19" s="7"/>
      <c r="AO19" s="7"/>
      <c r="AP19" s="7"/>
      <c r="AQ19" s="7"/>
      <c r="AR19" s="7"/>
      <c r="AS19" s="7"/>
      <c r="AT19" s="7"/>
      <c r="AU19" s="7"/>
      <c r="AV19" s="7"/>
      <c r="AW19" s="7"/>
      <c r="AX19" s="7"/>
      <c r="AY19" s="7"/>
      <c r="AZ19" s="7"/>
      <c r="BA19" s="7"/>
      <c r="BB19" s="7"/>
      <c r="BC19" s="7"/>
      <c r="BD19" s="7"/>
      <c r="BE19" s="7"/>
      <c r="BF19" s="7"/>
      <c r="BG19" s="7"/>
      <c r="BH19" s="7"/>
      <c r="BI19" s="7"/>
      <c r="BJ19" s="7"/>
      <c r="BK19" s="7"/>
      <c r="BL19" s="7"/>
      <c r="BM19" s="7"/>
      <c r="BN19" s="7"/>
      <c r="BO19" s="7"/>
      <c r="BP19" s="7"/>
      <c r="BQ19" s="7"/>
      <c r="BR19" s="7"/>
      <c r="BS19" s="7"/>
      <c r="BT19" s="7"/>
      <c r="BU19" s="7"/>
      <c r="BV19" s="7"/>
      <c r="BW19" s="7"/>
      <c r="BX19" s="7"/>
      <c r="BY19" s="7"/>
      <c r="BZ19" s="7"/>
      <c r="CA19" s="7"/>
      <c r="CB19" s="7"/>
      <c r="CC19" s="7"/>
      <c r="CD19" s="7"/>
      <c r="CE19" s="7"/>
      <c r="CF19" s="7"/>
      <c r="CG19" s="7"/>
      <c r="CH19" s="7"/>
      <c r="CI19" s="7"/>
      <c r="CJ19" s="7"/>
      <c r="CK19" s="7"/>
      <c r="CL19" s="7"/>
      <c r="CM19" s="7"/>
      <c r="CN19" s="7"/>
      <c r="CO19" s="7"/>
      <c r="CP19" s="7"/>
      <c r="CQ19" s="7"/>
      <c r="CR19" s="7"/>
      <c r="CS19" s="7"/>
      <c r="CT19" s="7"/>
      <c r="CU19" s="7"/>
      <c r="CV19" s="7"/>
      <c r="CW19" s="7"/>
      <c r="CX19" s="7"/>
      <c r="CY19" s="7"/>
      <c r="CZ19" s="7"/>
      <c r="DA19" s="7"/>
      <c r="DB19" s="7"/>
      <c r="DC19" s="7"/>
      <c r="DD19" s="7"/>
      <c r="DE19" s="7"/>
      <c r="DF19" s="7"/>
      <c r="DG19" s="7"/>
      <c r="DH19" s="7"/>
      <c r="DI19" s="7"/>
      <c r="DJ19" s="7"/>
      <c r="DK19" s="7"/>
      <c r="DL19" s="7"/>
      <c r="DM19" s="7"/>
      <c r="DN19" s="7"/>
      <c r="DO19" s="7"/>
      <c r="DP19" s="7"/>
      <c r="DQ19" s="7"/>
      <c r="DR19" s="7"/>
      <c r="DS19" s="7"/>
      <c r="DT19" s="7"/>
      <c r="DU19" s="7"/>
      <c r="DV19" s="7"/>
      <c r="DW19" s="7"/>
      <c r="DX19" s="7"/>
      <c r="DY19" s="7"/>
      <c r="DZ19" s="7"/>
      <c r="EA19" s="7"/>
      <c r="EB19" s="7"/>
      <c r="EC19" s="7"/>
      <c r="ED19" s="7"/>
      <c r="EE19" s="7"/>
      <c r="EF19" s="7"/>
      <c r="EG19" s="7"/>
      <c r="EH19" s="7"/>
      <c r="EI19" s="7"/>
      <c r="EJ19" s="7"/>
      <c r="EK19" s="7"/>
      <c r="EL19" s="7"/>
      <c r="EM19" s="7"/>
      <c r="EN19" s="7"/>
      <c r="EO19" s="7"/>
      <c r="EP19" s="7"/>
    </row>
    <row r="20" spans="1:146" s="8" customFormat="1" ht="162.75" customHeight="1" x14ac:dyDescent="0.2">
      <c r="A20" s="102"/>
      <c r="B20" s="41" t="s">
        <v>63</v>
      </c>
      <c r="C20" s="41" t="s">
        <v>64</v>
      </c>
      <c r="D20" s="41"/>
      <c r="E20" s="41" t="s">
        <v>65</v>
      </c>
      <c r="F20" s="37" t="s">
        <v>12</v>
      </c>
      <c r="G20" s="37" t="s">
        <v>58</v>
      </c>
      <c r="H20" s="37" t="s">
        <v>59</v>
      </c>
      <c r="I20" s="37" t="s">
        <v>15</v>
      </c>
      <c r="J20" s="42">
        <v>5513</v>
      </c>
      <c r="K20" s="42">
        <v>6728</v>
      </c>
      <c r="L20" s="43">
        <f t="shared" si="1"/>
        <v>1.2203881734083077</v>
      </c>
      <c r="M20" s="46" t="s">
        <v>291</v>
      </c>
      <c r="N20" s="22"/>
      <c r="O20" s="22"/>
      <c r="P20" s="22"/>
      <c r="Q20" s="22"/>
      <c r="R20" s="74">
        <v>5812</v>
      </c>
      <c r="S20" s="74">
        <v>6728</v>
      </c>
      <c r="T20" s="75">
        <v>1.157604955264969</v>
      </c>
      <c r="U20" s="7"/>
      <c r="V20" s="7"/>
      <c r="W20" s="7"/>
      <c r="X20" s="7"/>
      <c r="Y20" s="7"/>
      <c r="Z20" s="7"/>
      <c r="AA20" s="7"/>
      <c r="AB20" s="7"/>
      <c r="AC20" s="7"/>
      <c r="AD20" s="7"/>
      <c r="AE20" s="7"/>
      <c r="AF20" s="7"/>
      <c r="AG20" s="7"/>
      <c r="AH20" s="7"/>
      <c r="AI20" s="7"/>
      <c r="AJ20" s="7"/>
      <c r="AK20" s="7"/>
      <c r="AL20" s="7"/>
      <c r="AM20" s="7"/>
      <c r="AN20" s="7"/>
      <c r="AO20" s="7"/>
      <c r="AP20" s="7"/>
      <c r="AQ20" s="7"/>
      <c r="AR20" s="7"/>
      <c r="AS20" s="7"/>
      <c r="AT20" s="7"/>
      <c r="AU20" s="7"/>
      <c r="AV20" s="7"/>
      <c r="AW20" s="7"/>
      <c r="AX20" s="7"/>
      <c r="AY20" s="7"/>
      <c r="AZ20" s="7"/>
      <c r="BA20" s="7"/>
      <c r="BB20" s="7"/>
      <c r="BC20" s="7"/>
      <c r="BD20" s="7"/>
      <c r="BE20" s="7"/>
      <c r="BF20" s="7"/>
      <c r="BG20" s="7"/>
      <c r="BH20" s="7"/>
      <c r="BI20" s="7"/>
      <c r="BJ20" s="7"/>
      <c r="BK20" s="7"/>
      <c r="BL20" s="7"/>
      <c r="BM20" s="7"/>
      <c r="BN20" s="7"/>
      <c r="BO20" s="7"/>
      <c r="BP20" s="7"/>
      <c r="BQ20" s="7"/>
      <c r="BR20" s="7"/>
      <c r="BS20" s="7"/>
      <c r="BT20" s="7"/>
      <c r="BU20" s="7"/>
      <c r="BV20" s="7"/>
      <c r="BW20" s="7"/>
      <c r="BX20" s="7"/>
      <c r="BY20" s="7"/>
      <c r="BZ20" s="7"/>
      <c r="CA20" s="7"/>
      <c r="CB20" s="7"/>
      <c r="CC20" s="7"/>
      <c r="CD20" s="7"/>
      <c r="CE20" s="7"/>
      <c r="CF20" s="7"/>
      <c r="CG20" s="7"/>
      <c r="CH20" s="7"/>
      <c r="CI20" s="7"/>
      <c r="CJ20" s="7"/>
      <c r="CK20" s="7"/>
      <c r="CL20" s="7"/>
      <c r="CM20" s="7"/>
      <c r="CN20" s="7"/>
      <c r="CO20" s="7"/>
      <c r="CP20" s="7"/>
      <c r="CQ20" s="7"/>
      <c r="CR20" s="7"/>
      <c r="CS20" s="7"/>
      <c r="CT20" s="7"/>
      <c r="CU20" s="7"/>
      <c r="CV20" s="7"/>
      <c r="CW20" s="7"/>
      <c r="CX20" s="7"/>
      <c r="CY20" s="7"/>
      <c r="CZ20" s="7"/>
      <c r="DA20" s="7"/>
      <c r="DB20" s="7"/>
      <c r="DC20" s="7"/>
      <c r="DD20" s="7"/>
      <c r="DE20" s="7"/>
      <c r="DF20" s="7"/>
      <c r="DG20" s="7"/>
      <c r="DH20" s="7"/>
      <c r="DI20" s="7"/>
      <c r="DJ20" s="7"/>
      <c r="DK20" s="7"/>
      <c r="DL20" s="7"/>
      <c r="DM20" s="7"/>
      <c r="DN20" s="7"/>
      <c r="DO20" s="7"/>
      <c r="DP20" s="7"/>
      <c r="DQ20" s="7"/>
      <c r="DR20" s="7"/>
      <c r="DS20" s="7"/>
      <c r="DT20" s="7"/>
      <c r="DU20" s="7"/>
      <c r="DV20" s="7"/>
      <c r="DW20" s="7"/>
      <c r="DX20" s="7"/>
      <c r="DY20" s="7"/>
      <c r="DZ20" s="7"/>
      <c r="EA20" s="7"/>
      <c r="EB20" s="7"/>
      <c r="EC20" s="7"/>
      <c r="ED20" s="7"/>
      <c r="EE20" s="7"/>
      <c r="EF20" s="7"/>
      <c r="EG20" s="7"/>
      <c r="EH20" s="7"/>
      <c r="EI20" s="7"/>
      <c r="EJ20" s="7"/>
      <c r="EK20" s="7"/>
      <c r="EL20" s="7"/>
      <c r="EM20" s="7"/>
      <c r="EN20" s="7"/>
      <c r="EO20" s="7"/>
      <c r="EP20" s="7"/>
    </row>
    <row r="21" spans="1:146" s="8" customFormat="1" ht="100.5" customHeight="1" x14ac:dyDescent="0.2">
      <c r="A21" s="102"/>
      <c r="B21" s="41" t="s">
        <v>66</v>
      </c>
      <c r="C21" s="41" t="s">
        <v>67</v>
      </c>
      <c r="D21" s="41"/>
      <c r="E21" s="41" t="s">
        <v>68</v>
      </c>
      <c r="F21" s="37" t="s">
        <v>12</v>
      </c>
      <c r="G21" s="37" t="s">
        <v>58</v>
      </c>
      <c r="H21" s="37" t="s">
        <v>59</v>
      </c>
      <c r="I21" s="37" t="s">
        <v>15</v>
      </c>
      <c r="J21" s="42">
        <v>80</v>
      </c>
      <c r="K21" s="42">
        <v>61</v>
      </c>
      <c r="L21" s="43">
        <f t="shared" si="1"/>
        <v>0.76249999999999996</v>
      </c>
      <c r="M21" s="46" t="s">
        <v>222</v>
      </c>
      <c r="N21" s="22"/>
      <c r="O21" s="22"/>
      <c r="P21" s="22"/>
      <c r="Q21" s="22"/>
      <c r="R21" s="74">
        <v>100</v>
      </c>
      <c r="S21" s="74">
        <v>61</v>
      </c>
      <c r="T21" s="75">
        <v>0.61</v>
      </c>
      <c r="U21" s="7"/>
      <c r="V21" s="7"/>
      <c r="W21" s="7"/>
      <c r="X21" s="7"/>
      <c r="Y21" s="7"/>
      <c r="Z21" s="7"/>
      <c r="AA21" s="7"/>
      <c r="AB21" s="7"/>
      <c r="AC21" s="7"/>
      <c r="AD21" s="7"/>
      <c r="AE21" s="7"/>
      <c r="AF21" s="7"/>
      <c r="AG21" s="7"/>
      <c r="AH21" s="7"/>
      <c r="AI21" s="7"/>
      <c r="AJ21" s="7"/>
      <c r="AK21" s="7"/>
      <c r="AL21" s="7"/>
      <c r="AM21" s="7"/>
      <c r="AN21" s="7"/>
      <c r="AO21" s="7"/>
      <c r="AP21" s="7"/>
      <c r="AQ21" s="7"/>
      <c r="AR21" s="7"/>
      <c r="AS21" s="7"/>
      <c r="AT21" s="7"/>
      <c r="AU21" s="7"/>
      <c r="AV21" s="7"/>
      <c r="AW21" s="7"/>
      <c r="AX21" s="7"/>
      <c r="AY21" s="7"/>
      <c r="AZ21" s="7"/>
      <c r="BA21" s="7"/>
      <c r="BB21" s="7"/>
      <c r="BC21" s="7"/>
      <c r="BD21" s="7"/>
      <c r="BE21" s="7"/>
      <c r="BF21" s="7"/>
      <c r="BG21" s="7"/>
      <c r="BH21" s="7"/>
      <c r="BI21" s="7"/>
      <c r="BJ21" s="7"/>
      <c r="BK21" s="7"/>
      <c r="BL21" s="7"/>
      <c r="BM21" s="7"/>
      <c r="BN21" s="7"/>
      <c r="BO21" s="7"/>
      <c r="BP21" s="7"/>
      <c r="BQ21" s="7"/>
      <c r="BR21" s="7"/>
      <c r="BS21" s="7"/>
      <c r="BT21" s="7"/>
      <c r="BU21" s="7"/>
      <c r="BV21" s="7"/>
      <c r="BW21" s="7"/>
      <c r="BX21" s="7"/>
      <c r="BY21" s="7"/>
      <c r="BZ21" s="7"/>
      <c r="CA21" s="7"/>
      <c r="CB21" s="7"/>
      <c r="CC21" s="7"/>
      <c r="CD21" s="7"/>
      <c r="CE21" s="7"/>
      <c r="CF21" s="7"/>
      <c r="CG21" s="7"/>
      <c r="CH21" s="7"/>
      <c r="CI21" s="7"/>
      <c r="CJ21" s="7"/>
      <c r="CK21" s="7"/>
      <c r="CL21" s="7"/>
      <c r="CM21" s="7"/>
      <c r="CN21" s="7"/>
      <c r="CO21" s="7"/>
      <c r="CP21" s="7"/>
      <c r="CQ21" s="7"/>
      <c r="CR21" s="7"/>
      <c r="CS21" s="7"/>
      <c r="CT21" s="7"/>
      <c r="CU21" s="7"/>
      <c r="CV21" s="7"/>
      <c r="CW21" s="7"/>
      <c r="CX21" s="7"/>
      <c r="CY21" s="7"/>
      <c r="CZ21" s="7"/>
      <c r="DA21" s="7"/>
      <c r="DB21" s="7"/>
      <c r="DC21" s="7"/>
      <c r="DD21" s="7"/>
      <c r="DE21" s="7"/>
      <c r="DF21" s="7"/>
      <c r="DG21" s="7"/>
      <c r="DH21" s="7"/>
      <c r="DI21" s="7"/>
      <c r="DJ21" s="7"/>
      <c r="DK21" s="7"/>
      <c r="DL21" s="7"/>
      <c r="DM21" s="7"/>
      <c r="DN21" s="7"/>
      <c r="DO21" s="7"/>
      <c r="DP21" s="7"/>
      <c r="DQ21" s="7"/>
      <c r="DR21" s="7"/>
      <c r="DS21" s="7"/>
      <c r="DT21" s="7"/>
      <c r="DU21" s="7"/>
      <c r="DV21" s="7"/>
      <c r="DW21" s="7"/>
      <c r="DX21" s="7"/>
      <c r="DY21" s="7"/>
      <c r="DZ21" s="7"/>
      <c r="EA21" s="7"/>
      <c r="EB21" s="7"/>
      <c r="EC21" s="7"/>
      <c r="ED21" s="7"/>
      <c r="EE21" s="7"/>
      <c r="EF21" s="7"/>
      <c r="EG21" s="7"/>
      <c r="EH21" s="7"/>
      <c r="EI21" s="7"/>
      <c r="EJ21" s="7"/>
      <c r="EK21" s="7"/>
      <c r="EL21" s="7"/>
      <c r="EM21" s="7"/>
      <c r="EN21" s="7"/>
      <c r="EO21" s="7"/>
      <c r="EP21" s="7"/>
    </row>
    <row r="22" spans="1:146" s="8" customFormat="1" ht="150.75" customHeight="1" x14ac:dyDescent="0.2">
      <c r="A22" s="102"/>
      <c r="B22" s="41" t="s">
        <v>69</v>
      </c>
      <c r="C22" s="44" t="s">
        <v>70</v>
      </c>
      <c r="D22" s="44"/>
      <c r="E22" s="44" t="s">
        <v>71</v>
      </c>
      <c r="F22" s="37" t="s">
        <v>12</v>
      </c>
      <c r="G22" s="37" t="s">
        <v>13</v>
      </c>
      <c r="H22" s="37" t="s">
        <v>14</v>
      </c>
      <c r="I22" s="37" t="s">
        <v>37</v>
      </c>
      <c r="J22" s="42">
        <v>100</v>
      </c>
      <c r="K22" s="42">
        <v>0</v>
      </c>
      <c r="L22" s="43">
        <f t="shared" si="1"/>
        <v>0</v>
      </c>
      <c r="M22" s="46" t="s">
        <v>292</v>
      </c>
      <c r="N22" s="22"/>
      <c r="O22" s="22"/>
      <c r="P22" s="22"/>
      <c r="Q22" s="22"/>
      <c r="R22" s="74">
        <v>2000</v>
      </c>
      <c r="S22" s="74">
        <v>1500</v>
      </c>
      <c r="T22" s="75">
        <v>0.75</v>
      </c>
      <c r="U22" s="7"/>
      <c r="V22" s="7"/>
      <c r="W22" s="7"/>
      <c r="X22" s="7"/>
      <c r="Y22" s="7"/>
      <c r="Z22" s="7"/>
      <c r="AA22" s="7"/>
      <c r="AB22" s="7"/>
      <c r="AC22" s="7"/>
      <c r="AD22" s="7"/>
      <c r="AE22" s="7"/>
      <c r="AF22" s="7"/>
      <c r="AG22" s="7"/>
      <c r="AH22" s="7"/>
      <c r="AI22" s="7"/>
      <c r="AJ22" s="7"/>
      <c r="AK22" s="7"/>
      <c r="AL22" s="7"/>
      <c r="AM22" s="7"/>
      <c r="AN22" s="7"/>
      <c r="AO22" s="7"/>
      <c r="AP22" s="7"/>
      <c r="AQ22" s="7"/>
      <c r="AR22" s="7"/>
      <c r="AS22" s="7"/>
      <c r="AT22" s="7"/>
      <c r="AU22" s="7"/>
      <c r="AV22" s="7"/>
      <c r="AW22" s="7"/>
      <c r="AX22" s="7"/>
      <c r="AY22" s="7"/>
      <c r="AZ22" s="7"/>
      <c r="BA22" s="7"/>
      <c r="BB22" s="7"/>
      <c r="BC22" s="7"/>
      <c r="BD22" s="7"/>
      <c r="BE22" s="7"/>
      <c r="BF22" s="7"/>
      <c r="BG22" s="7"/>
      <c r="BH22" s="7"/>
      <c r="BI22" s="7"/>
      <c r="BJ22" s="7"/>
      <c r="BK22" s="7"/>
      <c r="BL22" s="7"/>
      <c r="BM22" s="7"/>
      <c r="BN22" s="7"/>
      <c r="BO22" s="7"/>
      <c r="BP22" s="7"/>
      <c r="BQ22" s="7"/>
      <c r="BR22" s="7"/>
      <c r="BS22" s="7"/>
      <c r="BT22" s="7"/>
      <c r="BU22" s="7"/>
      <c r="BV22" s="7"/>
      <c r="BW22" s="7"/>
      <c r="BX22" s="7"/>
      <c r="BY22" s="7"/>
      <c r="BZ22" s="7"/>
      <c r="CA22" s="7"/>
      <c r="CB22" s="7"/>
      <c r="CC22" s="7"/>
      <c r="CD22" s="7"/>
      <c r="CE22" s="7"/>
      <c r="CF22" s="7"/>
      <c r="CG22" s="7"/>
      <c r="CH22" s="7"/>
      <c r="CI22" s="7"/>
      <c r="CJ22" s="7"/>
      <c r="CK22" s="7"/>
      <c r="CL22" s="7"/>
      <c r="CM22" s="7"/>
      <c r="CN22" s="7"/>
      <c r="CO22" s="7"/>
      <c r="CP22" s="7"/>
      <c r="CQ22" s="7"/>
      <c r="CR22" s="7"/>
      <c r="CS22" s="7"/>
      <c r="CT22" s="7"/>
      <c r="CU22" s="7"/>
      <c r="CV22" s="7"/>
      <c r="CW22" s="7"/>
      <c r="CX22" s="7"/>
      <c r="CY22" s="7"/>
      <c r="CZ22" s="7"/>
      <c r="DA22" s="7"/>
      <c r="DB22" s="7"/>
      <c r="DC22" s="7"/>
      <c r="DD22" s="7"/>
      <c r="DE22" s="7"/>
      <c r="DF22" s="7"/>
      <c r="DG22" s="7"/>
      <c r="DH22" s="7"/>
      <c r="DI22" s="7"/>
      <c r="DJ22" s="7"/>
      <c r="DK22" s="7"/>
      <c r="DL22" s="7"/>
      <c r="DM22" s="7"/>
      <c r="DN22" s="7"/>
      <c r="DO22" s="7"/>
      <c r="DP22" s="7"/>
      <c r="DQ22" s="7"/>
      <c r="DR22" s="7"/>
      <c r="DS22" s="7"/>
      <c r="DT22" s="7"/>
      <c r="DU22" s="7"/>
      <c r="DV22" s="7"/>
      <c r="DW22" s="7"/>
      <c r="DX22" s="7"/>
      <c r="DY22" s="7"/>
      <c r="DZ22" s="7"/>
      <c r="EA22" s="7"/>
      <c r="EB22" s="7"/>
      <c r="EC22" s="7"/>
      <c r="ED22" s="7"/>
      <c r="EE22" s="7"/>
      <c r="EF22" s="7"/>
      <c r="EG22" s="7"/>
      <c r="EH22" s="7"/>
      <c r="EI22" s="7"/>
      <c r="EJ22" s="7"/>
      <c r="EK22" s="7"/>
      <c r="EL22" s="7"/>
      <c r="EM22" s="7"/>
      <c r="EN22" s="7"/>
      <c r="EO22" s="7"/>
      <c r="EP22" s="7"/>
    </row>
    <row r="23" spans="1:146" s="6" customFormat="1" ht="27" customHeight="1" x14ac:dyDescent="0.3">
      <c r="A23" s="26"/>
      <c r="B23" s="16" t="s">
        <v>72</v>
      </c>
      <c r="C23" s="17"/>
      <c r="D23" s="17"/>
      <c r="E23" s="17"/>
      <c r="F23" s="18"/>
      <c r="G23" s="18"/>
      <c r="H23" s="18"/>
      <c r="I23" s="18"/>
      <c r="J23" s="18"/>
      <c r="K23" s="18"/>
      <c r="L23" s="19">
        <f>SUM(L11:L22)/12</f>
        <v>0.5734580193346972</v>
      </c>
      <c r="M23" s="45"/>
      <c r="N23" s="20"/>
      <c r="O23" s="20"/>
      <c r="P23" s="20"/>
      <c r="Q23" s="20"/>
      <c r="R23" s="76"/>
      <c r="S23" s="76"/>
      <c r="T23" s="77">
        <f>SUM(T11:T22)/9</f>
        <v>0.78284499502944105</v>
      </c>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row>
    <row r="24" spans="1:146" s="6" customFormat="1" ht="254.25" customHeight="1" x14ac:dyDescent="0.2">
      <c r="A24" s="51" t="s">
        <v>267</v>
      </c>
      <c r="B24" s="36" t="s">
        <v>268</v>
      </c>
      <c r="C24" s="36" t="s">
        <v>73</v>
      </c>
      <c r="D24" s="36"/>
      <c r="E24" s="36" t="s">
        <v>74</v>
      </c>
      <c r="F24" s="37" t="s">
        <v>12</v>
      </c>
      <c r="G24" s="37" t="s">
        <v>53</v>
      </c>
      <c r="H24" s="37" t="s">
        <v>54</v>
      </c>
      <c r="I24" s="37" t="s">
        <v>15</v>
      </c>
      <c r="J24" s="52">
        <v>65</v>
      </c>
      <c r="K24" s="52">
        <v>49</v>
      </c>
      <c r="L24" s="43">
        <f t="shared" si="1"/>
        <v>0.75384615384615383</v>
      </c>
      <c r="M24" s="46" t="s">
        <v>224</v>
      </c>
      <c r="N24" s="22"/>
      <c r="O24" s="22"/>
      <c r="P24" s="22"/>
      <c r="Q24" s="22"/>
      <c r="R24" s="74">
        <v>100</v>
      </c>
      <c r="S24" s="74">
        <v>49</v>
      </c>
      <c r="T24" s="75">
        <v>0.49</v>
      </c>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row>
    <row r="25" spans="1:146" s="6" customFormat="1" ht="27" customHeight="1" x14ac:dyDescent="0.3">
      <c r="A25" s="53"/>
      <c r="B25" s="54" t="s">
        <v>75</v>
      </c>
      <c r="C25" s="55"/>
      <c r="D25" s="55"/>
      <c r="E25" s="55"/>
      <c r="F25" s="56"/>
      <c r="G25" s="56"/>
      <c r="H25" s="56"/>
      <c r="I25" s="56"/>
      <c r="J25" s="56"/>
      <c r="K25" s="56"/>
      <c r="L25" s="57">
        <f>SUM(L24:L24)/1</f>
        <v>0.75384615384615383</v>
      </c>
      <c r="M25" s="45"/>
      <c r="N25" s="20"/>
      <c r="O25" s="20"/>
      <c r="P25" s="20"/>
      <c r="Q25" s="20"/>
      <c r="R25" s="76"/>
      <c r="S25" s="76"/>
      <c r="T25" s="78">
        <f>SUM(T24)/1</f>
        <v>0.49</v>
      </c>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row>
    <row r="26" spans="1:146" s="6" customFormat="1" ht="195.75" customHeight="1" x14ac:dyDescent="0.2">
      <c r="A26" s="99" t="s">
        <v>269</v>
      </c>
      <c r="B26" s="36" t="s">
        <v>76</v>
      </c>
      <c r="C26" s="36" t="s">
        <v>77</v>
      </c>
      <c r="D26" s="36"/>
      <c r="E26" s="36" t="s">
        <v>78</v>
      </c>
      <c r="F26" s="37" t="s">
        <v>12</v>
      </c>
      <c r="G26" s="37" t="s">
        <v>79</v>
      </c>
      <c r="H26" s="37" t="s">
        <v>80</v>
      </c>
      <c r="I26" s="37" t="s">
        <v>37</v>
      </c>
      <c r="J26" s="42">
        <v>80</v>
      </c>
      <c r="K26" s="42">
        <v>16</v>
      </c>
      <c r="L26" s="58">
        <f t="shared" ref="L26:L34" si="2">IFERROR(K26/J26,0)</f>
        <v>0.2</v>
      </c>
      <c r="M26" s="46" t="s">
        <v>223</v>
      </c>
      <c r="N26" s="22"/>
      <c r="O26" s="22"/>
      <c r="P26" s="22"/>
      <c r="Q26" s="22"/>
      <c r="R26" s="74">
        <v>300</v>
      </c>
      <c r="S26" s="74">
        <v>88</v>
      </c>
      <c r="T26" s="75">
        <v>0.24</v>
      </c>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row>
    <row r="27" spans="1:146" s="6" customFormat="1" ht="274.5" customHeight="1" x14ac:dyDescent="0.2">
      <c r="A27" s="99"/>
      <c r="B27" s="36" t="s">
        <v>81</v>
      </c>
      <c r="C27" s="36" t="s">
        <v>82</v>
      </c>
      <c r="D27" s="36"/>
      <c r="E27" s="36" t="s">
        <v>83</v>
      </c>
      <c r="F27" s="37" t="s">
        <v>12</v>
      </c>
      <c r="G27" s="37" t="s">
        <v>79</v>
      </c>
      <c r="H27" s="37" t="s">
        <v>80</v>
      </c>
      <c r="I27" s="37" t="s">
        <v>37</v>
      </c>
      <c r="J27" s="42">
        <v>250</v>
      </c>
      <c r="K27" s="42">
        <v>59</v>
      </c>
      <c r="L27" s="58">
        <f t="shared" si="2"/>
        <v>0.23599999999999999</v>
      </c>
      <c r="M27" s="46" t="s">
        <v>225</v>
      </c>
      <c r="N27" s="22"/>
      <c r="O27" s="22"/>
      <c r="P27" s="22"/>
      <c r="Q27" s="22"/>
      <c r="R27" s="74">
        <v>800</v>
      </c>
      <c r="S27" s="74">
        <v>459</v>
      </c>
      <c r="T27" s="75">
        <v>0.5</v>
      </c>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row>
    <row r="28" spans="1:146" s="6" customFormat="1" ht="356.25" customHeight="1" x14ac:dyDescent="0.2">
      <c r="A28" s="99"/>
      <c r="B28" s="36" t="s">
        <v>84</v>
      </c>
      <c r="C28" s="36" t="s">
        <v>85</v>
      </c>
      <c r="D28" s="36"/>
      <c r="E28" s="36" t="s">
        <v>86</v>
      </c>
      <c r="F28" s="37" t="s">
        <v>12</v>
      </c>
      <c r="G28" s="37" t="s">
        <v>79</v>
      </c>
      <c r="H28" s="37" t="s">
        <v>80</v>
      </c>
      <c r="I28" s="37" t="s">
        <v>37</v>
      </c>
      <c r="J28" s="42">
        <v>450</v>
      </c>
      <c r="K28" s="42">
        <v>186</v>
      </c>
      <c r="L28" s="43">
        <f t="shared" si="2"/>
        <v>0.41333333333333333</v>
      </c>
      <c r="M28" s="46" t="s">
        <v>226</v>
      </c>
      <c r="N28" s="22"/>
      <c r="O28" s="22"/>
      <c r="P28" s="22"/>
      <c r="Q28" s="22"/>
      <c r="R28" s="74">
        <v>1500</v>
      </c>
      <c r="S28" s="74">
        <v>702</v>
      </c>
      <c r="T28" s="75">
        <v>0.34399999999999997</v>
      </c>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row>
    <row r="29" spans="1:146" s="6" customFormat="1" ht="171.75" customHeight="1" x14ac:dyDescent="0.2">
      <c r="A29" s="99"/>
      <c r="B29" s="36" t="s">
        <v>87</v>
      </c>
      <c r="C29" s="36" t="s">
        <v>88</v>
      </c>
      <c r="D29" s="36"/>
      <c r="E29" s="36" t="s">
        <v>89</v>
      </c>
      <c r="F29" s="37" t="s">
        <v>12</v>
      </c>
      <c r="G29" s="37" t="s">
        <v>53</v>
      </c>
      <c r="H29" s="37" t="s">
        <v>90</v>
      </c>
      <c r="I29" s="37" t="s">
        <v>91</v>
      </c>
      <c r="J29" s="42">
        <v>2900</v>
      </c>
      <c r="K29" s="42">
        <v>1719</v>
      </c>
      <c r="L29" s="43">
        <f t="shared" si="2"/>
        <v>0.59275862068965512</v>
      </c>
      <c r="M29" s="46" t="s">
        <v>227</v>
      </c>
      <c r="N29" s="22"/>
      <c r="O29" s="22"/>
      <c r="P29" s="22"/>
      <c r="Q29" s="22"/>
      <c r="R29" s="74">
        <v>1500</v>
      </c>
      <c r="S29" s="74">
        <v>702</v>
      </c>
      <c r="T29" s="75">
        <v>0.34399999999999997</v>
      </c>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row>
    <row r="30" spans="1:146" s="6" customFormat="1" ht="27" customHeight="1" x14ac:dyDescent="0.3">
      <c r="A30" s="53"/>
      <c r="B30" s="54" t="s">
        <v>92</v>
      </c>
      <c r="C30" s="55"/>
      <c r="D30" s="55"/>
      <c r="E30" s="55"/>
      <c r="F30" s="56"/>
      <c r="G30" s="56"/>
      <c r="H30" s="56"/>
      <c r="I30" s="56"/>
      <c r="J30" s="56"/>
      <c r="K30" s="56"/>
      <c r="L30" s="59">
        <f>SUM(L26:L29)/4</f>
        <v>0.3605229885057471</v>
      </c>
      <c r="M30" s="45"/>
      <c r="N30" s="20"/>
      <c r="O30" s="20"/>
      <c r="P30" s="20"/>
      <c r="Q30" s="20"/>
      <c r="R30" s="76"/>
      <c r="S30" s="76"/>
      <c r="T30" s="79">
        <f>SUM(T26:T29)/4</f>
        <v>0.35699999999999998</v>
      </c>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row>
    <row r="31" spans="1:146" s="6" customFormat="1" ht="120.75" customHeight="1" x14ac:dyDescent="0.2">
      <c r="A31" s="99" t="s">
        <v>270</v>
      </c>
      <c r="B31" s="41" t="s">
        <v>93</v>
      </c>
      <c r="C31" s="41" t="s">
        <v>94</v>
      </c>
      <c r="D31" s="41"/>
      <c r="E31" s="41" t="s">
        <v>95</v>
      </c>
      <c r="F31" s="37" t="s">
        <v>12</v>
      </c>
      <c r="G31" s="37" t="s">
        <v>96</v>
      </c>
      <c r="H31" s="38" t="s">
        <v>97</v>
      </c>
      <c r="I31" s="38" t="s">
        <v>15</v>
      </c>
      <c r="J31" s="42">
        <v>55</v>
      </c>
      <c r="K31" s="42">
        <v>53.75</v>
      </c>
      <c r="L31" s="43">
        <f t="shared" si="2"/>
        <v>0.97727272727272729</v>
      </c>
      <c r="M31" s="46" t="s">
        <v>285</v>
      </c>
      <c r="N31" s="22"/>
      <c r="O31" s="22"/>
      <c r="P31" s="22"/>
      <c r="Q31" s="22"/>
      <c r="R31" s="74">
        <v>100</v>
      </c>
      <c r="S31" s="74">
        <v>53.75</v>
      </c>
      <c r="T31" s="75">
        <v>0.53749999999999998</v>
      </c>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5"/>
      <c r="BK31" s="5"/>
      <c r="BL31" s="5"/>
      <c r="BM31" s="5"/>
      <c r="BN31" s="5"/>
      <c r="BO31" s="5"/>
      <c r="BP31" s="5"/>
      <c r="BQ31" s="5"/>
      <c r="BR31" s="5"/>
      <c r="BS31" s="5"/>
      <c r="BT31" s="5"/>
      <c r="BU31" s="5"/>
      <c r="BV31" s="5"/>
      <c r="BW31" s="5"/>
      <c r="BX31" s="5"/>
      <c r="BY31" s="5"/>
      <c r="BZ31" s="5"/>
      <c r="CA31" s="5"/>
      <c r="CB31" s="5"/>
      <c r="CC31" s="5"/>
      <c r="CD31" s="5"/>
      <c r="CE31" s="5"/>
      <c r="CF31" s="5"/>
      <c r="CG31" s="5"/>
      <c r="CH31" s="5"/>
      <c r="CI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row>
    <row r="32" spans="1:146" s="6" customFormat="1" ht="243" customHeight="1" x14ac:dyDescent="0.2">
      <c r="A32" s="99"/>
      <c r="B32" s="41" t="s">
        <v>98</v>
      </c>
      <c r="C32" s="41" t="s">
        <v>99</v>
      </c>
      <c r="D32" s="41"/>
      <c r="E32" s="41" t="s">
        <v>100</v>
      </c>
      <c r="F32" s="37" t="s">
        <v>12</v>
      </c>
      <c r="G32" s="37" t="s">
        <v>53</v>
      </c>
      <c r="H32" s="37" t="s">
        <v>90</v>
      </c>
      <c r="I32" s="38" t="s">
        <v>101</v>
      </c>
      <c r="J32" s="42">
        <v>800</v>
      </c>
      <c r="K32" s="42">
        <v>46</v>
      </c>
      <c r="L32" s="43">
        <f t="shared" si="2"/>
        <v>5.7500000000000002E-2</v>
      </c>
      <c r="M32" s="46" t="s">
        <v>293</v>
      </c>
      <c r="N32" s="22"/>
      <c r="O32" s="22"/>
      <c r="P32" s="22"/>
      <c r="Q32" s="22"/>
      <c r="R32" s="74">
        <v>800</v>
      </c>
      <c r="S32" s="74">
        <v>367.2</v>
      </c>
      <c r="T32" s="75">
        <v>0.45899999999999996</v>
      </c>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c r="BA32" s="5"/>
      <c r="BB32" s="5"/>
      <c r="BC32" s="5"/>
      <c r="BD32" s="5"/>
      <c r="BE32" s="5"/>
      <c r="BF32" s="5"/>
      <c r="BG32" s="5"/>
      <c r="BH32" s="5"/>
      <c r="BI32" s="5"/>
      <c r="BJ32" s="5"/>
      <c r="BK32" s="5"/>
      <c r="BL32" s="5"/>
      <c r="BM32" s="5"/>
      <c r="BN32" s="5"/>
      <c r="BO32" s="5"/>
      <c r="BP32" s="5"/>
      <c r="BQ32" s="5"/>
      <c r="BR32" s="5"/>
      <c r="BS32" s="5"/>
      <c r="BT32" s="5"/>
      <c r="BU32" s="5"/>
      <c r="BV32" s="5"/>
      <c r="BW32" s="5"/>
      <c r="BX32" s="5"/>
      <c r="BY32" s="5"/>
      <c r="BZ32" s="5"/>
      <c r="CA32" s="5"/>
      <c r="CB32" s="5"/>
      <c r="CC32" s="5"/>
      <c r="CD32" s="5"/>
      <c r="CE32" s="5"/>
      <c r="CF32" s="5"/>
      <c r="CG32" s="5"/>
      <c r="CH32" s="5"/>
      <c r="CI32" s="5"/>
      <c r="CJ32" s="5"/>
      <c r="CK32" s="5"/>
      <c r="CL32" s="5"/>
      <c r="CM32" s="5"/>
      <c r="CN32" s="5"/>
      <c r="CO32" s="5"/>
      <c r="CP32" s="5"/>
      <c r="CQ32" s="5"/>
      <c r="CR32" s="5"/>
      <c r="CS32" s="5"/>
      <c r="CT32" s="5"/>
      <c r="CU32" s="5"/>
      <c r="CV32" s="5"/>
      <c r="CW32" s="5"/>
      <c r="CX32" s="5"/>
      <c r="CY32" s="5"/>
      <c r="CZ32" s="5"/>
      <c r="DA32" s="5"/>
      <c r="DB32" s="5"/>
      <c r="DC32" s="5"/>
      <c r="DD32" s="5"/>
      <c r="DE32" s="5"/>
      <c r="DF32" s="5"/>
      <c r="DG32" s="5"/>
      <c r="DH32" s="5"/>
      <c r="DI32" s="5"/>
      <c r="DJ32" s="5"/>
      <c r="DK32" s="5"/>
      <c r="DL32" s="5"/>
      <c r="DM32" s="5"/>
      <c r="DN32" s="5"/>
      <c r="DO32" s="5"/>
      <c r="DP32" s="5"/>
      <c r="DQ32" s="5"/>
      <c r="DR32" s="5"/>
      <c r="DS32" s="5"/>
      <c r="DT32" s="5"/>
      <c r="DU32" s="5"/>
      <c r="DV32" s="5"/>
      <c r="DW32" s="5"/>
      <c r="DX32" s="5"/>
      <c r="DY32" s="5"/>
      <c r="DZ32" s="5"/>
      <c r="EA32" s="5"/>
      <c r="EB32" s="5"/>
      <c r="EC32" s="5"/>
      <c r="ED32" s="5"/>
      <c r="EE32" s="5"/>
      <c r="EF32" s="5"/>
      <c r="EG32" s="5"/>
      <c r="EH32" s="5"/>
      <c r="EI32" s="5"/>
      <c r="EJ32" s="5"/>
      <c r="EK32" s="5"/>
      <c r="EL32" s="5"/>
      <c r="EM32" s="5"/>
      <c r="EN32" s="5"/>
      <c r="EO32" s="5"/>
      <c r="EP32" s="5"/>
    </row>
    <row r="33" spans="1:146" s="6" customFormat="1" ht="141" customHeight="1" x14ac:dyDescent="0.2">
      <c r="A33" s="99"/>
      <c r="B33" s="41" t="s">
        <v>102</v>
      </c>
      <c r="C33" s="41" t="s">
        <v>103</v>
      </c>
      <c r="D33" s="41"/>
      <c r="E33" s="41" t="s">
        <v>104</v>
      </c>
      <c r="F33" s="37" t="s">
        <v>12</v>
      </c>
      <c r="G33" s="37" t="s">
        <v>19</v>
      </c>
      <c r="H33" s="38" t="s">
        <v>105</v>
      </c>
      <c r="I33" s="38" t="s">
        <v>106</v>
      </c>
      <c r="J33" s="42">
        <v>100</v>
      </c>
      <c r="K33" s="42">
        <v>25</v>
      </c>
      <c r="L33" s="43">
        <f t="shared" si="2"/>
        <v>0.25</v>
      </c>
      <c r="M33" s="46" t="s">
        <v>228</v>
      </c>
      <c r="N33" s="22"/>
      <c r="O33" s="22"/>
      <c r="P33" s="22"/>
      <c r="Q33" s="22"/>
      <c r="R33" s="74">
        <v>100</v>
      </c>
      <c r="S33" s="74">
        <v>45</v>
      </c>
      <c r="T33" s="75">
        <v>0.45</v>
      </c>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5"/>
      <c r="BK33" s="5"/>
      <c r="BL33" s="5"/>
      <c r="BM33" s="5"/>
      <c r="BN33" s="5"/>
      <c r="BO33" s="5"/>
      <c r="BP33" s="5"/>
      <c r="BQ33" s="5"/>
      <c r="BR33" s="5"/>
      <c r="BS33" s="5"/>
      <c r="BT33" s="5"/>
      <c r="BU33" s="5"/>
      <c r="BV33" s="5"/>
      <c r="BW33" s="5"/>
      <c r="BX33" s="5"/>
      <c r="BY33" s="5"/>
      <c r="BZ33" s="5"/>
      <c r="CA33" s="5"/>
      <c r="CB33" s="5"/>
      <c r="CC33" s="5"/>
      <c r="CD33" s="5"/>
      <c r="CE33" s="5"/>
      <c r="CF33" s="5"/>
      <c r="CG33" s="5"/>
      <c r="CH33" s="5"/>
      <c r="CI33" s="5"/>
      <c r="CJ33" s="5"/>
      <c r="CK33" s="5"/>
      <c r="CL33" s="5"/>
      <c r="CM33" s="5"/>
      <c r="CN33" s="5"/>
      <c r="CO33" s="5"/>
      <c r="CP33" s="5"/>
      <c r="CQ33" s="5"/>
      <c r="CR33" s="5"/>
      <c r="CS33" s="5"/>
      <c r="CT33" s="5"/>
      <c r="CU33" s="5"/>
      <c r="CV33" s="5"/>
      <c r="CW33" s="5"/>
      <c r="CX33" s="5"/>
      <c r="CY33" s="5"/>
      <c r="CZ33" s="5"/>
      <c r="DA33" s="5"/>
      <c r="DB33" s="5"/>
      <c r="DC33" s="5"/>
      <c r="DD33" s="5"/>
      <c r="DE33" s="5"/>
      <c r="DF33" s="5"/>
      <c r="DG33" s="5"/>
      <c r="DH33" s="5"/>
      <c r="DI33" s="5"/>
      <c r="DJ33" s="5"/>
      <c r="DK33" s="5"/>
      <c r="DL33" s="5"/>
      <c r="DM33" s="5"/>
      <c r="DN33" s="5"/>
      <c r="DO33" s="5"/>
      <c r="DP33" s="5"/>
      <c r="DQ33" s="5"/>
      <c r="DR33" s="5"/>
      <c r="DS33" s="5"/>
      <c r="DT33" s="5"/>
      <c r="DU33" s="5"/>
      <c r="DV33" s="5"/>
      <c r="DW33" s="5"/>
      <c r="DX33" s="5"/>
      <c r="DY33" s="5"/>
      <c r="DZ33" s="5"/>
      <c r="EA33" s="5"/>
      <c r="EB33" s="5"/>
      <c r="EC33" s="5"/>
      <c r="ED33" s="5"/>
      <c r="EE33" s="5"/>
      <c r="EF33" s="5"/>
      <c r="EG33" s="5"/>
      <c r="EH33" s="5"/>
      <c r="EI33" s="5"/>
      <c r="EJ33" s="5"/>
      <c r="EK33" s="5"/>
      <c r="EL33" s="5"/>
      <c r="EM33" s="5"/>
      <c r="EN33" s="5"/>
      <c r="EO33" s="5"/>
      <c r="EP33" s="5"/>
    </row>
    <row r="34" spans="1:146" s="6" customFormat="1" ht="324.75" customHeight="1" x14ac:dyDescent="0.2">
      <c r="A34" s="99"/>
      <c r="B34" s="41" t="s">
        <v>107</v>
      </c>
      <c r="C34" s="41" t="s">
        <v>108</v>
      </c>
      <c r="D34" s="41"/>
      <c r="E34" s="41" t="s">
        <v>109</v>
      </c>
      <c r="F34" s="37" t="s">
        <v>12</v>
      </c>
      <c r="G34" s="37" t="s">
        <v>19</v>
      </c>
      <c r="H34" s="38" t="s">
        <v>105</v>
      </c>
      <c r="I34" s="38" t="s">
        <v>15</v>
      </c>
      <c r="J34" s="42">
        <v>65</v>
      </c>
      <c r="K34" s="42">
        <v>46.25</v>
      </c>
      <c r="L34" s="43">
        <f t="shared" si="2"/>
        <v>0.71153846153846156</v>
      </c>
      <c r="M34" s="46" t="s">
        <v>229</v>
      </c>
      <c r="N34" s="22"/>
      <c r="O34" s="22"/>
      <c r="P34" s="22"/>
      <c r="Q34" s="22"/>
      <c r="R34" s="74">
        <v>100</v>
      </c>
      <c r="S34" s="74">
        <v>46.25</v>
      </c>
      <c r="T34" s="75">
        <v>0.46250000000000002</v>
      </c>
      <c r="U34" s="5"/>
      <c r="V34" s="5"/>
      <c r="W34" s="5"/>
      <c r="X34" s="5"/>
      <c r="Y34" s="5"/>
      <c r="Z34" s="5"/>
      <c r="AA34" s="5"/>
      <c r="AB34" s="5"/>
      <c r="AC34" s="5"/>
      <c r="AD34" s="5"/>
      <c r="AE34" s="5"/>
      <c r="AF34" s="5"/>
      <c r="AG34" s="5"/>
      <c r="AH34" s="5"/>
      <c r="AI34" s="5"/>
      <c r="AJ34" s="5"/>
      <c r="AK34" s="5"/>
      <c r="AL34" s="5"/>
      <c r="AM34" s="5"/>
      <c r="AN34" s="5"/>
      <c r="AO34" s="5"/>
      <c r="AP34" s="5"/>
      <c r="AQ34" s="5"/>
      <c r="AR34" s="5"/>
      <c r="AS34" s="5"/>
      <c r="AT34" s="5"/>
      <c r="AU34" s="5"/>
      <c r="AV34" s="5"/>
      <c r="AW34" s="5"/>
      <c r="AX34" s="5"/>
      <c r="AY34" s="5"/>
      <c r="AZ34" s="5"/>
      <c r="BA34" s="5"/>
      <c r="BB34" s="5"/>
      <c r="BC34" s="5"/>
      <c r="BD34" s="5"/>
      <c r="BE34" s="5"/>
      <c r="BF34" s="5"/>
      <c r="BG34" s="5"/>
      <c r="BH34" s="5"/>
      <c r="BI34" s="5"/>
      <c r="BJ34" s="5"/>
      <c r="BK34" s="5"/>
      <c r="BL34" s="5"/>
      <c r="BM34" s="5"/>
      <c r="BN34" s="5"/>
      <c r="BO34" s="5"/>
      <c r="BP34" s="5"/>
      <c r="BQ34" s="5"/>
      <c r="BR34" s="5"/>
      <c r="BS34" s="5"/>
      <c r="BT34" s="5"/>
      <c r="BU34" s="5"/>
      <c r="BV34" s="5"/>
      <c r="BW34" s="5"/>
      <c r="BX34" s="5"/>
      <c r="BY34" s="5"/>
      <c r="BZ34" s="5"/>
      <c r="CA34" s="5"/>
      <c r="CB34" s="5"/>
      <c r="CC34" s="5"/>
      <c r="CD34" s="5"/>
      <c r="CE34" s="5"/>
      <c r="CF34" s="5"/>
      <c r="CG34" s="5"/>
      <c r="CH34" s="5"/>
      <c r="CI34" s="5"/>
      <c r="CJ34" s="5"/>
      <c r="CK34" s="5"/>
      <c r="CL34" s="5"/>
      <c r="CM34" s="5"/>
      <c r="CN34" s="5"/>
      <c r="CO34" s="5"/>
      <c r="CP34" s="5"/>
      <c r="CQ34" s="5"/>
      <c r="CR34" s="5"/>
      <c r="CS34" s="5"/>
      <c r="CT34" s="5"/>
      <c r="CU34" s="5"/>
      <c r="CV34" s="5"/>
      <c r="CW34" s="5"/>
      <c r="CX34" s="5"/>
      <c r="CY34" s="5"/>
      <c r="CZ34" s="5"/>
      <c r="DA34" s="5"/>
      <c r="DB34" s="5"/>
      <c r="DC34" s="5"/>
      <c r="DD34" s="5"/>
      <c r="DE34" s="5"/>
      <c r="DF34" s="5"/>
      <c r="DG34" s="5"/>
      <c r="DH34" s="5"/>
      <c r="DI34" s="5"/>
      <c r="DJ34" s="5"/>
      <c r="DK34" s="5"/>
      <c r="DL34" s="5"/>
      <c r="DM34" s="5"/>
      <c r="DN34" s="5"/>
      <c r="DO34" s="5"/>
      <c r="DP34" s="5"/>
      <c r="DQ34" s="5"/>
      <c r="DR34" s="5"/>
      <c r="DS34" s="5"/>
      <c r="DT34" s="5"/>
      <c r="DU34" s="5"/>
      <c r="DV34" s="5"/>
      <c r="DW34" s="5"/>
      <c r="DX34" s="5"/>
      <c r="DY34" s="5"/>
      <c r="DZ34" s="5"/>
      <c r="EA34" s="5"/>
      <c r="EB34" s="5"/>
      <c r="EC34" s="5"/>
      <c r="ED34" s="5"/>
      <c r="EE34" s="5"/>
      <c r="EF34" s="5"/>
      <c r="EG34" s="5"/>
      <c r="EH34" s="5"/>
      <c r="EI34" s="5"/>
      <c r="EJ34" s="5"/>
      <c r="EK34" s="5"/>
      <c r="EL34" s="5"/>
      <c r="EM34" s="5"/>
      <c r="EN34" s="5"/>
      <c r="EO34" s="5"/>
      <c r="EP34" s="5"/>
    </row>
    <row r="35" spans="1:146" s="6" customFormat="1" ht="398.25" customHeight="1" x14ac:dyDescent="0.2">
      <c r="A35" s="99"/>
      <c r="B35" s="41" t="s">
        <v>110</v>
      </c>
      <c r="C35" s="41" t="s">
        <v>111</v>
      </c>
      <c r="D35" s="41"/>
      <c r="E35" s="41" t="s">
        <v>112</v>
      </c>
      <c r="F35" s="37" t="s">
        <v>12</v>
      </c>
      <c r="G35" s="37" t="s">
        <v>113</v>
      </c>
      <c r="H35" s="38" t="s">
        <v>114</v>
      </c>
      <c r="I35" s="38" t="s">
        <v>115</v>
      </c>
      <c r="J35" s="42">
        <v>100</v>
      </c>
      <c r="K35" s="42">
        <v>25</v>
      </c>
      <c r="L35" s="43">
        <f t="shared" ref="L35:L37" si="3">IFERROR(K35/J35,0)</f>
        <v>0.25</v>
      </c>
      <c r="M35" s="46" t="s">
        <v>296</v>
      </c>
      <c r="N35" s="22"/>
      <c r="O35" s="22"/>
      <c r="P35" s="22"/>
      <c r="Q35" s="22"/>
      <c r="R35" s="74">
        <v>100</v>
      </c>
      <c r="S35" s="74">
        <v>45</v>
      </c>
      <c r="T35" s="75">
        <v>0.45</v>
      </c>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row>
    <row r="36" spans="1:146" s="6" customFormat="1" ht="27" customHeight="1" x14ac:dyDescent="0.3">
      <c r="A36" s="53"/>
      <c r="B36" s="54" t="s">
        <v>116</v>
      </c>
      <c r="C36" s="55"/>
      <c r="D36" s="55"/>
      <c r="E36" s="55"/>
      <c r="F36" s="56"/>
      <c r="G36" s="56"/>
      <c r="H36" s="56"/>
      <c r="I36" s="56"/>
      <c r="J36" s="56"/>
      <c r="K36" s="56"/>
      <c r="L36" s="60">
        <f>SUM(L31:L35)/5</f>
        <v>0.44926223776223778</v>
      </c>
      <c r="M36" s="45"/>
      <c r="N36" s="20"/>
      <c r="O36" s="20"/>
      <c r="P36" s="20"/>
      <c r="Q36" s="20"/>
      <c r="R36" s="76"/>
      <c r="S36" s="76"/>
      <c r="T36" s="79">
        <f>SUM(T31:T35)/5</f>
        <v>0.4718</v>
      </c>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c r="AY36" s="5"/>
      <c r="AZ36" s="5"/>
      <c r="BA36" s="5"/>
      <c r="BB36" s="5"/>
      <c r="BC36" s="5"/>
      <c r="BD36" s="5"/>
      <c r="BE36" s="5"/>
      <c r="BF36" s="5"/>
      <c r="BG36" s="5"/>
      <c r="BH36" s="5"/>
      <c r="BI36" s="5"/>
      <c r="BJ36" s="5"/>
      <c r="BK36" s="5"/>
      <c r="BL36" s="5"/>
      <c r="BM36" s="5"/>
      <c r="BN36" s="5"/>
      <c r="BO36" s="5"/>
      <c r="BP36" s="5"/>
      <c r="BQ36" s="5"/>
      <c r="BR36" s="5"/>
      <c r="BS36" s="5"/>
      <c r="BT36" s="5"/>
      <c r="BU36" s="5"/>
      <c r="BV36" s="5"/>
      <c r="BW36" s="5"/>
      <c r="BX36" s="5"/>
      <c r="BY36" s="5"/>
      <c r="BZ36" s="5"/>
      <c r="CA36" s="5"/>
      <c r="CB36" s="5"/>
      <c r="CC36" s="5"/>
      <c r="CD36" s="5"/>
      <c r="CE36" s="5"/>
      <c r="CF36" s="5"/>
      <c r="CG36" s="5"/>
      <c r="CH36" s="5"/>
      <c r="CI36" s="5"/>
      <c r="CJ36" s="5"/>
      <c r="CK36" s="5"/>
      <c r="CL36" s="5"/>
      <c r="CM36" s="5"/>
      <c r="CN36" s="5"/>
      <c r="CO36" s="5"/>
      <c r="CP36" s="5"/>
      <c r="CQ36" s="5"/>
      <c r="CR36" s="5"/>
      <c r="CS36" s="5"/>
      <c r="CT36" s="5"/>
      <c r="CU36" s="5"/>
      <c r="CV36" s="5"/>
      <c r="CW36" s="5"/>
      <c r="CX36" s="5"/>
      <c r="CY36" s="5"/>
      <c r="CZ36" s="5"/>
      <c r="DA36" s="5"/>
      <c r="DB36" s="5"/>
      <c r="DC36" s="5"/>
      <c r="DD36" s="5"/>
      <c r="DE36" s="5"/>
      <c r="DF36" s="5"/>
      <c r="DG36" s="5"/>
      <c r="DH36" s="5"/>
      <c r="DI36" s="5"/>
      <c r="DJ36" s="5"/>
      <c r="DK36" s="5"/>
      <c r="DL36" s="5"/>
      <c r="DM36" s="5"/>
      <c r="DN36" s="5"/>
      <c r="DO36" s="5"/>
      <c r="DP36" s="5"/>
      <c r="DQ36" s="5"/>
      <c r="DR36" s="5"/>
      <c r="DS36" s="5"/>
      <c r="DT36" s="5"/>
      <c r="DU36" s="5"/>
      <c r="DV36" s="5"/>
      <c r="DW36" s="5"/>
      <c r="DX36" s="5"/>
      <c r="DY36" s="5"/>
      <c r="DZ36" s="5"/>
      <c r="EA36" s="5"/>
      <c r="EB36" s="5"/>
      <c r="EC36" s="5"/>
      <c r="ED36" s="5"/>
      <c r="EE36" s="5"/>
      <c r="EF36" s="5"/>
      <c r="EG36" s="5"/>
      <c r="EH36" s="5"/>
      <c r="EI36" s="5"/>
      <c r="EJ36" s="5"/>
      <c r="EK36" s="5"/>
      <c r="EL36" s="5"/>
      <c r="EM36" s="5"/>
      <c r="EN36" s="5"/>
      <c r="EO36" s="5"/>
      <c r="EP36" s="5"/>
    </row>
    <row r="37" spans="1:146" s="6" customFormat="1" ht="213.75" customHeight="1" x14ac:dyDescent="0.2">
      <c r="A37" s="103" t="s">
        <v>117</v>
      </c>
      <c r="B37" s="41" t="s">
        <v>118</v>
      </c>
      <c r="C37" s="41" t="s">
        <v>119</v>
      </c>
      <c r="D37" s="41"/>
      <c r="E37" s="41" t="s">
        <v>120</v>
      </c>
      <c r="F37" s="37" t="s">
        <v>12</v>
      </c>
      <c r="G37" s="37" t="s">
        <v>121</v>
      </c>
      <c r="H37" s="61" t="s">
        <v>80</v>
      </c>
      <c r="I37" s="61" t="s">
        <v>15</v>
      </c>
      <c r="J37" s="62">
        <v>0.6</v>
      </c>
      <c r="K37" s="62">
        <v>0.41</v>
      </c>
      <c r="L37" s="43">
        <f t="shared" si="3"/>
        <v>0.68333333333333335</v>
      </c>
      <c r="M37" s="46" t="s">
        <v>230</v>
      </c>
      <c r="N37" s="22"/>
      <c r="O37" s="22"/>
      <c r="P37" s="22"/>
      <c r="Q37" s="22"/>
      <c r="R37" s="74">
        <v>100</v>
      </c>
      <c r="S37" s="74">
        <v>41</v>
      </c>
      <c r="T37" s="75">
        <v>0.41</v>
      </c>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c r="BG37" s="5"/>
      <c r="BH37" s="5"/>
      <c r="BI37" s="5"/>
      <c r="BJ37" s="5"/>
      <c r="BK37" s="5"/>
      <c r="BL37" s="5"/>
      <c r="BM37" s="5"/>
      <c r="BN37" s="5"/>
      <c r="BO37" s="5"/>
      <c r="BP37" s="5"/>
      <c r="BQ37" s="5"/>
      <c r="BR37" s="5"/>
      <c r="BS37" s="5"/>
      <c r="BT37" s="5"/>
      <c r="BU37" s="5"/>
      <c r="BV37" s="5"/>
      <c r="BW37" s="5"/>
      <c r="BX37" s="5"/>
      <c r="BY37" s="5"/>
      <c r="BZ37" s="5"/>
      <c r="CA37" s="5"/>
      <c r="CB37" s="5"/>
      <c r="CC37" s="5"/>
      <c r="CD37" s="5"/>
      <c r="CE37" s="5"/>
      <c r="CF37" s="5"/>
      <c r="CG37" s="5"/>
      <c r="CH37" s="5"/>
      <c r="CI37" s="5"/>
      <c r="CJ37" s="5"/>
      <c r="CK37" s="5"/>
      <c r="CL37" s="5"/>
      <c r="CM37" s="5"/>
      <c r="CN37" s="5"/>
      <c r="CO37" s="5"/>
      <c r="CP37" s="5"/>
      <c r="CQ37" s="5"/>
      <c r="CR37" s="5"/>
      <c r="CS37" s="5"/>
      <c r="CT37" s="5"/>
      <c r="CU37" s="5"/>
      <c r="CV37" s="5"/>
      <c r="CW37" s="5"/>
      <c r="CX37" s="5"/>
      <c r="CY37" s="5"/>
      <c r="CZ37" s="5"/>
      <c r="DA37" s="5"/>
      <c r="DB37" s="5"/>
      <c r="DC37" s="5"/>
      <c r="DD37" s="5"/>
      <c r="DE37" s="5"/>
      <c r="DF37" s="5"/>
      <c r="DG37" s="5"/>
      <c r="DH37" s="5"/>
      <c r="DI37" s="5"/>
      <c r="DJ37" s="5"/>
      <c r="DK37" s="5"/>
      <c r="DL37" s="5"/>
      <c r="DM37" s="5"/>
      <c r="DN37" s="5"/>
      <c r="DO37" s="5"/>
      <c r="DP37" s="5"/>
      <c r="DQ37" s="5"/>
      <c r="DR37" s="5"/>
      <c r="DS37" s="5"/>
      <c r="DT37" s="5"/>
      <c r="DU37" s="5"/>
      <c r="DV37" s="5"/>
      <c r="DW37" s="5"/>
      <c r="DX37" s="5"/>
      <c r="DY37" s="5"/>
      <c r="DZ37" s="5"/>
      <c r="EA37" s="5"/>
      <c r="EB37" s="5"/>
      <c r="EC37" s="5"/>
      <c r="ED37" s="5"/>
      <c r="EE37" s="5"/>
      <c r="EF37" s="5"/>
      <c r="EG37" s="5"/>
      <c r="EH37" s="5"/>
      <c r="EI37" s="5"/>
      <c r="EJ37" s="5"/>
      <c r="EK37" s="5"/>
      <c r="EL37" s="5"/>
      <c r="EM37" s="5"/>
      <c r="EN37" s="5"/>
      <c r="EO37" s="5"/>
      <c r="EP37" s="5"/>
    </row>
    <row r="38" spans="1:146" s="6" customFormat="1" ht="108.75" customHeight="1" x14ac:dyDescent="0.2">
      <c r="A38" s="103"/>
      <c r="B38" s="41" t="s">
        <v>122</v>
      </c>
      <c r="C38" s="41" t="s">
        <v>123</v>
      </c>
      <c r="D38" s="41"/>
      <c r="E38" s="41" t="s">
        <v>124</v>
      </c>
      <c r="F38" s="37" t="s">
        <v>12</v>
      </c>
      <c r="G38" s="63" t="s">
        <v>27</v>
      </c>
      <c r="H38" s="37" t="s">
        <v>125</v>
      </c>
      <c r="I38" s="61" t="s">
        <v>37</v>
      </c>
      <c r="J38" s="42">
        <v>0.75</v>
      </c>
      <c r="K38" s="42">
        <v>0</v>
      </c>
      <c r="L38" s="43">
        <f t="shared" ref="L38:L39" si="4">IFERROR(K38/J38,0)</f>
        <v>0</v>
      </c>
      <c r="M38" s="46" t="s">
        <v>231</v>
      </c>
      <c r="N38" s="22"/>
      <c r="O38" s="22"/>
      <c r="P38" s="22"/>
      <c r="Q38" s="22"/>
      <c r="R38" s="74">
        <v>2</v>
      </c>
      <c r="S38" s="74">
        <v>1.25</v>
      </c>
      <c r="T38" s="75">
        <v>0.625</v>
      </c>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5"/>
      <c r="AY38" s="5"/>
      <c r="AZ38" s="5"/>
      <c r="BA38" s="5"/>
      <c r="BB38" s="5"/>
      <c r="BC38" s="5"/>
      <c r="BD38" s="5"/>
      <c r="BE38" s="5"/>
      <c r="BF38" s="5"/>
      <c r="BG38" s="5"/>
      <c r="BH38" s="5"/>
      <c r="BI38" s="5"/>
      <c r="BJ38" s="5"/>
      <c r="BK38" s="5"/>
      <c r="BL38" s="5"/>
      <c r="BM38" s="5"/>
      <c r="BN38" s="5"/>
      <c r="BO38" s="5"/>
      <c r="BP38" s="5"/>
      <c r="BQ38" s="5"/>
      <c r="BR38" s="5"/>
      <c r="BS38" s="5"/>
      <c r="BT38" s="5"/>
      <c r="BU38" s="5"/>
      <c r="BV38" s="5"/>
      <c r="BW38" s="5"/>
      <c r="BX38" s="5"/>
      <c r="BY38" s="5"/>
      <c r="BZ38" s="5"/>
      <c r="CA38" s="5"/>
      <c r="CB38" s="5"/>
      <c r="CC38" s="5"/>
      <c r="CD38" s="5"/>
      <c r="CE38" s="5"/>
      <c r="CF38" s="5"/>
      <c r="CG38" s="5"/>
      <c r="CH38" s="5"/>
      <c r="CI38" s="5"/>
      <c r="CJ38" s="5"/>
      <c r="CK38" s="5"/>
      <c r="CL38" s="5"/>
      <c r="CM38" s="5"/>
      <c r="CN38" s="5"/>
      <c r="CO38" s="5"/>
      <c r="CP38" s="5"/>
      <c r="CQ38" s="5"/>
      <c r="CR38" s="5"/>
      <c r="CS38" s="5"/>
      <c r="CT38" s="5"/>
      <c r="CU38" s="5"/>
      <c r="CV38" s="5"/>
      <c r="CW38" s="5"/>
      <c r="CX38" s="5"/>
      <c r="CY38" s="5"/>
      <c r="CZ38" s="5"/>
      <c r="DA38" s="5"/>
      <c r="DB38" s="5"/>
      <c r="DC38" s="5"/>
      <c r="DD38" s="5"/>
      <c r="DE38" s="5"/>
      <c r="DF38" s="5"/>
      <c r="DG38" s="5"/>
      <c r="DH38" s="5"/>
      <c r="DI38" s="5"/>
      <c r="DJ38" s="5"/>
      <c r="DK38" s="5"/>
      <c r="DL38" s="5"/>
      <c r="DM38" s="5"/>
      <c r="DN38" s="5"/>
      <c r="DO38" s="5"/>
      <c r="DP38" s="5"/>
      <c r="DQ38" s="5"/>
      <c r="DR38" s="5"/>
      <c r="DS38" s="5"/>
      <c r="DT38" s="5"/>
      <c r="DU38" s="5"/>
      <c r="DV38" s="5"/>
      <c r="DW38" s="5"/>
      <c r="DX38" s="5"/>
      <c r="DY38" s="5"/>
      <c r="DZ38" s="5"/>
      <c r="EA38" s="5"/>
      <c r="EB38" s="5"/>
      <c r="EC38" s="5"/>
      <c r="ED38" s="5"/>
      <c r="EE38" s="5"/>
      <c r="EF38" s="5"/>
      <c r="EG38" s="5"/>
      <c r="EH38" s="5"/>
      <c r="EI38" s="5"/>
      <c r="EJ38" s="5"/>
      <c r="EK38" s="5"/>
      <c r="EL38" s="5"/>
      <c r="EM38" s="5"/>
      <c r="EN38" s="5"/>
      <c r="EO38" s="5"/>
      <c r="EP38" s="5"/>
    </row>
    <row r="39" spans="1:146" s="6" customFormat="1" ht="93" customHeight="1" x14ac:dyDescent="0.2">
      <c r="A39" s="103"/>
      <c r="B39" s="41" t="s">
        <v>126</v>
      </c>
      <c r="C39" s="41" t="s">
        <v>127</v>
      </c>
      <c r="D39" s="41"/>
      <c r="E39" s="41" t="s">
        <v>128</v>
      </c>
      <c r="F39" s="37" t="s">
        <v>12</v>
      </c>
      <c r="G39" s="37" t="s">
        <v>129</v>
      </c>
      <c r="H39" s="61" t="s">
        <v>130</v>
      </c>
      <c r="I39" s="61" t="s">
        <v>21</v>
      </c>
      <c r="J39" s="62">
        <v>1</v>
      </c>
      <c r="K39" s="62">
        <v>0.25</v>
      </c>
      <c r="L39" s="43">
        <f t="shared" si="4"/>
        <v>0.25</v>
      </c>
      <c r="M39" s="46" t="s">
        <v>232</v>
      </c>
      <c r="N39" s="22"/>
      <c r="O39" s="22"/>
      <c r="P39" s="22"/>
      <c r="Q39" s="22"/>
      <c r="R39" s="74">
        <v>100</v>
      </c>
      <c r="S39" s="74">
        <v>45</v>
      </c>
      <c r="T39" s="75">
        <v>0.45</v>
      </c>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5"/>
      <c r="AZ39" s="5"/>
      <c r="BA39" s="5"/>
      <c r="BB39" s="5"/>
      <c r="BC39" s="5"/>
      <c r="BD39" s="5"/>
      <c r="BE39" s="5"/>
      <c r="BF39" s="5"/>
      <c r="BG39" s="5"/>
      <c r="BH39" s="5"/>
      <c r="BI39" s="5"/>
      <c r="BJ39" s="5"/>
      <c r="BK39" s="5"/>
      <c r="BL39" s="5"/>
      <c r="BM39" s="5"/>
      <c r="BN39" s="5"/>
      <c r="BO39" s="5"/>
      <c r="BP39" s="5"/>
      <c r="BQ39" s="5"/>
      <c r="BR39" s="5"/>
      <c r="BS39" s="5"/>
      <c r="BT39" s="5"/>
      <c r="BU39" s="5"/>
      <c r="BV39" s="5"/>
      <c r="BW39" s="5"/>
      <c r="BX39" s="5"/>
      <c r="BY39" s="5"/>
      <c r="BZ39" s="5"/>
      <c r="CA39" s="5"/>
      <c r="CB39" s="5"/>
      <c r="CC39" s="5"/>
      <c r="CD39" s="5"/>
      <c r="CE39" s="5"/>
      <c r="CF39" s="5"/>
      <c r="CG39" s="5"/>
      <c r="CH39" s="5"/>
      <c r="CI39" s="5"/>
      <c r="CJ39" s="5"/>
      <c r="CK39" s="5"/>
      <c r="CL39" s="5"/>
      <c r="CM39" s="5"/>
      <c r="CN39" s="5"/>
      <c r="CO39" s="5"/>
      <c r="CP39" s="5"/>
      <c r="CQ39" s="5"/>
      <c r="CR39" s="5"/>
      <c r="CS39" s="5"/>
      <c r="CT39" s="5"/>
      <c r="CU39" s="5"/>
      <c r="CV39" s="5"/>
      <c r="CW39" s="5"/>
      <c r="CX39" s="5"/>
      <c r="CY39" s="5"/>
      <c r="CZ39" s="5"/>
      <c r="DA39" s="5"/>
      <c r="DB39" s="5"/>
      <c r="DC39" s="5"/>
      <c r="DD39" s="5"/>
      <c r="DE39" s="5"/>
      <c r="DF39" s="5"/>
      <c r="DG39" s="5"/>
      <c r="DH39" s="5"/>
      <c r="DI39" s="5"/>
      <c r="DJ39" s="5"/>
      <c r="DK39" s="5"/>
      <c r="DL39" s="5"/>
      <c r="DM39" s="5"/>
      <c r="DN39" s="5"/>
      <c r="DO39" s="5"/>
      <c r="DP39" s="5"/>
      <c r="DQ39" s="5"/>
      <c r="DR39" s="5"/>
      <c r="DS39" s="5"/>
      <c r="DT39" s="5"/>
      <c r="DU39" s="5"/>
      <c r="DV39" s="5"/>
      <c r="DW39" s="5"/>
      <c r="DX39" s="5"/>
      <c r="DY39" s="5"/>
      <c r="DZ39" s="5"/>
      <c r="EA39" s="5"/>
      <c r="EB39" s="5"/>
      <c r="EC39" s="5"/>
      <c r="ED39" s="5"/>
      <c r="EE39" s="5"/>
      <c r="EF39" s="5"/>
      <c r="EG39" s="5"/>
      <c r="EH39" s="5"/>
      <c r="EI39" s="5"/>
      <c r="EJ39" s="5"/>
      <c r="EK39" s="5"/>
      <c r="EL39" s="5"/>
      <c r="EM39" s="5"/>
      <c r="EN39" s="5"/>
      <c r="EO39" s="5"/>
      <c r="EP39" s="5"/>
    </row>
    <row r="40" spans="1:146" s="6" customFormat="1" ht="182.25" customHeight="1" x14ac:dyDescent="0.2">
      <c r="A40" s="103"/>
      <c r="B40" s="41" t="s">
        <v>131</v>
      </c>
      <c r="C40" s="41" t="s">
        <v>132</v>
      </c>
      <c r="D40" s="41"/>
      <c r="E40" s="41" t="s">
        <v>133</v>
      </c>
      <c r="F40" s="37" t="s">
        <v>12</v>
      </c>
      <c r="G40" s="37" t="s">
        <v>129</v>
      </c>
      <c r="H40" s="61" t="s">
        <v>130</v>
      </c>
      <c r="I40" s="61" t="s">
        <v>15</v>
      </c>
      <c r="J40" s="42">
        <v>3</v>
      </c>
      <c r="K40" s="42">
        <v>3</v>
      </c>
      <c r="L40" s="43">
        <f t="shared" ref="L40:L49" si="5">IFERROR(K40/J40,0)</f>
        <v>1</v>
      </c>
      <c r="M40" s="46" t="s">
        <v>233</v>
      </c>
      <c r="N40" s="22"/>
      <c r="O40" s="22"/>
      <c r="P40" s="22"/>
      <c r="Q40" s="22"/>
      <c r="R40" s="74">
        <v>3</v>
      </c>
      <c r="S40" s="74">
        <v>3</v>
      </c>
      <c r="T40" s="75">
        <v>1</v>
      </c>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c r="BH40" s="5"/>
      <c r="BI40" s="5"/>
      <c r="BJ40" s="5"/>
      <c r="BK40" s="5"/>
      <c r="BL40" s="5"/>
      <c r="BM40" s="5"/>
      <c r="BN40" s="5"/>
      <c r="BO40" s="5"/>
      <c r="BP40" s="5"/>
      <c r="BQ40" s="5"/>
      <c r="BR40" s="5"/>
      <c r="BS40" s="5"/>
      <c r="BT40" s="5"/>
      <c r="BU40" s="5"/>
      <c r="BV40" s="5"/>
      <c r="BW40" s="5"/>
      <c r="BX40" s="5"/>
      <c r="BY40" s="5"/>
      <c r="BZ40" s="5"/>
      <c r="CA40" s="5"/>
      <c r="CB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row>
    <row r="41" spans="1:146" s="6" customFormat="1" ht="156.75" customHeight="1" x14ac:dyDescent="0.2">
      <c r="A41" s="103"/>
      <c r="B41" s="41" t="s">
        <v>134</v>
      </c>
      <c r="C41" s="41" t="s">
        <v>135</v>
      </c>
      <c r="D41" s="41"/>
      <c r="E41" s="41" t="s">
        <v>136</v>
      </c>
      <c r="F41" s="37" t="s">
        <v>12</v>
      </c>
      <c r="G41" s="37" t="s">
        <v>129</v>
      </c>
      <c r="H41" s="61" t="s">
        <v>130</v>
      </c>
      <c r="I41" s="61" t="s">
        <v>15</v>
      </c>
      <c r="J41" s="42">
        <v>60</v>
      </c>
      <c r="K41" s="42">
        <v>18</v>
      </c>
      <c r="L41" s="43">
        <f t="shared" si="5"/>
        <v>0.3</v>
      </c>
      <c r="M41" s="46" t="s">
        <v>234</v>
      </c>
      <c r="N41" s="22"/>
      <c r="O41" s="22"/>
      <c r="P41" s="22"/>
      <c r="Q41" s="22"/>
      <c r="R41" s="74">
        <v>100</v>
      </c>
      <c r="S41" s="74">
        <v>18</v>
      </c>
      <c r="T41" s="75">
        <v>0.18</v>
      </c>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5"/>
      <c r="DD41" s="5"/>
      <c r="DE41" s="5"/>
      <c r="DF41" s="5"/>
      <c r="DG41" s="5"/>
      <c r="DH41" s="5"/>
      <c r="DI41" s="5"/>
      <c r="DJ41" s="5"/>
      <c r="DK41" s="5"/>
      <c r="DL41" s="5"/>
      <c r="DM41" s="5"/>
      <c r="DN41" s="5"/>
      <c r="DO41" s="5"/>
      <c r="DP41" s="5"/>
      <c r="DQ41" s="5"/>
      <c r="DR41" s="5"/>
      <c r="DS41" s="5"/>
      <c r="DT41" s="5"/>
      <c r="DU41" s="5"/>
      <c r="DV41" s="5"/>
      <c r="DW41" s="5"/>
      <c r="DX41" s="5"/>
      <c r="DY41" s="5"/>
      <c r="DZ41" s="5"/>
      <c r="EA41" s="5"/>
      <c r="EB41" s="5"/>
      <c r="EC41" s="5"/>
      <c r="ED41" s="5"/>
      <c r="EE41" s="5"/>
      <c r="EF41" s="5"/>
      <c r="EG41" s="5"/>
      <c r="EH41" s="5"/>
      <c r="EI41" s="5"/>
      <c r="EJ41" s="5"/>
      <c r="EK41" s="5"/>
      <c r="EL41" s="5"/>
      <c r="EM41" s="5"/>
      <c r="EN41" s="5"/>
      <c r="EO41" s="5"/>
      <c r="EP41" s="5"/>
    </row>
    <row r="42" spans="1:146" s="6" customFormat="1" ht="136.5" customHeight="1" x14ac:dyDescent="0.2">
      <c r="A42" s="103"/>
      <c r="B42" s="41" t="s">
        <v>137</v>
      </c>
      <c r="C42" s="41" t="s">
        <v>138</v>
      </c>
      <c r="D42" s="41"/>
      <c r="E42" s="41" t="s">
        <v>139</v>
      </c>
      <c r="F42" s="37" t="s">
        <v>12</v>
      </c>
      <c r="G42" s="37" t="s">
        <v>140</v>
      </c>
      <c r="H42" s="61" t="s">
        <v>97</v>
      </c>
      <c r="I42" s="61" t="s">
        <v>15</v>
      </c>
      <c r="J42" s="42">
        <v>3</v>
      </c>
      <c r="K42" s="42">
        <v>3</v>
      </c>
      <c r="L42" s="43">
        <f t="shared" si="5"/>
        <v>1</v>
      </c>
      <c r="M42" s="46" t="s">
        <v>241</v>
      </c>
      <c r="N42" s="22"/>
      <c r="O42" s="22"/>
      <c r="P42" s="22"/>
      <c r="Q42" s="22"/>
      <c r="R42" s="74">
        <v>5</v>
      </c>
      <c r="S42" s="74">
        <v>3</v>
      </c>
      <c r="T42" s="75">
        <v>0.6</v>
      </c>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5"/>
      <c r="DD42" s="5"/>
      <c r="DE42" s="5"/>
      <c r="DF42" s="5"/>
      <c r="DG42" s="5"/>
      <c r="DH42" s="5"/>
      <c r="DI42" s="5"/>
      <c r="DJ42" s="5"/>
      <c r="DK42" s="5"/>
      <c r="DL42" s="5"/>
      <c r="DM42" s="5"/>
      <c r="DN42" s="5"/>
      <c r="DO42" s="5"/>
      <c r="DP42" s="5"/>
      <c r="DQ42" s="5"/>
      <c r="DR42" s="5"/>
      <c r="DS42" s="5"/>
      <c r="DT42" s="5"/>
      <c r="DU42" s="5"/>
      <c r="DV42" s="5"/>
      <c r="DW42" s="5"/>
      <c r="DX42" s="5"/>
      <c r="DY42" s="5"/>
      <c r="DZ42" s="5"/>
      <c r="EA42" s="5"/>
      <c r="EB42" s="5"/>
      <c r="EC42" s="5"/>
      <c r="ED42" s="5"/>
      <c r="EE42" s="5"/>
      <c r="EF42" s="5"/>
      <c r="EG42" s="5"/>
      <c r="EH42" s="5"/>
      <c r="EI42" s="5"/>
      <c r="EJ42" s="5"/>
      <c r="EK42" s="5"/>
      <c r="EL42" s="5"/>
      <c r="EM42" s="5"/>
      <c r="EN42" s="5"/>
      <c r="EO42" s="5"/>
      <c r="EP42" s="5"/>
    </row>
    <row r="43" spans="1:146" s="6" customFormat="1" ht="315.75" customHeight="1" x14ac:dyDescent="0.2">
      <c r="A43" s="103"/>
      <c r="B43" s="41" t="s">
        <v>141</v>
      </c>
      <c r="C43" s="41" t="s">
        <v>142</v>
      </c>
      <c r="D43" s="41"/>
      <c r="E43" s="41" t="s">
        <v>143</v>
      </c>
      <c r="F43" s="37" t="s">
        <v>12</v>
      </c>
      <c r="G43" s="37" t="s">
        <v>140</v>
      </c>
      <c r="H43" s="61" t="s">
        <v>97</v>
      </c>
      <c r="I43" s="61" t="s">
        <v>15</v>
      </c>
      <c r="J43" s="42">
        <v>6</v>
      </c>
      <c r="K43" s="42">
        <v>3</v>
      </c>
      <c r="L43" s="43">
        <f t="shared" si="5"/>
        <v>0.5</v>
      </c>
      <c r="M43" s="46" t="s">
        <v>235</v>
      </c>
      <c r="N43" s="22"/>
      <c r="O43" s="22"/>
      <c r="P43" s="22"/>
      <c r="Q43" s="22"/>
      <c r="R43" s="74">
        <v>7</v>
      </c>
      <c r="S43" s="74">
        <v>3</v>
      </c>
      <c r="T43" s="75">
        <v>0.42857142857142855</v>
      </c>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row>
    <row r="44" spans="1:146" s="6" customFormat="1" ht="109.5" customHeight="1" x14ac:dyDescent="0.2">
      <c r="A44" s="103"/>
      <c r="B44" s="41" t="s">
        <v>144</v>
      </c>
      <c r="C44" s="41" t="s">
        <v>145</v>
      </c>
      <c r="D44" s="41"/>
      <c r="E44" s="41" t="s">
        <v>146</v>
      </c>
      <c r="F44" s="37" t="s">
        <v>12</v>
      </c>
      <c r="G44" s="37" t="s">
        <v>140</v>
      </c>
      <c r="H44" s="61" t="s">
        <v>97</v>
      </c>
      <c r="I44" s="61" t="s">
        <v>15</v>
      </c>
      <c r="J44" s="42">
        <v>0.6</v>
      </c>
      <c r="K44" s="42">
        <v>0.44</v>
      </c>
      <c r="L44" s="43">
        <f t="shared" si="5"/>
        <v>0.73333333333333339</v>
      </c>
      <c r="M44" s="46" t="s">
        <v>236</v>
      </c>
      <c r="N44" s="22"/>
      <c r="O44" s="22"/>
      <c r="P44" s="22"/>
      <c r="Q44" s="22"/>
      <c r="R44" s="74">
        <v>1</v>
      </c>
      <c r="S44" s="74">
        <v>0.44</v>
      </c>
      <c r="T44" s="75">
        <v>0.44</v>
      </c>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row>
    <row r="45" spans="1:146" s="6" customFormat="1" ht="364.5" customHeight="1" x14ac:dyDescent="0.2">
      <c r="A45" s="103"/>
      <c r="B45" s="41" t="s">
        <v>147</v>
      </c>
      <c r="C45" s="41" t="s">
        <v>148</v>
      </c>
      <c r="D45" s="41"/>
      <c r="E45" s="41" t="s">
        <v>149</v>
      </c>
      <c r="F45" s="37" t="s">
        <v>12</v>
      </c>
      <c r="G45" s="37" t="s">
        <v>140</v>
      </c>
      <c r="H45" s="61" t="s">
        <v>97</v>
      </c>
      <c r="I45" s="61" t="s">
        <v>15</v>
      </c>
      <c r="J45" s="42">
        <v>60</v>
      </c>
      <c r="K45" s="42">
        <v>44</v>
      </c>
      <c r="L45" s="43">
        <f t="shared" si="5"/>
        <v>0.73333333333333328</v>
      </c>
      <c r="M45" s="46" t="s">
        <v>282</v>
      </c>
      <c r="N45" s="22"/>
      <c r="O45" s="22"/>
      <c r="P45" s="22"/>
      <c r="Q45" s="22"/>
      <c r="R45" s="74">
        <v>100</v>
      </c>
      <c r="S45" s="74">
        <v>44</v>
      </c>
      <c r="T45" s="75">
        <v>0.44</v>
      </c>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row>
    <row r="46" spans="1:146" s="6" customFormat="1" ht="173.25" customHeight="1" x14ac:dyDescent="0.2">
      <c r="A46" s="103"/>
      <c r="B46" s="41" t="s">
        <v>150</v>
      </c>
      <c r="C46" s="41" t="s">
        <v>151</v>
      </c>
      <c r="D46" s="41"/>
      <c r="E46" s="41" t="s">
        <v>152</v>
      </c>
      <c r="F46" s="37" t="s">
        <v>12</v>
      </c>
      <c r="G46" s="37" t="s">
        <v>140</v>
      </c>
      <c r="H46" s="61" t="s">
        <v>97</v>
      </c>
      <c r="I46" s="61" t="s">
        <v>15</v>
      </c>
      <c r="J46" s="42">
        <v>60</v>
      </c>
      <c r="K46" s="42">
        <v>44</v>
      </c>
      <c r="L46" s="43">
        <f t="shared" si="5"/>
        <v>0.73333333333333328</v>
      </c>
      <c r="M46" s="46" t="s">
        <v>237</v>
      </c>
      <c r="N46" s="22"/>
      <c r="O46" s="22"/>
      <c r="P46" s="22"/>
      <c r="Q46" s="22"/>
      <c r="R46" s="74">
        <v>100</v>
      </c>
      <c r="S46" s="74">
        <v>44</v>
      </c>
      <c r="T46" s="75">
        <v>0.44</v>
      </c>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row>
    <row r="47" spans="1:146" s="6" customFormat="1" ht="279" customHeight="1" x14ac:dyDescent="0.2">
      <c r="A47" s="103"/>
      <c r="B47" s="41" t="s">
        <v>153</v>
      </c>
      <c r="C47" s="41" t="s">
        <v>154</v>
      </c>
      <c r="D47" s="41"/>
      <c r="E47" s="41" t="s">
        <v>155</v>
      </c>
      <c r="F47" s="37" t="s">
        <v>12</v>
      </c>
      <c r="G47" s="37" t="s">
        <v>27</v>
      </c>
      <c r="H47" s="61" t="s">
        <v>28</v>
      </c>
      <c r="I47" s="61" t="s">
        <v>15</v>
      </c>
      <c r="J47" s="42">
        <v>24</v>
      </c>
      <c r="K47" s="42">
        <v>23</v>
      </c>
      <c r="L47" s="43">
        <f t="shared" si="5"/>
        <v>0.95833333333333337</v>
      </c>
      <c r="M47" s="49" t="s">
        <v>238</v>
      </c>
      <c r="N47" s="23"/>
      <c r="O47" s="23"/>
      <c r="P47" s="23"/>
      <c r="Q47" s="23"/>
      <c r="R47" s="74">
        <v>25</v>
      </c>
      <c r="S47" s="74">
        <v>23</v>
      </c>
      <c r="T47" s="75">
        <v>0.92</v>
      </c>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row>
    <row r="48" spans="1:146" s="6" customFormat="1" ht="147.75" customHeight="1" x14ac:dyDescent="0.2">
      <c r="A48" s="103"/>
      <c r="B48" s="41" t="s">
        <v>156</v>
      </c>
      <c r="C48" s="41" t="s">
        <v>157</v>
      </c>
      <c r="D48" s="41"/>
      <c r="E48" s="41" t="s">
        <v>158</v>
      </c>
      <c r="F48" s="37" t="s">
        <v>12</v>
      </c>
      <c r="G48" s="37" t="s">
        <v>27</v>
      </c>
      <c r="H48" s="61" t="s">
        <v>28</v>
      </c>
      <c r="I48" s="61" t="s">
        <v>15</v>
      </c>
      <c r="J48" s="42">
        <v>2</v>
      </c>
      <c r="K48" s="42">
        <v>2</v>
      </c>
      <c r="L48" s="43">
        <f t="shared" si="5"/>
        <v>1</v>
      </c>
      <c r="M48" s="46" t="s">
        <v>239</v>
      </c>
      <c r="N48" s="22"/>
      <c r="O48" s="22"/>
      <c r="P48" s="22"/>
      <c r="Q48" s="22"/>
      <c r="R48" s="74">
        <v>2</v>
      </c>
      <c r="S48" s="74">
        <v>2</v>
      </c>
      <c r="T48" s="75">
        <v>1</v>
      </c>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row>
    <row r="49" spans="1:146" s="6" customFormat="1" ht="409.5" customHeight="1" x14ac:dyDescent="0.2">
      <c r="A49" s="103"/>
      <c r="B49" s="41" t="s">
        <v>159</v>
      </c>
      <c r="C49" s="41" t="s">
        <v>160</v>
      </c>
      <c r="D49" s="41"/>
      <c r="E49" s="41" t="s">
        <v>161</v>
      </c>
      <c r="F49" s="37" t="s">
        <v>12</v>
      </c>
      <c r="G49" s="37" t="s">
        <v>27</v>
      </c>
      <c r="H49" s="61" t="s">
        <v>28</v>
      </c>
      <c r="I49" s="61" t="s">
        <v>15</v>
      </c>
      <c r="J49" s="42">
        <v>60</v>
      </c>
      <c r="K49" s="42">
        <v>32</v>
      </c>
      <c r="L49" s="43">
        <f t="shared" si="5"/>
        <v>0.53333333333333333</v>
      </c>
      <c r="M49" s="46" t="s">
        <v>294</v>
      </c>
      <c r="N49" s="22"/>
      <c r="O49" s="22"/>
      <c r="P49" s="22"/>
      <c r="Q49" s="22"/>
      <c r="R49" s="74">
        <v>100</v>
      </c>
      <c r="S49" s="74">
        <v>32</v>
      </c>
      <c r="T49" s="75">
        <v>0.32</v>
      </c>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row>
    <row r="50" spans="1:146" s="6" customFormat="1" ht="30.75" customHeight="1" x14ac:dyDescent="0.3">
      <c r="A50" s="53"/>
      <c r="B50" s="54" t="s">
        <v>162</v>
      </c>
      <c r="C50" s="55"/>
      <c r="D50" s="55"/>
      <c r="E50" s="55"/>
      <c r="F50" s="56"/>
      <c r="G50" s="56"/>
      <c r="H50" s="56"/>
      <c r="I50" s="56"/>
      <c r="J50" s="56"/>
      <c r="K50" s="56"/>
      <c r="L50" s="60">
        <f>SUM(L37:L49)/13</f>
        <v>0.64807692307692311</v>
      </c>
      <c r="M50" s="45"/>
      <c r="N50" s="20"/>
      <c r="O50" s="20"/>
      <c r="P50" s="20"/>
      <c r="Q50" s="20"/>
      <c r="R50" s="76"/>
      <c r="S50" s="76"/>
      <c r="T50" s="77"/>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row>
    <row r="51" spans="1:146" s="6" customFormat="1" ht="183.75" customHeight="1" x14ac:dyDescent="0.2">
      <c r="A51" s="99" t="s">
        <v>271</v>
      </c>
      <c r="B51" s="41" t="s">
        <v>163</v>
      </c>
      <c r="C51" s="41" t="s">
        <v>164</v>
      </c>
      <c r="D51" s="41"/>
      <c r="E51" s="41" t="s">
        <v>165</v>
      </c>
      <c r="F51" s="37" t="s">
        <v>12</v>
      </c>
      <c r="G51" s="37" t="s">
        <v>13</v>
      </c>
      <c r="H51" s="61" t="s">
        <v>14</v>
      </c>
      <c r="I51" s="61" t="s">
        <v>21</v>
      </c>
      <c r="J51" s="42">
        <v>100</v>
      </c>
      <c r="K51" s="42">
        <v>20</v>
      </c>
      <c r="L51" s="43">
        <f t="shared" ref="L51:L54" si="6">IFERROR(K51/J51,0)</f>
        <v>0.2</v>
      </c>
      <c r="M51" s="46" t="s">
        <v>295</v>
      </c>
      <c r="N51" s="22"/>
      <c r="O51" s="22"/>
      <c r="P51" s="22"/>
      <c r="Q51" s="22"/>
      <c r="R51" s="74">
        <v>100</v>
      </c>
      <c r="S51" s="74">
        <v>44</v>
      </c>
      <c r="T51" s="75">
        <v>0.44</v>
      </c>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row>
    <row r="52" spans="1:146" s="6" customFormat="1" ht="106.5" customHeight="1" x14ac:dyDescent="0.2">
      <c r="A52" s="99"/>
      <c r="B52" s="41" t="s">
        <v>166</v>
      </c>
      <c r="C52" s="41" t="s">
        <v>167</v>
      </c>
      <c r="D52" s="41"/>
      <c r="E52" s="41" t="s">
        <v>168</v>
      </c>
      <c r="F52" s="37" t="s">
        <v>12</v>
      </c>
      <c r="G52" s="37" t="s">
        <v>27</v>
      </c>
      <c r="H52" s="61" t="s">
        <v>28</v>
      </c>
      <c r="I52" s="61" t="s">
        <v>15</v>
      </c>
      <c r="J52" s="42">
        <v>50</v>
      </c>
      <c r="K52" s="42">
        <v>45</v>
      </c>
      <c r="L52" s="43">
        <f t="shared" si="6"/>
        <v>0.9</v>
      </c>
      <c r="M52" s="46" t="s">
        <v>286</v>
      </c>
      <c r="N52" s="22"/>
      <c r="O52" s="22"/>
      <c r="P52" s="22"/>
      <c r="Q52" s="22"/>
      <c r="R52" s="74">
        <v>100</v>
      </c>
      <c r="S52" s="74">
        <v>45</v>
      </c>
      <c r="T52" s="75">
        <v>0.45</v>
      </c>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row>
    <row r="53" spans="1:146" s="6" customFormat="1" ht="342.75" customHeight="1" x14ac:dyDescent="0.2">
      <c r="A53" s="99"/>
      <c r="B53" s="41" t="s">
        <v>169</v>
      </c>
      <c r="C53" s="41" t="s">
        <v>170</v>
      </c>
      <c r="D53" s="41"/>
      <c r="E53" s="41" t="s">
        <v>171</v>
      </c>
      <c r="F53" s="37" t="s">
        <v>12</v>
      </c>
      <c r="G53" s="37" t="s">
        <v>172</v>
      </c>
      <c r="H53" s="61" t="s">
        <v>173</v>
      </c>
      <c r="I53" s="61" t="s">
        <v>15</v>
      </c>
      <c r="J53" s="42">
        <v>59</v>
      </c>
      <c r="K53" s="42">
        <v>37</v>
      </c>
      <c r="L53" s="43">
        <f t="shared" si="6"/>
        <v>0.6271186440677966</v>
      </c>
      <c r="M53" s="46" t="s">
        <v>287</v>
      </c>
      <c r="N53" s="24"/>
      <c r="O53" s="24"/>
      <c r="P53" s="24"/>
      <c r="Q53" s="24"/>
      <c r="R53" s="74">
        <v>100</v>
      </c>
      <c r="S53" s="74">
        <v>37</v>
      </c>
      <c r="T53" s="75">
        <v>0.37</v>
      </c>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5"/>
      <c r="AZ53" s="5"/>
      <c r="BA53" s="5"/>
      <c r="BB53" s="5"/>
      <c r="BC53" s="5"/>
      <c r="BD53" s="5"/>
      <c r="BE53" s="5"/>
      <c r="BF53" s="5"/>
      <c r="BG53" s="5"/>
      <c r="BH53" s="5"/>
      <c r="BI53" s="5"/>
      <c r="BJ53" s="5"/>
      <c r="BK53" s="5"/>
      <c r="BL53" s="5"/>
      <c r="BM53" s="5"/>
      <c r="BN53" s="5"/>
      <c r="BO53" s="5"/>
      <c r="BP53" s="5"/>
      <c r="BQ53" s="5"/>
      <c r="BR53" s="5"/>
      <c r="BS53" s="5"/>
      <c r="BT53" s="5"/>
      <c r="BU53" s="5"/>
      <c r="BV53" s="5"/>
      <c r="BW53" s="5"/>
      <c r="BX53" s="5"/>
      <c r="BY53" s="5"/>
      <c r="BZ53" s="5"/>
      <c r="CA53" s="5"/>
      <c r="CB53" s="5"/>
      <c r="CC53" s="5"/>
      <c r="CD53" s="5"/>
      <c r="CE53" s="5"/>
      <c r="CF53" s="5"/>
      <c r="CG53" s="5"/>
      <c r="CH53" s="5"/>
      <c r="CI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row>
    <row r="54" spans="1:146" s="6" customFormat="1" ht="408.75" customHeight="1" x14ac:dyDescent="0.2">
      <c r="A54" s="99"/>
      <c r="B54" s="41" t="s">
        <v>174</v>
      </c>
      <c r="C54" s="41" t="s">
        <v>175</v>
      </c>
      <c r="D54" s="41"/>
      <c r="E54" s="41" t="s">
        <v>176</v>
      </c>
      <c r="F54" s="37" t="s">
        <v>12</v>
      </c>
      <c r="G54" s="37" t="s">
        <v>172</v>
      </c>
      <c r="H54" s="61" t="s">
        <v>173</v>
      </c>
      <c r="I54" s="61" t="s">
        <v>15</v>
      </c>
      <c r="J54" s="42">
        <v>59</v>
      </c>
      <c r="K54" s="42">
        <v>33</v>
      </c>
      <c r="L54" s="43">
        <f t="shared" si="6"/>
        <v>0.55932203389830504</v>
      </c>
      <c r="M54" s="46" t="s">
        <v>288</v>
      </c>
      <c r="N54" s="22"/>
      <c r="O54" s="22"/>
      <c r="P54" s="22"/>
      <c r="Q54" s="22"/>
      <c r="R54" s="74">
        <v>100</v>
      </c>
      <c r="S54" s="74">
        <v>33</v>
      </c>
      <c r="T54" s="75">
        <v>0.33</v>
      </c>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c r="BF54" s="5"/>
      <c r="BG54" s="5"/>
      <c r="BH54" s="5"/>
      <c r="BI54" s="5"/>
      <c r="BJ54" s="5"/>
      <c r="BK54" s="5"/>
      <c r="BL54" s="5"/>
      <c r="BM54" s="5"/>
      <c r="BN54" s="5"/>
      <c r="BO54" s="5"/>
      <c r="BP54" s="5"/>
      <c r="BQ54" s="5"/>
      <c r="BR54" s="5"/>
      <c r="BS54" s="5"/>
      <c r="BT54" s="5"/>
      <c r="BU54" s="5"/>
      <c r="BV54" s="5"/>
      <c r="BW54" s="5"/>
      <c r="BX54" s="5"/>
      <c r="BY54" s="5"/>
      <c r="BZ54" s="5"/>
      <c r="CA54" s="5"/>
      <c r="CB54" s="5"/>
      <c r="CC54" s="5"/>
      <c r="CD54" s="5"/>
      <c r="CE54" s="5"/>
      <c r="CF54" s="5"/>
      <c r="CG54" s="5"/>
      <c r="CH54" s="5"/>
      <c r="CI54" s="5"/>
      <c r="CJ54" s="5"/>
      <c r="CK54" s="5"/>
      <c r="CL54" s="5"/>
      <c r="CM54" s="5"/>
      <c r="CN54" s="5"/>
      <c r="CO54" s="5"/>
      <c r="CP54" s="5"/>
      <c r="CQ54" s="5"/>
      <c r="CR54" s="5"/>
      <c r="CS54" s="5"/>
      <c r="CT54" s="5"/>
      <c r="CU54" s="5"/>
      <c r="CV54" s="5"/>
      <c r="CW54" s="5"/>
      <c r="CX54" s="5"/>
      <c r="CY54" s="5"/>
      <c r="CZ54" s="5"/>
      <c r="DA54" s="5"/>
      <c r="DB54" s="5"/>
      <c r="DC54" s="5"/>
      <c r="DD54" s="5"/>
      <c r="DE54" s="5"/>
      <c r="DF54" s="5"/>
      <c r="DG54" s="5"/>
      <c r="DH54" s="5"/>
      <c r="DI54" s="5"/>
      <c r="DJ54" s="5"/>
      <c r="DK54" s="5"/>
      <c r="DL54" s="5"/>
      <c r="DM54" s="5"/>
      <c r="DN54" s="5"/>
      <c r="DO54" s="5"/>
      <c r="DP54" s="5"/>
      <c r="DQ54" s="5"/>
      <c r="DR54" s="5"/>
      <c r="DS54" s="5"/>
      <c r="DT54" s="5"/>
      <c r="DU54" s="5"/>
      <c r="DV54" s="5"/>
      <c r="DW54" s="5"/>
      <c r="DX54" s="5"/>
      <c r="DY54" s="5"/>
      <c r="DZ54" s="5"/>
      <c r="EA54" s="5"/>
      <c r="EB54" s="5"/>
      <c r="EC54" s="5"/>
      <c r="ED54" s="5"/>
      <c r="EE54" s="5"/>
      <c r="EF54" s="5"/>
      <c r="EG54" s="5"/>
      <c r="EH54" s="5"/>
      <c r="EI54" s="5"/>
      <c r="EJ54" s="5"/>
      <c r="EK54" s="5"/>
      <c r="EL54" s="5"/>
      <c r="EM54" s="5"/>
      <c r="EN54" s="5"/>
      <c r="EO54" s="5"/>
      <c r="EP54" s="5"/>
    </row>
    <row r="55" spans="1:146" s="6" customFormat="1" ht="27" customHeight="1" x14ac:dyDescent="0.3">
      <c r="A55" s="53"/>
      <c r="B55" s="54" t="s">
        <v>177</v>
      </c>
      <c r="C55" s="55"/>
      <c r="D55" s="55"/>
      <c r="E55" s="55"/>
      <c r="F55" s="56"/>
      <c r="G55" s="56"/>
      <c r="H55" s="56"/>
      <c r="I55" s="56"/>
      <c r="J55" s="56"/>
      <c r="K55" s="56"/>
      <c r="L55" s="60">
        <f>SUM(L51:L54)/4</f>
        <v>0.57161016949152543</v>
      </c>
      <c r="M55" s="45"/>
      <c r="N55" s="20"/>
      <c r="O55" s="20"/>
      <c r="P55" s="20"/>
      <c r="Q55" s="20"/>
      <c r="R55" s="76"/>
      <c r="S55" s="76"/>
      <c r="T55" s="77">
        <f>SUM(T51:T54)/4</f>
        <v>0.39750000000000002</v>
      </c>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c r="AZ55" s="5"/>
      <c r="BA55" s="5"/>
      <c r="BB55" s="5"/>
      <c r="BC55" s="5"/>
      <c r="BD55" s="5"/>
      <c r="BE55" s="5"/>
      <c r="BF55" s="5"/>
      <c r="BG55" s="5"/>
      <c r="BH55" s="5"/>
      <c r="BI55" s="5"/>
      <c r="BJ55" s="5"/>
      <c r="BK55" s="5"/>
      <c r="BL55" s="5"/>
      <c r="BM55" s="5"/>
      <c r="BN55" s="5"/>
      <c r="BO55" s="5"/>
      <c r="BP55" s="5"/>
      <c r="BQ55" s="5"/>
      <c r="BR55" s="5"/>
      <c r="BS55" s="5"/>
      <c r="BT55" s="5"/>
      <c r="BU55" s="5"/>
      <c r="BV55" s="5"/>
      <c r="BW55" s="5"/>
      <c r="BX55" s="5"/>
      <c r="BY55" s="5"/>
      <c r="BZ55" s="5"/>
      <c r="CA55" s="5"/>
      <c r="CB55" s="5"/>
      <c r="CC55" s="5"/>
      <c r="CD55" s="5"/>
      <c r="CE55" s="5"/>
      <c r="CF55" s="5"/>
      <c r="CG55" s="5"/>
      <c r="CH55" s="5"/>
      <c r="CI55" s="5"/>
      <c r="CJ55" s="5"/>
      <c r="CK55" s="5"/>
      <c r="CL55" s="5"/>
      <c r="CM55" s="5"/>
      <c r="CN55" s="5"/>
      <c r="CO55" s="5"/>
      <c r="CP55" s="5"/>
      <c r="CQ55" s="5"/>
      <c r="CR55" s="5"/>
      <c r="CS55" s="5"/>
      <c r="CT55" s="5"/>
      <c r="CU55" s="5"/>
      <c r="CV55" s="5"/>
      <c r="CW55" s="5"/>
      <c r="CX55" s="5"/>
      <c r="CY55" s="5"/>
      <c r="CZ55" s="5"/>
      <c r="DA55" s="5"/>
      <c r="DB55" s="5"/>
      <c r="DC55" s="5"/>
      <c r="DD55" s="5"/>
      <c r="DE55" s="5"/>
      <c r="DF55" s="5"/>
      <c r="DG55" s="5"/>
      <c r="DH55" s="5"/>
      <c r="DI55" s="5"/>
      <c r="DJ55" s="5"/>
      <c r="DK55" s="5"/>
      <c r="DL55" s="5"/>
      <c r="DM55" s="5"/>
      <c r="DN55" s="5"/>
      <c r="DO55" s="5"/>
      <c r="DP55" s="5"/>
      <c r="DQ55" s="5"/>
      <c r="DR55" s="5"/>
      <c r="DS55" s="5"/>
      <c r="DT55" s="5"/>
      <c r="DU55" s="5"/>
      <c r="DV55" s="5"/>
      <c r="DW55" s="5"/>
      <c r="DX55" s="5"/>
      <c r="DY55" s="5"/>
      <c r="DZ55" s="5"/>
      <c r="EA55" s="5"/>
      <c r="EB55" s="5"/>
      <c r="EC55" s="5"/>
      <c r="ED55" s="5"/>
      <c r="EE55" s="5"/>
      <c r="EF55" s="5"/>
      <c r="EG55" s="5"/>
      <c r="EH55" s="5"/>
      <c r="EI55" s="5"/>
      <c r="EJ55" s="5"/>
      <c r="EK55" s="5"/>
      <c r="EL55" s="5"/>
      <c r="EM55" s="5"/>
      <c r="EN55" s="5"/>
      <c r="EO55" s="5"/>
      <c r="EP55" s="5"/>
    </row>
    <row r="56" spans="1:146" s="6" customFormat="1" ht="186.75" customHeight="1" x14ac:dyDescent="0.2">
      <c r="A56" s="99" t="s">
        <v>272</v>
      </c>
      <c r="B56" s="41" t="s">
        <v>178</v>
      </c>
      <c r="C56" s="41" t="s">
        <v>179</v>
      </c>
      <c r="D56" s="41"/>
      <c r="E56" s="41" t="s">
        <v>180</v>
      </c>
      <c r="F56" s="37" t="s">
        <v>12</v>
      </c>
      <c r="G56" s="37" t="s">
        <v>181</v>
      </c>
      <c r="H56" s="61" t="s">
        <v>14</v>
      </c>
      <c r="I56" s="61" t="s">
        <v>15</v>
      </c>
      <c r="J56" s="42">
        <v>65</v>
      </c>
      <c r="K56" s="42">
        <v>46.25</v>
      </c>
      <c r="L56" s="43">
        <f t="shared" ref="L56:L58" si="7">IFERROR(K56/J56,0)</f>
        <v>0.71153846153846156</v>
      </c>
      <c r="M56" s="46" t="s">
        <v>289</v>
      </c>
      <c r="N56" s="22"/>
      <c r="O56" s="22"/>
      <c r="P56" s="22"/>
      <c r="Q56" s="22"/>
      <c r="R56" s="74">
        <v>100</v>
      </c>
      <c r="S56" s="74">
        <v>46.25</v>
      </c>
      <c r="T56" s="75">
        <v>0.46250000000000002</v>
      </c>
      <c r="U56" s="5"/>
      <c r="V56" s="5"/>
      <c r="W56" s="5"/>
      <c r="X56" s="5"/>
      <c r="Y56" s="5"/>
      <c r="Z56" s="5"/>
      <c r="AA56" s="5"/>
      <c r="AB56" s="5"/>
      <c r="AC56" s="5"/>
      <c r="AD56" s="5"/>
      <c r="AE56" s="5"/>
      <c r="AF56" s="5"/>
      <c r="AG56" s="5"/>
      <c r="AH56" s="5"/>
      <c r="AI56" s="5"/>
      <c r="AJ56" s="5"/>
      <c r="AK56" s="5"/>
      <c r="AL56" s="5"/>
      <c r="AM56" s="5"/>
      <c r="AN56" s="5"/>
      <c r="AO56" s="5"/>
      <c r="AP56" s="5"/>
      <c r="AQ56" s="5"/>
      <c r="AR56" s="5"/>
      <c r="AS56" s="5"/>
      <c r="AT56" s="5"/>
      <c r="AU56" s="5"/>
      <c r="AV56" s="5"/>
      <c r="AW56" s="5"/>
      <c r="AX56" s="5"/>
      <c r="AY56" s="5"/>
      <c r="AZ56" s="5"/>
      <c r="BA56" s="5"/>
      <c r="BB56" s="5"/>
      <c r="BC56" s="5"/>
      <c r="BD56" s="5"/>
      <c r="BE56" s="5"/>
      <c r="BF56" s="5"/>
      <c r="BG56" s="5"/>
      <c r="BH56" s="5"/>
      <c r="BI56" s="5"/>
      <c r="BJ56" s="5"/>
      <c r="BK56" s="5"/>
      <c r="BL56" s="5"/>
      <c r="BM56" s="5"/>
      <c r="BN56" s="5"/>
      <c r="BO56" s="5"/>
      <c r="BP56" s="5"/>
      <c r="BQ56" s="5"/>
      <c r="BR56" s="5"/>
      <c r="BS56" s="5"/>
      <c r="BT56" s="5"/>
      <c r="BU56" s="5"/>
      <c r="BV56" s="5"/>
      <c r="BW56" s="5"/>
      <c r="BX56" s="5"/>
      <c r="BY56" s="5"/>
      <c r="BZ56" s="5"/>
      <c r="CA56" s="5"/>
      <c r="CB56" s="5"/>
      <c r="CC56" s="5"/>
      <c r="CD56" s="5"/>
      <c r="CE56" s="5"/>
      <c r="CF56" s="5"/>
      <c r="CG56" s="5"/>
      <c r="CH56" s="5"/>
      <c r="CI56" s="5"/>
      <c r="CJ56" s="5"/>
      <c r="CK56" s="5"/>
      <c r="CL56" s="5"/>
      <c r="CM56" s="5"/>
      <c r="CN56" s="5"/>
      <c r="CO56" s="5"/>
      <c r="CP56" s="5"/>
      <c r="CQ56" s="5"/>
      <c r="CR56" s="5"/>
      <c r="CS56" s="5"/>
      <c r="CT56" s="5"/>
      <c r="CU56" s="5"/>
      <c r="CV56" s="5"/>
      <c r="CW56" s="5"/>
      <c r="CX56" s="5"/>
      <c r="CY56" s="5"/>
      <c r="CZ56" s="5"/>
      <c r="DA56" s="5"/>
      <c r="DB56" s="5"/>
      <c r="DC56" s="5"/>
      <c r="DD56" s="5"/>
      <c r="DE56" s="5"/>
      <c r="DF56" s="5"/>
      <c r="DG56" s="5"/>
      <c r="DH56" s="5"/>
      <c r="DI56" s="5"/>
      <c r="DJ56" s="5"/>
      <c r="DK56" s="5"/>
      <c r="DL56" s="5"/>
      <c r="DM56" s="5"/>
      <c r="DN56" s="5"/>
      <c r="DO56" s="5"/>
      <c r="DP56" s="5"/>
      <c r="DQ56" s="5"/>
      <c r="DR56" s="5"/>
      <c r="DS56" s="5"/>
      <c r="DT56" s="5"/>
      <c r="DU56" s="5"/>
      <c r="DV56" s="5"/>
      <c r="DW56" s="5"/>
      <c r="DX56" s="5"/>
      <c r="DY56" s="5"/>
      <c r="DZ56" s="5"/>
      <c r="EA56" s="5"/>
      <c r="EB56" s="5"/>
      <c r="EC56" s="5"/>
      <c r="ED56" s="5"/>
      <c r="EE56" s="5"/>
      <c r="EF56" s="5"/>
      <c r="EG56" s="5"/>
      <c r="EH56" s="5"/>
      <c r="EI56" s="5"/>
      <c r="EJ56" s="5"/>
      <c r="EK56" s="5"/>
      <c r="EL56" s="5"/>
      <c r="EM56" s="5"/>
      <c r="EN56" s="5"/>
      <c r="EO56" s="5"/>
      <c r="EP56" s="5"/>
    </row>
    <row r="57" spans="1:146" s="6" customFormat="1" ht="303" customHeight="1" x14ac:dyDescent="0.2">
      <c r="A57" s="99"/>
      <c r="B57" s="41" t="s">
        <v>182</v>
      </c>
      <c r="C57" s="41" t="s">
        <v>183</v>
      </c>
      <c r="D57" s="41"/>
      <c r="E57" s="41" t="s">
        <v>184</v>
      </c>
      <c r="F57" s="37" t="s">
        <v>12</v>
      </c>
      <c r="G57" s="37" t="s">
        <v>181</v>
      </c>
      <c r="H57" s="61" t="s">
        <v>14</v>
      </c>
      <c r="I57" s="61" t="s">
        <v>21</v>
      </c>
      <c r="J57" s="42">
        <v>20</v>
      </c>
      <c r="K57" s="42">
        <v>20</v>
      </c>
      <c r="L57" s="43">
        <f t="shared" si="7"/>
        <v>1</v>
      </c>
      <c r="M57" s="46" t="s">
        <v>290</v>
      </c>
      <c r="N57" s="22"/>
      <c r="O57" s="22"/>
      <c r="P57" s="22"/>
      <c r="Q57" s="22"/>
      <c r="R57" s="74">
        <v>20</v>
      </c>
      <c r="S57" s="74">
        <v>12</v>
      </c>
      <c r="T57" s="75">
        <v>0.6</v>
      </c>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row>
    <row r="58" spans="1:146" s="6" customFormat="1" ht="204" customHeight="1" x14ac:dyDescent="0.2">
      <c r="A58" s="99"/>
      <c r="B58" s="41" t="s">
        <v>185</v>
      </c>
      <c r="C58" s="41" t="s">
        <v>186</v>
      </c>
      <c r="D58" s="41"/>
      <c r="E58" s="41" t="s">
        <v>187</v>
      </c>
      <c r="F58" s="37" t="s">
        <v>12</v>
      </c>
      <c r="G58" s="37" t="s">
        <v>181</v>
      </c>
      <c r="H58" s="61" t="s">
        <v>14</v>
      </c>
      <c r="I58" s="61" t="s">
        <v>21</v>
      </c>
      <c r="J58" s="42">
        <v>1</v>
      </c>
      <c r="K58" s="42">
        <v>0.24</v>
      </c>
      <c r="L58" s="43">
        <f t="shared" si="7"/>
        <v>0.24</v>
      </c>
      <c r="M58" s="46" t="s">
        <v>237</v>
      </c>
      <c r="N58" s="22"/>
      <c r="O58" s="22"/>
      <c r="P58" s="22"/>
      <c r="Q58" s="22"/>
      <c r="R58" s="74">
        <v>1</v>
      </c>
      <c r="S58" s="74">
        <v>0.45</v>
      </c>
      <c r="T58" s="75">
        <v>0.45</v>
      </c>
      <c r="U58" s="5"/>
      <c r="V58" s="5"/>
      <c r="W58" s="5"/>
      <c r="X58" s="5"/>
      <c r="Y58" s="5"/>
      <c r="Z58" s="5"/>
      <c r="AA58" s="5"/>
      <c r="AB58" s="5"/>
      <c r="AC58" s="5"/>
      <c r="AD58" s="5"/>
      <c r="AE58" s="5"/>
      <c r="AF58" s="5"/>
      <c r="AG58" s="5"/>
      <c r="AH58" s="5"/>
      <c r="AI58" s="5"/>
      <c r="AJ58" s="5"/>
      <c r="AK58" s="5"/>
      <c r="AL58" s="5"/>
      <c r="AM58" s="5"/>
      <c r="AN58" s="5"/>
      <c r="AO58" s="5"/>
      <c r="AP58" s="5"/>
      <c r="AQ58" s="5"/>
      <c r="AR58" s="5"/>
      <c r="AS58" s="5"/>
      <c r="AT58" s="5"/>
      <c r="AU58" s="5"/>
      <c r="AV58" s="5"/>
      <c r="AW58" s="5"/>
      <c r="AX58" s="5"/>
      <c r="AY58" s="5"/>
      <c r="AZ58" s="5"/>
      <c r="BA58" s="5"/>
      <c r="BB58" s="5"/>
      <c r="BC58" s="5"/>
      <c r="BD58" s="5"/>
      <c r="BE58" s="5"/>
      <c r="BF58" s="5"/>
      <c r="BG58" s="5"/>
      <c r="BH58" s="5"/>
      <c r="BI58" s="5"/>
      <c r="BJ58" s="5"/>
      <c r="BK58" s="5"/>
      <c r="BL58" s="5"/>
      <c r="BM58" s="5"/>
      <c r="BN58" s="5"/>
      <c r="BO58" s="5"/>
      <c r="BP58" s="5"/>
      <c r="BQ58" s="5"/>
      <c r="BR58" s="5"/>
      <c r="BS58" s="5"/>
      <c r="BT58" s="5"/>
      <c r="BU58" s="5"/>
      <c r="BV58" s="5"/>
      <c r="BW58" s="5"/>
      <c r="BX58" s="5"/>
      <c r="BY58" s="5"/>
      <c r="BZ58" s="5"/>
      <c r="CA58" s="5"/>
      <c r="CB58" s="5"/>
      <c r="CC58" s="5"/>
      <c r="CD58" s="5"/>
      <c r="CE58" s="5"/>
      <c r="CF58" s="5"/>
      <c r="CG58" s="5"/>
      <c r="CH58" s="5"/>
      <c r="CI58" s="5"/>
      <c r="CJ58" s="5"/>
      <c r="CK58" s="5"/>
      <c r="CL58" s="5"/>
      <c r="CM58" s="5"/>
      <c r="CN58" s="5"/>
      <c r="CO58" s="5"/>
      <c r="CP58" s="5"/>
      <c r="CQ58" s="5"/>
      <c r="CR58" s="5"/>
      <c r="CS58" s="5"/>
      <c r="CT58" s="5"/>
      <c r="CU58" s="5"/>
      <c r="CV58" s="5"/>
      <c r="CW58" s="5"/>
      <c r="CX58" s="5"/>
      <c r="CY58" s="5"/>
      <c r="CZ58" s="5"/>
      <c r="DA58" s="5"/>
      <c r="DB58" s="5"/>
      <c r="DC58" s="5"/>
      <c r="DD58" s="5"/>
      <c r="DE58" s="5"/>
      <c r="DF58" s="5"/>
      <c r="DG58" s="5"/>
      <c r="DH58" s="5"/>
      <c r="DI58" s="5"/>
      <c r="DJ58" s="5"/>
      <c r="DK58" s="5"/>
      <c r="DL58" s="5"/>
      <c r="DM58" s="5"/>
      <c r="DN58" s="5"/>
      <c r="DO58" s="5"/>
      <c r="DP58" s="5"/>
      <c r="DQ58" s="5"/>
      <c r="DR58" s="5"/>
      <c r="DS58" s="5"/>
      <c r="DT58" s="5"/>
      <c r="DU58" s="5"/>
      <c r="DV58" s="5"/>
      <c r="DW58" s="5"/>
      <c r="DX58" s="5"/>
      <c r="DY58" s="5"/>
      <c r="DZ58" s="5"/>
      <c r="EA58" s="5"/>
      <c r="EB58" s="5"/>
      <c r="EC58" s="5"/>
      <c r="ED58" s="5"/>
      <c r="EE58" s="5"/>
      <c r="EF58" s="5"/>
      <c r="EG58" s="5"/>
      <c r="EH58" s="5"/>
      <c r="EI58" s="5"/>
      <c r="EJ58" s="5"/>
      <c r="EK58" s="5"/>
      <c r="EL58" s="5"/>
      <c r="EM58" s="5"/>
      <c r="EN58" s="5"/>
      <c r="EO58" s="5"/>
      <c r="EP58" s="5"/>
    </row>
    <row r="59" spans="1:146" s="6" customFormat="1" ht="27" customHeight="1" x14ac:dyDescent="0.3">
      <c r="A59" s="53"/>
      <c r="B59" s="54" t="s">
        <v>188</v>
      </c>
      <c r="C59" s="55"/>
      <c r="D59" s="55"/>
      <c r="E59" s="55"/>
      <c r="F59" s="56"/>
      <c r="G59" s="56"/>
      <c r="H59" s="56"/>
      <c r="I59" s="56"/>
      <c r="J59" s="56"/>
      <c r="K59" s="56"/>
      <c r="L59" s="60">
        <f>SUM(L56:L58)/3</f>
        <v>0.65051282051282056</v>
      </c>
      <c r="M59" s="45"/>
      <c r="N59" s="20"/>
      <c r="O59" s="20"/>
      <c r="P59" s="20"/>
      <c r="Q59" s="20"/>
      <c r="R59" s="76"/>
      <c r="S59" s="76"/>
      <c r="T59" s="77">
        <f>SUM(T56:T58)/3</f>
        <v>0.50416666666666665</v>
      </c>
      <c r="U59" s="5"/>
      <c r="V59" s="5"/>
      <c r="W59" s="5"/>
      <c r="X59" s="5"/>
      <c r="Y59" s="5"/>
      <c r="Z59" s="5"/>
      <c r="AA59" s="5"/>
      <c r="AB59" s="5"/>
      <c r="AC59" s="5"/>
      <c r="AD59" s="5"/>
      <c r="AE59" s="5"/>
      <c r="AF59" s="5"/>
      <c r="AG59" s="5"/>
      <c r="AH59" s="5"/>
      <c r="AI59" s="5"/>
      <c r="AJ59" s="5"/>
      <c r="AK59" s="5"/>
      <c r="AL59" s="5"/>
      <c r="AM59" s="5"/>
      <c r="AN59" s="5"/>
      <c r="AO59" s="5"/>
      <c r="AP59" s="5"/>
      <c r="AQ59" s="5"/>
      <c r="AR59" s="5"/>
      <c r="AS59" s="5"/>
      <c r="AT59" s="5"/>
      <c r="AU59" s="5"/>
      <c r="AV59" s="5"/>
      <c r="AW59" s="5"/>
      <c r="AX59" s="5"/>
      <c r="AY59" s="5"/>
      <c r="AZ59" s="5"/>
      <c r="BA59" s="5"/>
      <c r="BB59" s="5"/>
      <c r="BC59" s="5"/>
      <c r="BD59" s="5"/>
      <c r="BE59" s="5"/>
      <c r="BF59" s="5"/>
      <c r="BG59" s="5"/>
      <c r="BH59" s="5"/>
      <c r="BI59" s="5"/>
      <c r="BJ59" s="5"/>
      <c r="BK59" s="5"/>
      <c r="BL59" s="5"/>
      <c r="BM59" s="5"/>
      <c r="BN59" s="5"/>
      <c r="BO59" s="5"/>
      <c r="BP59" s="5"/>
      <c r="BQ59" s="5"/>
      <c r="BR59" s="5"/>
      <c r="BS59" s="5"/>
      <c r="BT59" s="5"/>
      <c r="BU59" s="5"/>
      <c r="BV59" s="5"/>
      <c r="BW59" s="5"/>
      <c r="BX59" s="5"/>
      <c r="BY59" s="5"/>
      <c r="BZ59" s="5"/>
      <c r="CA59" s="5"/>
      <c r="CB59" s="5"/>
      <c r="CC59" s="5"/>
      <c r="CD59" s="5"/>
      <c r="CE59" s="5"/>
      <c r="CF59" s="5"/>
      <c r="CG59" s="5"/>
      <c r="CH59" s="5"/>
      <c r="CI59" s="5"/>
      <c r="CJ59" s="5"/>
      <c r="CK59" s="5"/>
      <c r="CL59" s="5"/>
      <c r="CM59" s="5"/>
      <c r="CN59" s="5"/>
      <c r="CO59" s="5"/>
      <c r="CP59" s="5"/>
      <c r="CQ59" s="5"/>
      <c r="CR59" s="5"/>
      <c r="CS59" s="5"/>
      <c r="CT59" s="5"/>
      <c r="CU59" s="5"/>
      <c r="CV59" s="5"/>
      <c r="CW59" s="5"/>
      <c r="CX59" s="5"/>
      <c r="CY59" s="5"/>
      <c r="CZ59" s="5"/>
      <c r="DA59" s="5"/>
      <c r="DB59" s="5"/>
      <c r="DC59" s="5"/>
      <c r="DD59" s="5"/>
      <c r="DE59" s="5"/>
      <c r="DF59" s="5"/>
      <c r="DG59" s="5"/>
      <c r="DH59" s="5"/>
      <c r="DI59" s="5"/>
      <c r="DJ59" s="5"/>
      <c r="DK59" s="5"/>
      <c r="DL59" s="5"/>
      <c r="DM59" s="5"/>
      <c r="DN59" s="5"/>
      <c r="DO59" s="5"/>
      <c r="DP59" s="5"/>
      <c r="DQ59" s="5"/>
      <c r="DR59" s="5"/>
      <c r="DS59" s="5"/>
      <c r="DT59" s="5"/>
      <c r="DU59" s="5"/>
      <c r="DV59" s="5"/>
      <c r="DW59" s="5"/>
      <c r="DX59" s="5"/>
      <c r="DY59" s="5"/>
      <c r="DZ59" s="5"/>
      <c r="EA59" s="5"/>
      <c r="EB59" s="5"/>
      <c r="EC59" s="5"/>
      <c r="ED59" s="5"/>
      <c r="EE59" s="5"/>
      <c r="EF59" s="5"/>
      <c r="EG59" s="5"/>
      <c r="EH59" s="5"/>
      <c r="EI59" s="5"/>
      <c r="EJ59" s="5"/>
      <c r="EK59" s="5"/>
      <c r="EL59" s="5"/>
      <c r="EM59" s="5"/>
      <c r="EN59" s="5"/>
      <c r="EO59" s="5"/>
      <c r="EP59" s="5"/>
    </row>
    <row r="60" spans="1:146" s="6" customFormat="1" ht="166.5" customHeight="1" x14ac:dyDescent="0.2">
      <c r="A60" s="51" t="s">
        <v>273</v>
      </c>
      <c r="B60" s="44" t="s">
        <v>189</v>
      </c>
      <c r="C60" s="44" t="s">
        <v>190</v>
      </c>
      <c r="D60" s="44"/>
      <c r="E60" s="44" t="s">
        <v>191</v>
      </c>
      <c r="F60" s="37" t="s">
        <v>12</v>
      </c>
      <c r="G60" s="37" t="s">
        <v>13</v>
      </c>
      <c r="H60" s="37" t="s">
        <v>14</v>
      </c>
      <c r="I60" s="37" t="s">
        <v>15</v>
      </c>
      <c r="J60" s="42">
        <v>65</v>
      </c>
      <c r="K60" s="42">
        <v>0</v>
      </c>
      <c r="L60" s="43">
        <f t="shared" ref="L60:L67" si="8">IFERROR(K60/J60,0)</f>
        <v>0</v>
      </c>
      <c r="M60" s="87"/>
      <c r="N60" s="25"/>
      <c r="O60" s="25"/>
      <c r="P60" s="25"/>
      <c r="Q60" s="25"/>
      <c r="R60" s="74">
        <v>100</v>
      </c>
      <c r="S60" s="74">
        <v>40</v>
      </c>
      <c r="T60" s="75">
        <v>0.4</v>
      </c>
      <c r="U60" s="5"/>
      <c r="V60" s="5"/>
      <c r="W60" s="5"/>
      <c r="X60" s="5"/>
      <c r="Y60" s="5"/>
      <c r="Z60" s="5"/>
      <c r="AA60" s="5"/>
      <c r="AB60" s="5"/>
      <c r="AC60" s="5"/>
      <c r="AD60" s="5"/>
      <c r="AE60" s="5"/>
      <c r="AF60" s="5"/>
      <c r="AG60" s="5"/>
      <c r="AH60" s="5"/>
      <c r="AI60" s="5"/>
      <c r="AJ60" s="5"/>
      <c r="AK60" s="5"/>
      <c r="AL60" s="5"/>
      <c r="AM60" s="5"/>
      <c r="AN60" s="5"/>
      <c r="AO60" s="5"/>
      <c r="AP60" s="5"/>
      <c r="AQ60" s="5"/>
      <c r="AR60" s="5"/>
      <c r="AS60" s="5"/>
      <c r="AT60" s="5"/>
      <c r="AU60" s="5"/>
      <c r="AV60" s="5"/>
      <c r="AW60" s="5"/>
      <c r="AX60" s="5"/>
      <c r="AY60" s="5"/>
      <c r="AZ60" s="5"/>
      <c r="BA60" s="5"/>
      <c r="BB60" s="5"/>
      <c r="BC60" s="5"/>
      <c r="BD60" s="5"/>
      <c r="BE60" s="5"/>
      <c r="BF60" s="5"/>
      <c r="BG60" s="5"/>
      <c r="BH60" s="5"/>
      <c r="BI60" s="5"/>
      <c r="BJ60" s="5"/>
      <c r="BK60" s="5"/>
      <c r="BL60" s="5"/>
      <c r="BM60" s="5"/>
      <c r="BN60" s="5"/>
      <c r="BO60" s="5"/>
      <c r="BP60" s="5"/>
      <c r="BQ60" s="5"/>
      <c r="BR60" s="5"/>
      <c r="BS60" s="5"/>
      <c r="BT60" s="5"/>
      <c r="BU60" s="5"/>
      <c r="BV60" s="5"/>
      <c r="BW60" s="5"/>
      <c r="BX60" s="5"/>
      <c r="BY60" s="5"/>
      <c r="BZ60" s="5"/>
      <c r="CA60" s="5"/>
      <c r="CB60" s="5"/>
      <c r="CC60" s="5"/>
      <c r="CD60" s="5"/>
      <c r="CE60" s="5"/>
      <c r="CF60" s="5"/>
      <c r="CG60" s="5"/>
      <c r="CH60" s="5"/>
      <c r="CI60" s="5"/>
      <c r="CJ60" s="5"/>
      <c r="CK60" s="5"/>
      <c r="CL60" s="5"/>
      <c r="CM60" s="5"/>
      <c r="CN60" s="5"/>
      <c r="CO60" s="5"/>
      <c r="CP60" s="5"/>
      <c r="CQ60" s="5"/>
      <c r="CR60" s="5"/>
      <c r="CS60" s="5"/>
      <c r="CT60" s="5"/>
      <c r="CU60" s="5"/>
      <c r="CV60" s="5"/>
      <c r="CW60" s="5"/>
      <c r="CX60" s="5"/>
      <c r="CY60" s="5"/>
      <c r="CZ60" s="5"/>
      <c r="DA60" s="5"/>
      <c r="DB60" s="5"/>
      <c r="DC60" s="5"/>
      <c r="DD60" s="5"/>
      <c r="DE60" s="5"/>
      <c r="DF60" s="5"/>
      <c r="DG60" s="5"/>
      <c r="DH60" s="5"/>
      <c r="DI60" s="5"/>
      <c r="DJ60" s="5"/>
      <c r="DK60" s="5"/>
      <c r="DL60" s="5"/>
      <c r="DM60" s="5"/>
      <c r="DN60" s="5"/>
      <c r="DO60" s="5"/>
      <c r="DP60" s="5"/>
      <c r="DQ60" s="5"/>
      <c r="DR60" s="5"/>
      <c r="DS60" s="5"/>
      <c r="DT60" s="5"/>
      <c r="DU60" s="5"/>
      <c r="DV60" s="5"/>
      <c r="DW60" s="5"/>
      <c r="DX60" s="5"/>
      <c r="DY60" s="5"/>
      <c r="DZ60" s="5"/>
      <c r="EA60" s="5"/>
      <c r="EB60" s="5"/>
      <c r="EC60" s="5"/>
      <c r="ED60" s="5"/>
      <c r="EE60" s="5"/>
      <c r="EF60" s="5"/>
      <c r="EG60" s="5"/>
      <c r="EH60" s="5"/>
      <c r="EI60" s="5"/>
      <c r="EJ60" s="5"/>
      <c r="EK60" s="5"/>
      <c r="EL60" s="5"/>
      <c r="EM60" s="5"/>
      <c r="EN60" s="5"/>
      <c r="EO60" s="5"/>
      <c r="EP60" s="5"/>
    </row>
    <row r="61" spans="1:146" s="6" customFormat="1" ht="27" customHeight="1" x14ac:dyDescent="0.3">
      <c r="A61" s="53"/>
      <c r="B61" s="54" t="s">
        <v>192</v>
      </c>
      <c r="C61" s="55"/>
      <c r="D61" s="55"/>
      <c r="E61" s="55"/>
      <c r="F61" s="56"/>
      <c r="G61" s="56"/>
      <c r="H61" s="56"/>
      <c r="I61" s="56"/>
      <c r="J61" s="56"/>
      <c r="K61" s="56"/>
      <c r="L61" s="60">
        <f>SUM(L60)/1</f>
        <v>0</v>
      </c>
      <c r="M61" s="45"/>
      <c r="N61" s="20"/>
      <c r="O61" s="20"/>
      <c r="P61" s="20"/>
      <c r="Q61" s="20"/>
      <c r="R61" s="76"/>
      <c r="S61" s="76"/>
      <c r="T61" s="77">
        <f>SUM(T60)/1</f>
        <v>0.4</v>
      </c>
      <c r="U61" s="5"/>
      <c r="V61" s="5"/>
      <c r="W61" s="5"/>
      <c r="X61" s="5"/>
      <c r="Y61" s="5"/>
      <c r="Z61" s="5"/>
      <c r="AA61" s="5"/>
      <c r="AB61" s="5"/>
      <c r="AC61" s="5"/>
      <c r="AD61" s="5"/>
      <c r="AE61" s="5"/>
      <c r="AF61" s="5"/>
      <c r="AG61" s="5"/>
      <c r="AH61" s="5"/>
      <c r="AI61" s="5"/>
      <c r="AJ61" s="5"/>
      <c r="AK61" s="5"/>
      <c r="AL61" s="5"/>
      <c r="AM61" s="5"/>
      <c r="AN61" s="5"/>
      <c r="AO61" s="5"/>
      <c r="AP61" s="5"/>
      <c r="AQ61" s="5"/>
      <c r="AR61" s="5"/>
      <c r="AS61" s="5"/>
      <c r="AT61" s="5"/>
      <c r="AU61" s="5"/>
      <c r="AV61" s="5"/>
      <c r="AW61" s="5"/>
      <c r="AX61" s="5"/>
      <c r="AY61" s="5"/>
      <c r="AZ61" s="5"/>
      <c r="BA61" s="5"/>
      <c r="BB61" s="5"/>
      <c r="BC61" s="5"/>
      <c r="BD61" s="5"/>
      <c r="BE61" s="5"/>
      <c r="BF61" s="5"/>
      <c r="BG61" s="5"/>
      <c r="BH61" s="5"/>
      <c r="BI61" s="5"/>
      <c r="BJ61" s="5"/>
      <c r="BK61" s="5"/>
      <c r="BL61" s="5"/>
      <c r="BM61" s="5"/>
      <c r="BN61" s="5"/>
      <c r="BO61" s="5"/>
      <c r="BP61" s="5"/>
      <c r="BQ61" s="5"/>
      <c r="BR61" s="5"/>
      <c r="BS61" s="5"/>
      <c r="BT61" s="5"/>
      <c r="BU61" s="5"/>
      <c r="BV61" s="5"/>
      <c r="BW61" s="5"/>
      <c r="BX61" s="5"/>
      <c r="BY61" s="5"/>
      <c r="BZ61" s="5"/>
      <c r="CA61" s="5"/>
      <c r="CB61" s="5"/>
      <c r="CC61" s="5"/>
      <c r="CD61" s="5"/>
      <c r="CE61" s="5"/>
      <c r="CF61" s="5"/>
      <c r="CG61" s="5"/>
      <c r="CH61" s="5"/>
      <c r="CI61" s="5"/>
      <c r="CJ61" s="5"/>
      <c r="CK61" s="5"/>
      <c r="CL61" s="5"/>
      <c r="CM61" s="5"/>
      <c r="CN61" s="5"/>
      <c r="CO61" s="5"/>
      <c r="CP61" s="5"/>
      <c r="CQ61" s="5"/>
      <c r="CR61" s="5"/>
      <c r="CS61" s="5"/>
      <c r="CT61" s="5"/>
      <c r="CU61" s="5"/>
      <c r="CV61" s="5"/>
      <c r="CW61" s="5"/>
      <c r="CX61" s="5"/>
      <c r="CY61" s="5"/>
      <c r="CZ61" s="5"/>
      <c r="DA61" s="5"/>
      <c r="DB61" s="5"/>
      <c r="DC61" s="5"/>
      <c r="DD61" s="5"/>
      <c r="DE61" s="5"/>
      <c r="DF61" s="5"/>
      <c r="DG61" s="5"/>
      <c r="DH61" s="5"/>
      <c r="DI61" s="5"/>
      <c r="DJ61" s="5"/>
      <c r="DK61" s="5"/>
      <c r="DL61" s="5"/>
      <c r="DM61" s="5"/>
      <c r="DN61" s="5"/>
      <c r="DO61" s="5"/>
      <c r="DP61" s="5"/>
      <c r="DQ61" s="5"/>
      <c r="DR61" s="5"/>
      <c r="DS61" s="5"/>
      <c r="DT61" s="5"/>
      <c r="DU61" s="5"/>
      <c r="DV61" s="5"/>
      <c r="DW61" s="5"/>
      <c r="DX61" s="5"/>
      <c r="DY61" s="5"/>
      <c r="DZ61" s="5"/>
      <c r="EA61" s="5"/>
      <c r="EB61" s="5"/>
      <c r="EC61" s="5"/>
      <c r="ED61" s="5"/>
      <c r="EE61" s="5"/>
      <c r="EF61" s="5"/>
      <c r="EG61" s="5"/>
      <c r="EH61" s="5"/>
      <c r="EI61" s="5"/>
      <c r="EJ61" s="5"/>
      <c r="EK61" s="5"/>
      <c r="EL61" s="5"/>
      <c r="EM61" s="5"/>
      <c r="EN61" s="5"/>
      <c r="EO61" s="5"/>
      <c r="EP61" s="5"/>
    </row>
    <row r="62" spans="1:146" s="6" customFormat="1" ht="270" customHeight="1" x14ac:dyDescent="0.2">
      <c r="A62" s="99" t="s">
        <v>274</v>
      </c>
      <c r="B62" s="41" t="s">
        <v>193</v>
      </c>
      <c r="C62" s="41" t="s">
        <v>194</v>
      </c>
      <c r="D62" s="41"/>
      <c r="E62" s="41" t="s">
        <v>195</v>
      </c>
      <c r="F62" s="37" t="s">
        <v>196</v>
      </c>
      <c r="G62" s="37" t="s">
        <v>197</v>
      </c>
      <c r="H62" s="37" t="s">
        <v>198</v>
      </c>
      <c r="I62" s="52" t="s">
        <v>21</v>
      </c>
      <c r="J62" s="42">
        <v>100</v>
      </c>
      <c r="K62" s="42">
        <v>25</v>
      </c>
      <c r="L62" s="43">
        <f t="shared" si="8"/>
        <v>0.25</v>
      </c>
      <c r="M62" s="46" t="s">
        <v>246</v>
      </c>
      <c r="N62" s="22"/>
      <c r="O62" s="22"/>
      <c r="P62" s="22"/>
      <c r="Q62" s="22"/>
      <c r="R62" s="80">
        <v>100</v>
      </c>
      <c r="S62" s="81">
        <v>45</v>
      </c>
      <c r="T62" s="82">
        <v>0.45</v>
      </c>
      <c r="U62" s="5"/>
      <c r="V62" s="5"/>
      <c r="W62" s="5"/>
      <c r="X62" s="5"/>
      <c r="Y62" s="5"/>
      <c r="Z62" s="5"/>
      <c r="AA62" s="5"/>
      <c r="AB62" s="5"/>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c r="BH62" s="5"/>
      <c r="BI62" s="5"/>
      <c r="BJ62" s="5"/>
      <c r="BK62" s="5"/>
      <c r="BL62" s="5"/>
      <c r="BM62" s="5"/>
      <c r="BN62" s="5"/>
      <c r="BO62" s="5"/>
      <c r="BP62" s="5"/>
      <c r="BQ62" s="5"/>
      <c r="BR62" s="5"/>
      <c r="BS62" s="5"/>
      <c r="BT62" s="5"/>
      <c r="BU62" s="5"/>
      <c r="BV62" s="5"/>
      <c r="BW62" s="5"/>
      <c r="BX62" s="5"/>
      <c r="BY62" s="5"/>
      <c r="BZ62" s="5"/>
      <c r="CA62" s="5"/>
      <c r="CB62" s="5"/>
      <c r="CC62" s="5"/>
      <c r="CD62" s="5"/>
      <c r="CE62" s="5"/>
      <c r="CF62" s="5"/>
      <c r="CG62" s="5"/>
      <c r="CH62" s="5"/>
      <c r="CI62" s="5"/>
      <c r="CJ62" s="5"/>
      <c r="CK62" s="5"/>
      <c r="CL62" s="5"/>
      <c r="CM62" s="5"/>
      <c r="CN62" s="5"/>
      <c r="CO62" s="5"/>
      <c r="CP62" s="5"/>
      <c r="CQ62" s="5"/>
      <c r="CR62" s="5"/>
      <c r="CS62" s="5"/>
      <c r="CT62" s="5"/>
      <c r="CU62" s="5"/>
      <c r="CV62" s="5"/>
      <c r="CW62" s="5"/>
      <c r="CX62" s="5"/>
      <c r="CY62" s="5"/>
      <c r="CZ62" s="5"/>
      <c r="DA62" s="5"/>
      <c r="DB62" s="5"/>
      <c r="DC62" s="5"/>
      <c r="DD62" s="5"/>
      <c r="DE62" s="5"/>
      <c r="DF62" s="5"/>
      <c r="DG62" s="5"/>
      <c r="DH62" s="5"/>
      <c r="DI62" s="5"/>
      <c r="DJ62" s="5"/>
      <c r="DK62" s="5"/>
      <c r="DL62" s="5"/>
      <c r="DM62" s="5"/>
      <c r="DN62" s="5"/>
      <c r="DO62" s="5"/>
      <c r="DP62" s="5"/>
      <c r="DQ62" s="5"/>
      <c r="DR62" s="5"/>
      <c r="DS62" s="5"/>
      <c r="DT62" s="5"/>
      <c r="DU62" s="5"/>
      <c r="DV62" s="5"/>
      <c r="DW62" s="5"/>
      <c r="DX62" s="5"/>
      <c r="DY62" s="5"/>
      <c r="DZ62" s="5"/>
      <c r="EA62" s="5"/>
      <c r="EB62" s="5"/>
      <c r="EC62" s="5"/>
      <c r="ED62" s="5"/>
      <c r="EE62" s="5"/>
      <c r="EF62" s="5"/>
      <c r="EG62" s="5"/>
      <c r="EH62" s="5"/>
      <c r="EI62" s="5"/>
      <c r="EJ62" s="5"/>
      <c r="EK62" s="5"/>
      <c r="EL62" s="5"/>
      <c r="EM62" s="5"/>
      <c r="EN62" s="5"/>
      <c r="EO62" s="5"/>
      <c r="EP62" s="5"/>
    </row>
    <row r="63" spans="1:146" s="6" customFormat="1" ht="171" customHeight="1" x14ac:dyDescent="0.2">
      <c r="A63" s="99"/>
      <c r="B63" s="41" t="s">
        <v>199</v>
      </c>
      <c r="C63" s="41" t="s">
        <v>103</v>
      </c>
      <c r="D63" s="41"/>
      <c r="E63" s="41" t="s">
        <v>200</v>
      </c>
      <c r="F63" s="37" t="s">
        <v>196</v>
      </c>
      <c r="G63" s="37" t="s">
        <v>197</v>
      </c>
      <c r="H63" s="37" t="s">
        <v>198</v>
      </c>
      <c r="I63" s="52" t="s">
        <v>37</v>
      </c>
      <c r="J63" s="52">
        <v>100</v>
      </c>
      <c r="K63" s="52">
        <v>25</v>
      </c>
      <c r="L63" s="43">
        <f t="shared" si="8"/>
        <v>0.25</v>
      </c>
      <c r="M63" s="46" t="s">
        <v>243</v>
      </c>
      <c r="N63" s="22"/>
      <c r="O63" s="22"/>
      <c r="P63" s="22"/>
      <c r="Q63" s="22"/>
      <c r="R63" s="80">
        <v>100</v>
      </c>
      <c r="S63" s="80">
        <v>41.25</v>
      </c>
      <c r="T63" s="82">
        <v>0.41249999999999998</v>
      </c>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5"/>
      <c r="AW63" s="5"/>
      <c r="AX63" s="5"/>
      <c r="AY63" s="5"/>
      <c r="AZ63" s="5"/>
      <c r="BA63" s="5"/>
      <c r="BB63" s="5"/>
      <c r="BC63" s="5"/>
      <c r="BD63" s="5"/>
      <c r="BE63" s="5"/>
      <c r="BF63" s="5"/>
      <c r="BG63" s="5"/>
      <c r="BH63" s="5"/>
      <c r="BI63" s="5"/>
      <c r="BJ63" s="5"/>
      <c r="BK63" s="5"/>
      <c r="BL63" s="5"/>
      <c r="BM63" s="5"/>
      <c r="BN63" s="5"/>
      <c r="BO63" s="5"/>
      <c r="BP63" s="5"/>
      <c r="BQ63" s="5"/>
      <c r="BR63" s="5"/>
      <c r="BS63" s="5"/>
      <c r="BT63" s="5"/>
      <c r="BU63" s="5"/>
      <c r="BV63" s="5"/>
      <c r="BW63" s="5"/>
      <c r="BX63" s="5"/>
      <c r="BY63" s="5"/>
      <c r="BZ63" s="5"/>
      <c r="CA63" s="5"/>
      <c r="CB63" s="5"/>
      <c r="CC63" s="5"/>
      <c r="CD63" s="5"/>
      <c r="CE63" s="5"/>
      <c r="CF63" s="5"/>
      <c r="CG63" s="5"/>
      <c r="CH63" s="5"/>
      <c r="CI63" s="5"/>
      <c r="CJ63" s="5"/>
      <c r="CK63" s="5"/>
      <c r="CL63" s="5"/>
      <c r="CM63" s="5"/>
      <c r="CN63" s="5"/>
      <c r="CO63" s="5"/>
      <c r="CP63" s="5"/>
      <c r="CQ63" s="5"/>
      <c r="CR63" s="5"/>
      <c r="CS63" s="5"/>
      <c r="CT63" s="5"/>
      <c r="CU63" s="5"/>
      <c r="CV63" s="5"/>
      <c r="CW63" s="5"/>
      <c r="CX63" s="5"/>
      <c r="CY63" s="5"/>
      <c r="CZ63" s="5"/>
      <c r="DA63" s="5"/>
      <c r="DB63" s="5"/>
      <c r="DC63" s="5"/>
      <c r="DD63" s="5"/>
      <c r="DE63" s="5"/>
      <c r="DF63" s="5"/>
      <c r="DG63" s="5"/>
      <c r="DH63" s="5"/>
      <c r="DI63" s="5"/>
      <c r="DJ63" s="5"/>
      <c r="DK63" s="5"/>
      <c r="DL63" s="5"/>
      <c r="DM63" s="5"/>
      <c r="DN63" s="5"/>
      <c r="DO63" s="5"/>
      <c r="DP63" s="5"/>
      <c r="DQ63" s="5"/>
      <c r="DR63" s="5"/>
      <c r="DS63" s="5"/>
      <c r="DT63" s="5"/>
      <c r="DU63" s="5"/>
      <c r="DV63" s="5"/>
      <c r="DW63" s="5"/>
      <c r="DX63" s="5"/>
      <c r="DY63" s="5"/>
      <c r="DZ63" s="5"/>
      <c r="EA63" s="5"/>
      <c r="EB63" s="5"/>
      <c r="EC63" s="5"/>
      <c r="ED63" s="5"/>
      <c r="EE63" s="5"/>
      <c r="EF63" s="5"/>
      <c r="EG63" s="5"/>
      <c r="EH63" s="5"/>
      <c r="EI63" s="5"/>
      <c r="EJ63" s="5"/>
      <c r="EK63" s="5"/>
      <c r="EL63" s="5"/>
      <c r="EM63" s="5"/>
      <c r="EN63" s="5"/>
      <c r="EO63" s="5"/>
      <c r="EP63" s="5"/>
    </row>
    <row r="64" spans="1:146" ht="198" customHeight="1" x14ac:dyDescent="0.2">
      <c r="A64" s="99"/>
      <c r="B64" s="41" t="s">
        <v>201</v>
      </c>
      <c r="C64" s="41" t="s">
        <v>202</v>
      </c>
      <c r="D64" s="41"/>
      <c r="E64" s="41" t="s">
        <v>203</v>
      </c>
      <c r="F64" s="37" t="s">
        <v>196</v>
      </c>
      <c r="G64" s="37" t="s">
        <v>197</v>
      </c>
      <c r="H64" s="37" t="s">
        <v>198</v>
      </c>
      <c r="I64" s="52" t="s">
        <v>37</v>
      </c>
      <c r="J64" s="64">
        <v>65</v>
      </c>
      <c r="K64" s="64">
        <v>46.25</v>
      </c>
      <c r="L64" s="43">
        <f t="shared" si="8"/>
        <v>0.71153846153846156</v>
      </c>
      <c r="M64" s="46" t="s">
        <v>247</v>
      </c>
      <c r="N64" s="22"/>
      <c r="O64" s="22"/>
      <c r="P64" s="22"/>
      <c r="Q64" s="22"/>
      <c r="R64" s="80">
        <v>100</v>
      </c>
      <c r="S64" s="80">
        <v>38.75</v>
      </c>
      <c r="T64" s="82">
        <v>0.38750000000000001</v>
      </c>
    </row>
    <row r="65" spans="1:146" s="6" customFormat="1" ht="378.75" customHeight="1" x14ac:dyDescent="0.2">
      <c r="A65" s="99"/>
      <c r="B65" s="41" t="s">
        <v>204</v>
      </c>
      <c r="C65" s="41" t="s">
        <v>205</v>
      </c>
      <c r="D65" s="41"/>
      <c r="E65" s="41" t="s">
        <v>206</v>
      </c>
      <c r="F65" s="37" t="s">
        <v>196</v>
      </c>
      <c r="G65" s="37" t="s">
        <v>197</v>
      </c>
      <c r="H65" s="37" t="s">
        <v>198</v>
      </c>
      <c r="I65" s="52" t="s">
        <v>207</v>
      </c>
      <c r="J65" s="52">
        <v>100</v>
      </c>
      <c r="K65" s="52">
        <v>25</v>
      </c>
      <c r="L65" s="43">
        <f t="shared" si="8"/>
        <v>0.25</v>
      </c>
      <c r="M65" s="46" t="s">
        <v>244</v>
      </c>
      <c r="N65" s="22"/>
      <c r="O65" s="22"/>
      <c r="P65" s="22"/>
      <c r="Q65" s="22"/>
      <c r="R65" s="80">
        <v>100</v>
      </c>
      <c r="S65" s="80">
        <v>25</v>
      </c>
      <c r="T65" s="82">
        <v>0.25</v>
      </c>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5"/>
      <c r="CZ65" s="5"/>
      <c r="DA65" s="5"/>
      <c r="DB65" s="5"/>
      <c r="DC65" s="5"/>
      <c r="DD65" s="5"/>
      <c r="DE65" s="5"/>
      <c r="DF65" s="5"/>
      <c r="DG65" s="5"/>
      <c r="DH65" s="5"/>
      <c r="DI65" s="5"/>
      <c r="DJ65" s="5"/>
      <c r="DK65" s="5"/>
      <c r="DL65" s="5"/>
      <c r="DM65" s="5"/>
      <c r="DN65" s="5"/>
      <c r="DO65" s="5"/>
      <c r="DP65" s="5"/>
      <c r="DQ65" s="5"/>
      <c r="DR65" s="5"/>
      <c r="DS65" s="5"/>
      <c r="DT65" s="5"/>
      <c r="DU65" s="5"/>
      <c r="DV65" s="5"/>
      <c r="DW65" s="5"/>
      <c r="DX65" s="5"/>
      <c r="DY65" s="5"/>
      <c r="DZ65" s="5"/>
      <c r="EA65" s="5"/>
      <c r="EB65" s="5"/>
      <c r="EC65" s="5"/>
      <c r="ED65" s="5"/>
      <c r="EE65" s="5"/>
      <c r="EF65" s="5"/>
      <c r="EG65" s="5"/>
      <c r="EH65" s="5"/>
      <c r="EI65" s="5"/>
      <c r="EJ65" s="5"/>
      <c r="EK65" s="5"/>
      <c r="EL65" s="5"/>
      <c r="EM65" s="5"/>
      <c r="EN65" s="5"/>
      <c r="EO65" s="5"/>
      <c r="EP65" s="5"/>
    </row>
    <row r="66" spans="1:146" s="6" customFormat="1" ht="200.25" customHeight="1" x14ac:dyDescent="0.2">
      <c r="A66" s="99"/>
      <c r="B66" s="41" t="s">
        <v>208</v>
      </c>
      <c r="C66" s="41" t="s">
        <v>209</v>
      </c>
      <c r="D66" s="41"/>
      <c r="E66" s="41" t="s">
        <v>210</v>
      </c>
      <c r="F66" s="37" t="s">
        <v>196</v>
      </c>
      <c r="G66" s="37" t="s">
        <v>197</v>
      </c>
      <c r="H66" s="37" t="s">
        <v>198</v>
      </c>
      <c r="I66" s="52" t="s">
        <v>21</v>
      </c>
      <c r="J66" s="52">
        <v>7</v>
      </c>
      <c r="K66" s="52">
        <v>7</v>
      </c>
      <c r="L66" s="43">
        <f t="shared" si="8"/>
        <v>1</v>
      </c>
      <c r="M66" s="46" t="s">
        <v>245</v>
      </c>
      <c r="N66" s="22"/>
      <c r="O66" s="22"/>
      <c r="P66" s="22"/>
      <c r="Q66" s="22"/>
      <c r="R66" s="80">
        <v>7</v>
      </c>
      <c r="S66" s="81">
        <v>4.2</v>
      </c>
      <c r="T66" s="82">
        <v>0.6</v>
      </c>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5"/>
      <c r="CZ66" s="5"/>
      <c r="DA66" s="5"/>
      <c r="DB66" s="5"/>
      <c r="DC66" s="5"/>
      <c r="DD66" s="5"/>
      <c r="DE66" s="5"/>
      <c r="DF66" s="5"/>
      <c r="DG66" s="5"/>
      <c r="DH66" s="5"/>
      <c r="DI66" s="5"/>
      <c r="DJ66" s="5"/>
      <c r="DK66" s="5"/>
      <c r="DL66" s="5"/>
      <c r="DM66" s="5"/>
      <c r="DN66" s="5"/>
      <c r="DO66" s="5"/>
      <c r="DP66" s="5"/>
      <c r="DQ66" s="5"/>
      <c r="DR66" s="5"/>
      <c r="DS66" s="5"/>
      <c r="DT66" s="5"/>
      <c r="DU66" s="5"/>
      <c r="DV66" s="5"/>
      <c r="DW66" s="5"/>
      <c r="DX66" s="5"/>
      <c r="DY66" s="5"/>
      <c r="DZ66" s="5"/>
      <c r="EA66" s="5"/>
      <c r="EB66" s="5"/>
      <c r="EC66" s="5"/>
      <c r="ED66" s="5"/>
      <c r="EE66" s="5"/>
      <c r="EF66" s="5"/>
      <c r="EG66" s="5"/>
      <c r="EH66" s="5"/>
      <c r="EI66" s="5"/>
      <c r="EJ66" s="5"/>
      <c r="EK66" s="5"/>
      <c r="EL66" s="5"/>
      <c r="EM66" s="5"/>
      <c r="EN66" s="5"/>
      <c r="EO66" s="5"/>
      <c r="EP66" s="5"/>
    </row>
    <row r="67" spans="1:146" s="6" customFormat="1" ht="176.25" customHeight="1" x14ac:dyDescent="0.2">
      <c r="A67" s="99"/>
      <c r="B67" s="41" t="s">
        <v>211</v>
      </c>
      <c r="C67" s="41" t="s">
        <v>212</v>
      </c>
      <c r="D67" s="41"/>
      <c r="E67" s="41" t="s">
        <v>213</v>
      </c>
      <c r="F67" s="37" t="s">
        <v>196</v>
      </c>
      <c r="G67" s="37" t="s">
        <v>197</v>
      </c>
      <c r="H67" s="37" t="s">
        <v>198</v>
      </c>
      <c r="I67" s="52" t="s">
        <v>21</v>
      </c>
      <c r="J67" s="52">
        <v>100</v>
      </c>
      <c r="K67" s="52">
        <v>100</v>
      </c>
      <c r="L67" s="43">
        <f t="shared" si="8"/>
        <v>1</v>
      </c>
      <c r="M67" s="46" t="s">
        <v>242</v>
      </c>
      <c r="N67" s="22"/>
      <c r="O67" s="22"/>
      <c r="P67" s="22"/>
      <c r="Q67" s="22"/>
      <c r="R67" s="80">
        <v>100</v>
      </c>
      <c r="S67" s="81">
        <v>60</v>
      </c>
      <c r="T67" s="82">
        <v>0.6</v>
      </c>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row>
    <row r="68" spans="1:146" s="6" customFormat="1" ht="27" customHeight="1" x14ac:dyDescent="0.3">
      <c r="A68" s="53"/>
      <c r="B68" s="54" t="s">
        <v>214</v>
      </c>
      <c r="C68" s="55"/>
      <c r="D68" s="55"/>
      <c r="E68" s="55"/>
      <c r="F68" s="56"/>
      <c r="G68" s="56"/>
      <c r="H68" s="56"/>
      <c r="I68" s="56"/>
      <c r="J68" s="56"/>
      <c r="K68" s="56"/>
      <c r="L68" s="60">
        <f>SUM(L62:L67)/6</f>
        <v>0.57692307692307698</v>
      </c>
      <c r="M68" s="45"/>
      <c r="N68" s="20"/>
      <c r="O68" s="20"/>
      <c r="P68" s="20"/>
      <c r="Q68" s="20"/>
      <c r="R68" s="76"/>
      <c r="S68" s="76"/>
      <c r="T68" s="77">
        <f>SUM(T62:T67)/6</f>
        <v>0.45</v>
      </c>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row>
    <row r="69" spans="1:146" s="6" customFormat="1" ht="138" customHeight="1" x14ac:dyDescent="0.2">
      <c r="A69" s="51" t="s">
        <v>215</v>
      </c>
      <c r="B69" s="36" t="s">
        <v>216</v>
      </c>
      <c r="C69" s="36" t="s">
        <v>217</v>
      </c>
      <c r="D69" s="36"/>
      <c r="E69" s="36" t="s">
        <v>218</v>
      </c>
      <c r="F69" s="37" t="s">
        <v>12</v>
      </c>
      <c r="G69" s="37" t="s">
        <v>181</v>
      </c>
      <c r="H69" s="61" t="s">
        <v>14</v>
      </c>
      <c r="I69" s="61" t="s">
        <v>21</v>
      </c>
      <c r="J69" s="65">
        <v>100</v>
      </c>
      <c r="K69" s="65">
        <v>25</v>
      </c>
      <c r="L69" s="66">
        <f t="shared" ref="L69" si="9">IFERROR(K69/J69,0)</f>
        <v>0.25</v>
      </c>
      <c r="M69" s="46" t="s">
        <v>240</v>
      </c>
      <c r="N69" s="22"/>
      <c r="O69" s="22"/>
      <c r="P69" s="22"/>
      <c r="Q69" s="22"/>
      <c r="R69" s="74">
        <v>100</v>
      </c>
      <c r="S69" s="74">
        <v>45</v>
      </c>
      <c r="T69" s="75">
        <v>0.45</v>
      </c>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row>
    <row r="70" spans="1:146" s="6" customFormat="1" ht="27" customHeight="1" x14ac:dyDescent="0.3">
      <c r="A70" s="27"/>
      <c r="B70" s="16"/>
      <c r="C70" s="17"/>
      <c r="D70" s="17"/>
      <c r="E70" s="17"/>
      <c r="F70" s="18"/>
      <c r="G70" s="18"/>
      <c r="H70" s="18"/>
      <c r="I70" s="18"/>
      <c r="J70" s="18"/>
      <c r="K70" s="18"/>
      <c r="L70" s="21">
        <f>SUM(L69:L69)/1</f>
        <v>0.25</v>
      </c>
      <c r="M70" s="45"/>
      <c r="N70" s="20"/>
      <c r="O70" s="20"/>
      <c r="P70" s="20"/>
      <c r="Q70" s="20"/>
      <c r="R70" s="83"/>
      <c r="S70" s="83"/>
      <c r="T70" s="77">
        <f>SUM(T69:T69)/1</f>
        <v>0.45</v>
      </c>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row>
    <row r="71" spans="1:146" s="5" customFormat="1" x14ac:dyDescent="0.3">
      <c r="A71" s="1"/>
      <c r="F71" s="10"/>
      <c r="G71" s="10"/>
      <c r="H71" s="10"/>
      <c r="I71" s="10"/>
      <c r="J71" s="11"/>
      <c r="K71" s="11"/>
      <c r="L71" s="11"/>
      <c r="M71" s="47"/>
      <c r="N71" s="12"/>
      <c r="O71" s="12"/>
      <c r="P71" s="12"/>
      <c r="Q71" s="12"/>
      <c r="R71" s="84"/>
      <c r="S71" s="84"/>
      <c r="T71" s="84"/>
    </row>
    <row r="72" spans="1:146" s="5" customFormat="1" x14ac:dyDescent="0.3">
      <c r="A72" s="1"/>
      <c r="F72" s="10"/>
      <c r="G72" s="10"/>
      <c r="H72" s="10"/>
      <c r="I72" s="10"/>
      <c r="J72" s="11"/>
      <c r="K72" s="11"/>
      <c r="L72" s="11"/>
      <c r="M72" s="47"/>
      <c r="N72" s="12"/>
      <c r="O72" s="12"/>
      <c r="P72" s="12"/>
      <c r="Q72" s="12"/>
      <c r="R72" s="84"/>
      <c r="S72" s="84"/>
      <c r="T72" s="84"/>
    </row>
    <row r="73" spans="1:146" s="5" customFormat="1" x14ac:dyDescent="0.3">
      <c r="A73" s="1"/>
      <c r="F73" s="10"/>
      <c r="G73" s="10"/>
      <c r="H73" s="10"/>
      <c r="I73" s="10"/>
      <c r="J73" s="11"/>
      <c r="K73" s="11"/>
      <c r="L73" s="11"/>
      <c r="M73" s="47"/>
      <c r="N73" s="12"/>
      <c r="O73" s="12"/>
      <c r="P73" s="12"/>
      <c r="Q73" s="12"/>
      <c r="R73" s="84"/>
      <c r="S73" s="84"/>
      <c r="T73" s="84"/>
    </row>
    <row r="74" spans="1:146" s="5" customFormat="1" x14ac:dyDescent="0.3">
      <c r="A74" s="1"/>
      <c r="F74" s="10"/>
      <c r="G74" s="10"/>
      <c r="H74" s="10"/>
      <c r="I74" s="10"/>
      <c r="J74" s="11"/>
      <c r="K74" s="11"/>
      <c r="L74" s="11"/>
      <c r="M74" s="47"/>
      <c r="N74" s="12"/>
      <c r="O74" s="12"/>
      <c r="P74" s="12"/>
      <c r="Q74" s="12"/>
      <c r="R74" s="84"/>
      <c r="S74" s="84"/>
      <c r="T74" s="84"/>
    </row>
    <row r="75" spans="1:146" s="5" customFormat="1" x14ac:dyDescent="0.3">
      <c r="A75" s="1"/>
      <c r="F75" s="10"/>
      <c r="G75" s="10"/>
      <c r="H75" s="10"/>
      <c r="I75" s="10"/>
      <c r="J75" s="11"/>
      <c r="K75" s="11"/>
      <c r="L75" s="11"/>
      <c r="M75" s="47"/>
      <c r="N75" s="12"/>
      <c r="O75" s="12"/>
      <c r="P75" s="12"/>
      <c r="Q75" s="12"/>
      <c r="R75" s="84"/>
      <c r="S75" s="84"/>
      <c r="T75" s="84"/>
    </row>
    <row r="76" spans="1:146" s="5" customFormat="1" x14ac:dyDescent="0.3">
      <c r="A76" s="1"/>
      <c r="F76" s="10"/>
      <c r="G76" s="10"/>
      <c r="H76" s="10"/>
      <c r="I76" s="10"/>
      <c r="J76" s="11"/>
      <c r="K76" s="11"/>
      <c r="L76" s="11"/>
      <c r="M76" s="47"/>
      <c r="N76" s="12"/>
      <c r="O76" s="12"/>
      <c r="P76" s="12"/>
      <c r="Q76" s="12"/>
      <c r="R76" s="84"/>
      <c r="S76" s="84"/>
      <c r="T76" s="84"/>
    </row>
    <row r="77" spans="1:146" s="5" customFormat="1" x14ac:dyDescent="0.3">
      <c r="A77" s="1"/>
      <c r="F77" s="10"/>
      <c r="G77" s="10"/>
      <c r="H77" s="10"/>
      <c r="I77" s="10"/>
      <c r="J77" s="11"/>
      <c r="K77" s="11"/>
      <c r="L77" s="11"/>
      <c r="M77" s="47"/>
      <c r="N77" s="12"/>
      <c r="O77" s="12"/>
      <c r="P77" s="12"/>
      <c r="Q77" s="12"/>
      <c r="R77" s="84"/>
      <c r="S77" s="84"/>
      <c r="T77" s="84"/>
    </row>
    <row r="78" spans="1:146" s="5" customFormat="1" x14ac:dyDescent="0.3">
      <c r="A78" s="1"/>
      <c r="F78" s="10"/>
      <c r="G78" s="10"/>
      <c r="H78" s="10"/>
      <c r="I78" s="10"/>
      <c r="J78" s="11"/>
      <c r="K78" s="11"/>
      <c r="L78" s="11"/>
      <c r="M78" s="47"/>
      <c r="N78" s="12"/>
      <c r="O78" s="12"/>
      <c r="P78" s="12"/>
      <c r="Q78" s="12"/>
      <c r="R78" s="84"/>
      <c r="S78" s="84"/>
      <c r="T78" s="84"/>
    </row>
    <row r="79" spans="1:146" s="5" customFormat="1" x14ac:dyDescent="0.3">
      <c r="A79" s="1"/>
      <c r="F79" s="10"/>
      <c r="G79" s="10"/>
      <c r="H79" s="10"/>
      <c r="I79" s="10"/>
      <c r="J79" s="11"/>
      <c r="K79" s="11"/>
      <c r="L79" s="11"/>
      <c r="M79" s="47"/>
      <c r="N79" s="12"/>
      <c r="O79" s="12"/>
      <c r="P79" s="12"/>
      <c r="Q79" s="12"/>
      <c r="R79" s="84"/>
      <c r="S79" s="84"/>
      <c r="T79" s="84"/>
    </row>
    <row r="80" spans="1:146" s="5" customFormat="1" x14ac:dyDescent="0.3">
      <c r="A80" s="1"/>
      <c r="F80" s="10"/>
      <c r="G80" s="10"/>
      <c r="H80" s="10"/>
      <c r="I80" s="10"/>
      <c r="J80" s="11"/>
      <c r="K80" s="11"/>
      <c r="L80" s="11"/>
      <c r="M80" s="47"/>
      <c r="N80" s="12"/>
      <c r="O80" s="12"/>
      <c r="P80" s="12"/>
      <c r="Q80" s="12"/>
      <c r="R80" s="84"/>
      <c r="S80" s="84"/>
      <c r="T80" s="84"/>
    </row>
    <row r="81" spans="1:20" s="5" customFormat="1" x14ac:dyDescent="0.3">
      <c r="A81" s="1"/>
      <c r="F81" s="10"/>
      <c r="G81" s="10"/>
      <c r="H81" s="10"/>
      <c r="I81" s="10"/>
      <c r="J81" s="11"/>
      <c r="K81" s="11"/>
      <c r="L81" s="11"/>
      <c r="M81" s="47"/>
      <c r="N81" s="12"/>
      <c r="O81" s="12"/>
      <c r="P81" s="12"/>
      <c r="Q81" s="12"/>
      <c r="R81" s="84"/>
      <c r="S81" s="84"/>
      <c r="T81" s="84"/>
    </row>
    <row r="82" spans="1:20" s="5" customFormat="1" x14ac:dyDescent="0.3">
      <c r="A82" s="1"/>
      <c r="F82" s="10"/>
      <c r="G82" s="10"/>
      <c r="H82" s="10"/>
      <c r="I82" s="10"/>
      <c r="J82" s="11"/>
      <c r="K82" s="11"/>
      <c r="L82" s="11"/>
      <c r="M82" s="47"/>
      <c r="N82" s="12"/>
      <c r="O82" s="12"/>
      <c r="P82" s="12"/>
      <c r="Q82" s="12"/>
      <c r="R82" s="84"/>
      <c r="S82" s="84"/>
      <c r="T82" s="84"/>
    </row>
    <row r="83" spans="1:20" s="5" customFormat="1" x14ac:dyDescent="0.3">
      <c r="A83" s="1"/>
      <c r="F83" s="10"/>
      <c r="G83" s="10"/>
      <c r="H83" s="10"/>
      <c r="I83" s="10"/>
      <c r="J83" s="11"/>
      <c r="K83" s="11"/>
      <c r="L83" s="11"/>
      <c r="M83" s="47"/>
      <c r="N83" s="12"/>
      <c r="O83" s="12"/>
      <c r="P83" s="12"/>
      <c r="Q83" s="12"/>
      <c r="R83" s="84"/>
      <c r="S83" s="84"/>
      <c r="T83" s="84"/>
    </row>
    <row r="84" spans="1:20" s="5" customFormat="1" x14ac:dyDescent="0.3">
      <c r="A84" s="1"/>
      <c r="F84" s="10"/>
      <c r="G84" s="10"/>
      <c r="H84" s="10"/>
      <c r="I84" s="10"/>
      <c r="J84" s="11"/>
      <c r="K84" s="11"/>
      <c r="L84" s="11"/>
      <c r="M84" s="47"/>
      <c r="N84" s="12"/>
      <c r="O84" s="12"/>
      <c r="P84" s="12"/>
      <c r="Q84" s="12"/>
      <c r="R84" s="84"/>
      <c r="S84" s="84"/>
      <c r="T84" s="84"/>
    </row>
    <row r="85" spans="1:20" s="5" customFormat="1" x14ac:dyDescent="0.3">
      <c r="A85" s="1"/>
      <c r="F85" s="10"/>
      <c r="G85" s="10"/>
      <c r="H85" s="10"/>
      <c r="I85" s="10"/>
      <c r="J85" s="11"/>
      <c r="K85" s="11"/>
      <c r="L85" s="11"/>
      <c r="M85" s="47"/>
      <c r="N85" s="12"/>
      <c r="O85" s="12"/>
      <c r="P85" s="12"/>
      <c r="Q85" s="12"/>
      <c r="R85" s="84"/>
      <c r="S85" s="84"/>
      <c r="T85" s="84"/>
    </row>
    <row r="86" spans="1:20" s="5" customFormat="1" x14ac:dyDescent="0.3">
      <c r="A86" s="1"/>
      <c r="F86" s="10"/>
      <c r="G86" s="10"/>
      <c r="H86" s="10"/>
      <c r="I86" s="10"/>
      <c r="J86" s="11"/>
      <c r="K86" s="11"/>
      <c r="L86" s="11"/>
      <c r="M86" s="47"/>
      <c r="N86" s="12"/>
      <c r="O86" s="12"/>
      <c r="P86" s="12"/>
      <c r="Q86" s="12"/>
      <c r="R86" s="84"/>
      <c r="S86" s="84"/>
      <c r="T86" s="84"/>
    </row>
    <row r="87" spans="1:20" s="5" customFormat="1" x14ac:dyDescent="0.3">
      <c r="A87" s="1"/>
      <c r="F87" s="10"/>
      <c r="G87" s="10"/>
      <c r="H87" s="10"/>
      <c r="I87" s="10"/>
      <c r="J87" s="11"/>
      <c r="K87" s="11"/>
      <c r="L87" s="11"/>
      <c r="M87" s="47"/>
      <c r="N87" s="12"/>
      <c r="O87" s="12"/>
      <c r="P87" s="12"/>
      <c r="Q87" s="12"/>
      <c r="R87" s="84"/>
      <c r="S87" s="84"/>
      <c r="T87" s="84"/>
    </row>
    <row r="88" spans="1:20" s="5" customFormat="1" x14ac:dyDescent="0.3">
      <c r="A88" s="1"/>
      <c r="F88" s="10"/>
      <c r="G88" s="10"/>
      <c r="H88" s="10"/>
      <c r="I88" s="10"/>
      <c r="J88" s="11"/>
      <c r="K88" s="11"/>
      <c r="L88" s="11"/>
      <c r="M88" s="47"/>
      <c r="N88" s="12"/>
      <c r="O88" s="12"/>
      <c r="P88" s="12"/>
      <c r="Q88" s="12"/>
      <c r="R88" s="84"/>
      <c r="S88" s="84"/>
      <c r="T88" s="84"/>
    </row>
    <row r="89" spans="1:20" s="5" customFormat="1" x14ac:dyDescent="0.3">
      <c r="A89" s="1"/>
      <c r="F89" s="10"/>
      <c r="G89" s="10"/>
      <c r="H89" s="10"/>
      <c r="I89" s="10"/>
      <c r="J89" s="11"/>
      <c r="K89" s="11"/>
      <c r="L89" s="11"/>
      <c r="M89" s="47"/>
      <c r="N89" s="12"/>
      <c r="O89" s="12"/>
      <c r="P89" s="12"/>
      <c r="Q89" s="12"/>
      <c r="R89" s="84"/>
      <c r="S89" s="84"/>
      <c r="T89" s="84"/>
    </row>
    <row r="90" spans="1:20" s="5" customFormat="1" x14ac:dyDescent="0.3">
      <c r="A90" s="1"/>
      <c r="F90" s="10"/>
      <c r="G90" s="10"/>
      <c r="H90" s="10"/>
      <c r="I90" s="10"/>
      <c r="J90" s="11"/>
      <c r="K90" s="11"/>
      <c r="L90" s="11"/>
      <c r="M90" s="47"/>
      <c r="N90" s="12"/>
      <c r="O90" s="12"/>
      <c r="P90" s="12"/>
      <c r="Q90" s="12"/>
      <c r="R90" s="84"/>
      <c r="S90" s="84"/>
      <c r="T90" s="84"/>
    </row>
    <row r="91" spans="1:20" s="5" customFormat="1" x14ac:dyDescent="0.3">
      <c r="A91" s="1"/>
      <c r="F91" s="10"/>
      <c r="G91" s="10"/>
      <c r="H91" s="10"/>
      <c r="I91" s="10"/>
      <c r="J91" s="11"/>
      <c r="K91" s="11"/>
      <c r="L91" s="11"/>
      <c r="M91" s="47"/>
      <c r="N91" s="12"/>
      <c r="O91" s="12"/>
      <c r="P91" s="12"/>
      <c r="Q91" s="12"/>
      <c r="R91" s="84"/>
      <c r="S91" s="84"/>
      <c r="T91" s="84"/>
    </row>
    <row r="92" spans="1:20" s="5" customFormat="1" x14ac:dyDescent="0.3">
      <c r="A92" s="1"/>
      <c r="F92" s="10"/>
      <c r="G92" s="10"/>
      <c r="H92" s="10"/>
      <c r="I92" s="10"/>
      <c r="J92" s="11"/>
      <c r="K92" s="11"/>
      <c r="L92" s="11"/>
      <c r="M92" s="47"/>
      <c r="N92" s="12"/>
      <c r="O92" s="12"/>
      <c r="P92" s="12"/>
      <c r="Q92" s="12"/>
      <c r="R92" s="84"/>
      <c r="S92" s="84"/>
      <c r="T92" s="84"/>
    </row>
    <row r="93" spans="1:20" s="5" customFormat="1" x14ac:dyDescent="0.3">
      <c r="A93" s="1"/>
      <c r="F93" s="10"/>
      <c r="G93" s="10"/>
      <c r="H93" s="10"/>
      <c r="I93" s="10"/>
      <c r="J93" s="11"/>
      <c r="K93" s="11"/>
      <c r="L93" s="11"/>
      <c r="M93" s="47"/>
      <c r="N93" s="12"/>
      <c r="O93" s="12"/>
      <c r="P93" s="12"/>
      <c r="Q93" s="12"/>
      <c r="R93" s="84"/>
      <c r="S93" s="84"/>
      <c r="T93" s="84"/>
    </row>
    <row r="94" spans="1:20" s="5" customFormat="1" x14ac:dyDescent="0.3">
      <c r="A94" s="1"/>
      <c r="F94" s="10"/>
      <c r="G94" s="10"/>
      <c r="H94" s="10"/>
      <c r="I94" s="10"/>
      <c r="J94" s="11"/>
      <c r="K94" s="11"/>
      <c r="L94" s="11"/>
      <c r="M94" s="47"/>
      <c r="N94" s="12"/>
      <c r="O94" s="12"/>
      <c r="P94" s="12"/>
      <c r="Q94" s="12"/>
      <c r="R94" s="84"/>
      <c r="S94" s="84"/>
      <c r="T94" s="84"/>
    </row>
    <row r="95" spans="1:20" s="5" customFormat="1" x14ac:dyDescent="0.3">
      <c r="A95" s="1"/>
      <c r="F95" s="10"/>
      <c r="G95" s="10"/>
      <c r="H95" s="10"/>
      <c r="I95" s="10"/>
      <c r="J95" s="11"/>
      <c r="K95" s="11"/>
      <c r="L95" s="11"/>
      <c r="M95" s="47"/>
      <c r="N95" s="12"/>
      <c r="O95" s="12"/>
      <c r="P95" s="12"/>
      <c r="Q95" s="12"/>
      <c r="R95" s="84"/>
      <c r="S95" s="84"/>
      <c r="T95" s="84"/>
    </row>
    <row r="96" spans="1:20" s="5" customFormat="1" x14ac:dyDescent="0.3">
      <c r="A96" s="1"/>
      <c r="F96" s="10"/>
      <c r="G96" s="10"/>
      <c r="H96" s="10"/>
      <c r="I96" s="10"/>
      <c r="J96" s="11"/>
      <c r="K96" s="11"/>
      <c r="L96" s="11"/>
      <c r="M96" s="47"/>
      <c r="N96" s="12"/>
      <c r="O96" s="12"/>
      <c r="P96" s="12"/>
      <c r="Q96" s="12"/>
      <c r="R96" s="84"/>
      <c r="S96" s="84"/>
      <c r="T96" s="84"/>
    </row>
    <row r="97" spans="1:20" s="5" customFormat="1" x14ac:dyDescent="0.3">
      <c r="A97" s="1"/>
      <c r="F97" s="10"/>
      <c r="G97" s="10"/>
      <c r="H97" s="10"/>
      <c r="I97" s="10"/>
      <c r="J97" s="11"/>
      <c r="K97" s="11"/>
      <c r="L97" s="11"/>
      <c r="M97" s="47"/>
      <c r="N97" s="12"/>
      <c r="O97" s="12"/>
      <c r="P97" s="12"/>
      <c r="Q97" s="12"/>
      <c r="R97" s="84"/>
      <c r="S97" s="84"/>
      <c r="T97" s="84"/>
    </row>
    <row r="98" spans="1:20" s="5" customFormat="1" x14ac:dyDescent="0.3">
      <c r="A98" s="1"/>
      <c r="F98" s="10"/>
      <c r="G98" s="10"/>
      <c r="H98" s="10"/>
      <c r="I98" s="10"/>
      <c r="J98" s="11"/>
      <c r="K98" s="11"/>
      <c r="L98" s="11"/>
      <c r="M98" s="47"/>
      <c r="N98" s="12"/>
      <c r="O98" s="12"/>
      <c r="P98" s="12"/>
      <c r="Q98" s="12"/>
      <c r="R98" s="84"/>
      <c r="S98" s="84"/>
      <c r="T98" s="84"/>
    </row>
    <row r="99" spans="1:20" s="5" customFormat="1" x14ac:dyDescent="0.3">
      <c r="A99" s="1"/>
      <c r="F99" s="10"/>
      <c r="G99" s="10"/>
      <c r="H99" s="10"/>
      <c r="I99" s="10"/>
      <c r="J99" s="11"/>
      <c r="K99" s="11"/>
      <c r="L99" s="11"/>
      <c r="M99" s="47"/>
      <c r="N99" s="12"/>
      <c r="O99" s="12"/>
      <c r="P99" s="12"/>
      <c r="Q99" s="12"/>
      <c r="R99" s="84"/>
      <c r="S99" s="84"/>
      <c r="T99" s="84"/>
    </row>
    <row r="100" spans="1:20" s="5" customFormat="1" x14ac:dyDescent="0.3">
      <c r="A100" s="1"/>
      <c r="F100" s="10"/>
      <c r="G100" s="10"/>
      <c r="H100" s="10"/>
      <c r="I100" s="10"/>
      <c r="J100" s="11"/>
      <c r="K100" s="11"/>
      <c r="L100" s="11"/>
      <c r="M100" s="47"/>
      <c r="N100" s="12"/>
      <c r="O100" s="12"/>
      <c r="P100" s="12"/>
      <c r="Q100" s="12"/>
      <c r="R100" s="84"/>
      <c r="S100" s="84"/>
      <c r="T100" s="84"/>
    </row>
    <row r="101" spans="1:20" s="5" customFormat="1" x14ac:dyDescent="0.3">
      <c r="A101" s="1"/>
      <c r="F101" s="10"/>
      <c r="G101" s="10"/>
      <c r="H101" s="10"/>
      <c r="I101" s="10"/>
      <c r="J101" s="11"/>
      <c r="K101" s="11"/>
      <c r="L101" s="11"/>
      <c r="M101" s="47"/>
      <c r="N101" s="12"/>
      <c r="O101" s="12"/>
      <c r="P101" s="12"/>
      <c r="Q101" s="12"/>
      <c r="R101" s="84"/>
      <c r="S101" s="84"/>
      <c r="T101" s="84"/>
    </row>
    <row r="102" spans="1:20" s="5" customFormat="1" x14ac:dyDescent="0.3">
      <c r="A102" s="1"/>
      <c r="F102" s="10"/>
      <c r="G102" s="10"/>
      <c r="H102" s="10"/>
      <c r="I102" s="10"/>
      <c r="J102" s="11"/>
      <c r="K102" s="11"/>
      <c r="L102" s="11"/>
      <c r="M102" s="47"/>
      <c r="N102" s="12"/>
      <c r="O102" s="12"/>
      <c r="P102" s="12"/>
      <c r="Q102" s="12"/>
      <c r="R102" s="84"/>
      <c r="S102" s="84"/>
      <c r="T102" s="84"/>
    </row>
    <row r="103" spans="1:20" s="5" customFormat="1" x14ac:dyDescent="0.3">
      <c r="A103" s="1"/>
      <c r="F103" s="10"/>
      <c r="G103" s="10"/>
      <c r="H103" s="10"/>
      <c r="I103" s="10"/>
      <c r="J103" s="11"/>
      <c r="K103" s="11"/>
      <c r="L103" s="11"/>
      <c r="M103" s="47"/>
      <c r="N103" s="12"/>
      <c r="O103" s="12"/>
      <c r="P103" s="12"/>
      <c r="Q103" s="12"/>
      <c r="R103" s="84"/>
      <c r="S103" s="84"/>
      <c r="T103" s="84"/>
    </row>
    <row r="104" spans="1:20" s="5" customFormat="1" x14ac:dyDescent="0.3">
      <c r="A104" s="1"/>
      <c r="F104" s="10"/>
      <c r="G104" s="10"/>
      <c r="H104" s="10"/>
      <c r="I104" s="10"/>
      <c r="J104" s="11"/>
      <c r="K104" s="11"/>
      <c r="L104" s="11"/>
      <c r="M104" s="47"/>
      <c r="N104" s="12"/>
      <c r="O104" s="12"/>
      <c r="P104" s="12"/>
      <c r="Q104" s="12"/>
      <c r="R104" s="84"/>
      <c r="S104" s="84"/>
      <c r="T104" s="84"/>
    </row>
    <row r="105" spans="1:20" s="5" customFormat="1" x14ac:dyDescent="0.3">
      <c r="A105" s="1"/>
      <c r="F105" s="10"/>
      <c r="G105" s="10"/>
      <c r="H105" s="10"/>
      <c r="I105" s="10"/>
      <c r="J105" s="11"/>
      <c r="K105" s="11"/>
      <c r="L105" s="11"/>
      <c r="M105" s="47"/>
      <c r="N105" s="12"/>
      <c r="O105" s="12"/>
      <c r="P105" s="12"/>
      <c r="Q105" s="12"/>
      <c r="R105" s="84"/>
      <c r="S105" s="84"/>
      <c r="T105" s="84"/>
    </row>
    <row r="106" spans="1:20" s="5" customFormat="1" x14ac:dyDescent="0.3">
      <c r="A106" s="1"/>
      <c r="F106" s="10"/>
      <c r="G106" s="10"/>
      <c r="H106" s="10"/>
      <c r="I106" s="10"/>
      <c r="J106" s="11"/>
      <c r="K106" s="11"/>
      <c r="L106" s="11"/>
      <c r="M106" s="47"/>
      <c r="N106" s="12"/>
      <c r="O106" s="12"/>
      <c r="P106" s="12"/>
      <c r="Q106" s="12"/>
      <c r="R106" s="84"/>
      <c r="S106" s="84"/>
      <c r="T106" s="84"/>
    </row>
    <row r="107" spans="1:20" s="5" customFormat="1" x14ac:dyDescent="0.3">
      <c r="A107" s="1"/>
      <c r="F107" s="10"/>
      <c r="G107" s="10"/>
      <c r="H107" s="10"/>
      <c r="I107" s="10"/>
      <c r="J107" s="11"/>
      <c r="K107" s="11"/>
      <c r="L107" s="11"/>
      <c r="M107" s="47"/>
      <c r="N107" s="12"/>
      <c r="O107" s="12"/>
      <c r="P107" s="12"/>
      <c r="Q107" s="12"/>
      <c r="R107" s="84"/>
      <c r="S107" s="84"/>
      <c r="T107" s="84"/>
    </row>
    <row r="108" spans="1:20" s="5" customFormat="1" x14ac:dyDescent="0.3">
      <c r="A108" s="1"/>
      <c r="F108" s="10"/>
      <c r="G108" s="10"/>
      <c r="H108" s="10"/>
      <c r="I108" s="10"/>
      <c r="J108" s="11"/>
      <c r="K108" s="11"/>
      <c r="L108" s="11"/>
      <c r="M108" s="47"/>
      <c r="N108" s="12"/>
      <c r="O108" s="12"/>
      <c r="P108" s="12"/>
      <c r="Q108" s="12"/>
      <c r="R108" s="84"/>
      <c r="S108" s="84"/>
      <c r="T108" s="84"/>
    </row>
    <row r="109" spans="1:20" s="5" customFormat="1" x14ac:dyDescent="0.3">
      <c r="A109" s="1"/>
      <c r="F109" s="10"/>
      <c r="G109" s="10"/>
      <c r="H109" s="10"/>
      <c r="I109" s="10"/>
      <c r="J109" s="11"/>
      <c r="K109" s="11"/>
      <c r="L109" s="11"/>
      <c r="M109" s="47"/>
      <c r="N109" s="12"/>
      <c r="O109" s="12"/>
      <c r="P109" s="12"/>
      <c r="Q109" s="12"/>
      <c r="R109" s="84"/>
      <c r="S109" s="84"/>
      <c r="T109" s="84"/>
    </row>
    <row r="110" spans="1:20" s="5" customFormat="1" x14ac:dyDescent="0.3">
      <c r="A110" s="1"/>
      <c r="F110" s="10"/>
      <c r="G110" s="10"/>
      <c r="H110" s="10"/>
      <c r="I110" s="10"/>
      <c r="J110" s="11"/>
      <c r="K110" s="11"/>
      <c r="L110" s="11"/>
      <c r="M110" s="47"/>
      <c r="N110" s="12"/>
      <c r="O110" s="12"/>
      <c r="P110" s="12"/>
      <c r="Q110" s="12"/>
      <c r="R110" s="84"/>
      <c r="S110" s="84"/>
      <c r="T110" s="84"/>
    </row>
    <row r="111" spans="1:20" s="5" customFormat="1" x14ac:dyDescent="0.3">
      <c r="A111" s="1"/>
      <c r="F111" s="10"/>
      <c r="G111" s="10"/>
      <c r="H111" s="10"/>
      <c r="I111" s="10"/>
      <c r="J111" s="11"/>
      <c r="K111" s="11"/>
      <c r="L111" s="11"/>
      <c r="M111" s="47"/>
      <c r="N111" s="12"/>
      <c r="O111" s="12"/>
      <c r="P111" s="12"/>
      <c r="Q111" s="12"/>
      <c r="R111" s="84"/>
      <c r="S111" s="84"/>
      <c r="T111" s="84"/>
    </row>
    <row r="112" spans="1:20" s="5" customFormat="1" x14ac:dyDescent="0.3">
      <c r="A112" s="1"/>
      <c r="F112" s="10"/>
      <c r="G112" s="10"/>
      <c r="H112" s="10"/>
      <c r="I112" s="10"/>
      <c r="J112" s="11"/>
      <c r="K112" s="11"/>
      <c r="L112" s="11"/>
      <c r="M112" s="47"/>
      <c r="N112" s="12"/>
      <c r="O112" s="12"/>
      <c r="P112" s="12"/>
      <c r="Q112" s="12"/>
      <c r="R112" s="84"/>
      <c r="S112" s="84"/>
      <c r="T112" s="84"/>
    </row>
    <row r="113" spans="1:20" s="5" customFormat="1" x14ac:dyDescent="0.3">
      <c r="A113" s="1"/>
      <c r="F113" s="10"/>
      <c r="G113" s="10"/>
      <c r="H113" s="10"/>
      <c r="I113" s="10"/>
      <c r="J113" s="11"/>
      <c r="K113" s="11"/>
      <c r="L113" s="11"/>
      <c r="M113" s="47"/>
      <c r="N113" s="12"/>
      <c r="O113" s="12"/>
      <c r="P113" s="12"/>
      <c r="Q113" s="12"/>
      <c r="R113" s="84"/>
      <c r="S113" s="84"/>
      <c r="T113" s="84"/>
    </row>
    <row r="114" spans="1:20" s="5" customFormat="1" x14ac:dyDescent="0.3">
      <c r="A114" s="1"/>
      <c r="F114" s="10"/>
      <c r="G114" s="10"/>
      <c r="H114" s="10"/>
      <c r="I114" s="10"/>
      <c r="J114" s="11"/>
      <c r="K114" s="11"/>
      <c r="L114" s="11"/>
      <c r="M114" s="47"/>
      <c r="N114" s="12"/>
      <c r="O114" s="12"/>
      <c r="P114" s="12"/>
      <c r="Q114" s="12"/>
      <c r="R114" s="84"/>
      <c r="S114" s="84"/>
      <c r="T114" s="84"/>
    </row>
    <row r="115" spans="1:20" s="5" customFormat="1" x14ac:dyDescent="0.3">
      <c r="A115" s="1"/>
      <c r="F115" s="10"/>
      <c r="G115" s="10"/>
      <c r="H115" s="10"/>
      <c r="I115" s="10"/>
      <c r="J115" s="11"/>
      <c r="K115" s="11"/>
      <c r="L115" s="11"/>
      <c r="M115" s="47"/>
      <c r="N115" s="12"/>
      <c r="O115" s="12"/>
      <c r="P115" s="12"/>
      <c r="Q115" s="12"/>
      <c r="R115" s="84"/>
      <c r="S115" s="84"/>
      <c r="T115" s="84"/>
    </row>
    <row r="116" spans="1:20" s="5" customFormat="1" x14ac:dyDescent="0.3">
      <c r="A116" s="1"/>
      <c r="F116" s="10"/>
      <c r="G116" s="10"/>
      <c r="H116" s="10"/>
      <c r="I116" s="10"/>
      <c r="J116" s="11"/>
      <c r="K116" s="11"/>
      <c r="L116" s="11"/>
      <c r="M116" s="47"/>
      <c r="N116" s="12"/>
      <c r="O116" s="12"/>
      <c r="P116" s="12"/>
      <c r="Q116" s="12"/>
      <c r="R116" s="84"/>
      <c r="S116" s="84"/>
      <c r="T116" s="84"/>
    </row>
    <row r="117" spans="1:20" s="5" customFormat="1" x14ac:dyDescent="0.3">
      <c r="A117" s="1"/>
      <c r="F117" s="10"/>
      <c r="G117" s="10"/>
      <c r="H117" s="10"/>
      <c r="I117" s="10"/>
      <c r="J117" s="11"/>
      <c r="K117" s="11"/>
      <c r="L117" s="11"/>
      <c r="M117" s="47"/>
      <c r="N117" s="12"/>
      <c r="O117" s="12"/>
      <c r="P117" s="12"/>
      <c r="Q117" s="12"/>
      <c r="R117" s="84"/>
      <c r="S117" s="84"/>
      <c r="T117" s="84"/>
    </row>
    <row r="118" spans="1:20" s="5" customFormat="1" x14ac:dyDescent="0.3">
      <c r="A118" s="1"/>
      <c r="F118" s="10"/>
      <c r="G118" s="10"/>
      <c r="H118" s="10"/>
      <c r="I118" s="10"/>
      <c r="J118" s="11"/>
      <c r="K118" s="11"/>
      <c r="L118" s="11"/>
      <c r="M118" s="47"/>
      <c r="N118" s="12"/>
      <c r="O118" s="12"/>
      <c r="P118" s="12"/>
      <c r="Q118" s="12"/>
      <c r="R118" s="84"/>
      <c r="S118" s="84"/>
      <c r="T118" s="84"/>
    </row>
    <row r="119" spans="1:20" s="5" customFormat="1" x14ac:dyDescent="0.3">
      <c r="A119" s="1"/>
      <c r="F119" s="10"/>
      <c r="G119" s="10"/>
      <c r="H119" s="10"/>
      <c r="I119" s="10"/>
      <c r="J119" s="11"/>
      <c r="K119" s="11"/>
      <c r="L119" s="11"/>
      <c r="M119" s="47"/>
      <c r="N119" s="12"/>
      <c r="O119" s="12"/>
      <c r="P119" s="12"/>
      <c r="Q119" s="12"/>
      <c r="R119" s="84"/>
      <c r="S119" s="84"/>
      <c r="T119" s="84"/>
    </row>
    <row r="120" spans="1:20" s="5" customFormat="1" x14ac:dyDescent="0.3">
      <c r="A120" s="1"/>
      <c r="F120" s="10"/>
      <c r="G120" s="10"/>
      <c r="H120" s="10"/>
      <c r="I120" s="10"/>
      <c r="J120" s="11"/>
      <c r="K120" s="11"/>
      <c r="L120" s="11"/>
      <c r="M120" s="47"/>
      <c r="N120" s="12"/>
      <c r="O120" s="12"/>
      <c r="P120" s="12"/>
      <c r="Q120" s="12"/>
      <c r="R120" s="84"/>
      <c r="S120" s="84"/>
      <c r="T120" s="84"/>
    </row>
    <row r="121" spans="1:20" s="5" customFormat="1" x14ac:dyDescent="0.3">
      <c r="A121" s="1"/>
      <c r="F121" s="10"/>
      <c r="G121" s="10"/>
      <c r="H121" s="10"/>
      <c r="I121" s="10"/>
      <c r="J121" s="11"/>
      <c r="K121" s="11"/>
      <c r="L121" s="11"/>
      <c r="M121" s="47"/>
      <c r="N121" s="12"/>
      <c r="O121" s="12"/>
      <c r="P121" s="12"/>
      <c r="Q121" s="12"/>
      <c r="R121" s="84"/>
      <c r="S121" s="84"/>
      <c r="T121" s="84"/>
    </row>
    <row r="122" spans="1:20" s="5" customFormat="1" x14ac:dyDescent="0.3">
      <c r="A122" s="1"/>
      <c r="F122" s="10"/>
      <c r="G122" s="10"/>
      <c r="H122" s="10"/>
      <c r="I122" s="10"/>
      <c r="J122" s="11"/>
      <c r="K122" s="11"/>
      <c r="L122" s="11"/>
      <c r="M122" s="47"/>
      <c r="N122" s="12"/>
      <c r="O122" s="12"/>
      <c r="P122" s="12"/>
      <c r="Q122" s="12"/>
      <c r="R122" s="84"/>
      <c r="S122" s="84"/>
      <c r="T122" s="84"/>
    </row>
    <row r="123" spans="1:20" s="5" customFormat="1" x14ac:dyDescent="0.3">
      <c r="A123" s="1"/>
      <c r="F123" s="10"/>
      <c r="G123" s="10"/>
      <c r="H123" s="10"/>
      <c r="I123" s="10"/>
      <c r="J123" s="11"/>
      <c r="K123" s="11"/>
      <c r="L123" s="11"/>
      <c r="M123" s="47"/>
      <c r="N123" s="12"/>
      <c r="O123" s="12"/>
      <c r="P123" s="12"/>
      <c r="Q123" s="12"/>
      <c r="R123" s="84"/>
      <c r="S123" s="84"/>
      <c r="T123" s="84"/>
    </row>
    <row r="124" spans="1:20" s="5" customFormat="1" x14ac:dyDescent="0.3">
      <c r="A124" s="1"/>
      <c r="F124" s="10"/>
      <c r="G124" s="10"/>
      <c r="H124" s="10"/>
      <c r="I124" s="10"/>
      <c r="J124" s="11"/>
      <c r="K124" s="11"/>
      <c r="L124" s="11"/>
      <c r="M124" s="47"/>
      <c r="N124" s="12"/>
      <c r="O124" s="12"/>
      <c r="P124" s="12"/>
      <c r="Q124" s="12"/>
      <c r="R124" s="84"/>
      <c r="S124" s="84"/>
      <c r="T124" s="84"/>
    </row>
    <row r="125" spans="1:20" s="5" customFormat="1" x14ac:dyDescent="0.3">
      <c r="A125" s="1"/>
      <c r="F125" s="10"/>
      <c r="G125" s="10"/>
      <c r="H125" s="10"/>
      <c r="I125" s="10"/>
      <c r="J125" s="11"/>
      <c r="K125" s="11"/>
      <c r="L125" s="11"/>
      <c r="M125" s="47"/>
      <c r="N125" s="12"/>
      <c r="O125" s="12"/>
      <c r="P125" s="12"/>
      <c r="Q125" s="12"/>
      <c r="R125" s="84"/>
      <c r="S125" s="84"/>
      <c r="T125" s="84"/>
    </row>
    <row r="126" spans="1:20" s="5" customFormat="1" x14ac:dyDescent="0.3">
      <c r="A126" s="1"/>
      <c r="F126" s="10"/>
      <c r="G126" s="10"/>
      <c r="H126" s="10"/>
      <c r="I126" s="10"/>
      <c r="J126" s="11"/>
      <c r="K126" s="11"/>
      <c r="L126" s="11"/>
      <c r="M126" s="47"/>
      <c r="N126" s="12"/>
      <c r="O126" s="12"/>
      <c r="P126" s="12"/>
      <c r="Q126" s="12"/>
      <c r="R126" s="84"/>
      <c r="S126" s="84"/>
      <c r="T126" s="84"/>
    </row>
    <row r="127" spans="1:20" s="5" customFormat="1" x14ac:dyDescent="0.3">
      <c r="A127" s="1"/>
      <c r="F127" s="10"/>
      <c r="G127" s="10"/>
      <c r="H127" s="10"/>
      <c r="I127" s="10"/>
      <c r="J127" s="11"/>
      <c r="K127" s="11"/>
      <c r="L127" s="11"/>
      <c r="M127" s="47"/>
      <c r="N127" s="12"/>
      <c r="O127" s="12"/>
      <c r="P127" s="12"/>
      <c r="Q127" s="12"/>
      <c r="R127" s="84"/>
      <c r="S127" s="84"/>
      <c r="T127" s="84"/>
    </row>
    <row r="128" spans="1:20" s="5" customFormat="1" x14ac:dyDescent="0.3">
      <c r="A128" s="1"/>
      <c r="F128" s="10"/>
      <c r="G128" s="10"/>
      <c r="H128" s="10"/>
      <c r="I128" s="10"/>
      <c r="J128" s="11"/>
      <c r="K128" s="11"/>
      <c r="L128" s="11"/>
      <c r="M128" s="47"/>
      <c r="N128" s="12"/>
      <c r="O128" s="12"/>
      <c r="P128" s="12"/>
      <c r="Q128" s="12"/>
      <c r="R128" s="84"/>
      <c r="S128" s="84"/>
      <c r="T128" s="84"/>
    </row>
    <row r="129" spans="1:20" s="5" customFormat="1" x14ac:dyDescent="0.3">
      <c r="A129" s="1"/>
      <c r="F129" s="10"/>
      <c r="G129" s="10"/>
      <c r="H129" s="10"/>
      <c r="I129" s="10"/>
      <c r="J129" s="11"/>
      <c r="K129" s="11"/>
      <c r="L129" s="11"/>
      <c r="M129" s="47"/>
      <c r="N129" s="12"/>
      <c r="O129" s="12"/>
      <c r="P129" s="12"/>
      <c r="Q129" s="12"/>
      <c r="R129" s="84"/>
      <c r="S129" s="84"/>
      <c r="T129" s="84"/>
    </row>
    <row r="130" spans="1:20" s="5" customFormat="1" x14ac:dyDescent="0.3">
      <c r="A130" s="1"/>
      <c r="F130" s="10"/>
      <c r="G130" s="10"/>
      <c r="H130" s="10"/>
      <c r="I130" s="10"/>
      <c r="J130" s="11"/>
      <c r="K130" s="11"/>
      <c r="L130" s="11"/>
      <c r="M130" s="47"/>
      <c r="N130" s="12"/>
      <c r="O130" s="12"/>
      <c r="P130" s="12"/>
      <c r="Q130" s="12"/>
      <c r="R130" s="84"/>
      <c r="S130" s="84"/>
      <c r="T130" s="84"/>
    </row>
    <row r="131" spans="1:20" s="5" customFormat="1" x14ac:dyDescent="0.3">
      <c r="A131" s="1"/>
      <c r="F131" s="10"/>
      <c r="G131" s="10"/>
      <c r="H131" s="10"/>
      <c r="I131" s="10"/>
      <c r="J131" s="11"/>
      <c r="K131" s="11"/>
      <c r="L131" s="11"/>
      <c r="M131" s="47"/>
      <c r="N131" s="12"/>
      <c r="O131" s="12"/>
      <c r="P131" s="12"/>
      <c r="Q131" s="12"/>
      <c r="R131" s="84"/>
      <c r="S131" s="84"/>
      <c r="T131" s="84"/>
    </row>
    <row r="132" spans="1:20" s="5" customFormat="1" x14ac:dyDescent="0.3">
      <c r="A132" s="1"/>
      <c r="F132" s="10"/>
      <c r="G132" s="10"/>
      <c r="H132" s="10"/>
      <c r="I132" s="10"/>
      <c r="J132" s="11"/>
      <c r="K132" s="11"/>
      <c r="L132" s="11"/>
      <c r="M132" s="47"/>
      <c r="N132" s="12"/>
      <c r="O132" s="12"/>
      <c r="P132" s="12"/>
      <c r="Q132" s="12"/>
      <c r="R132" s="84"/>
      <c r="S132" s="84"/>
      <c r="T132" s="84"/>
    </row>
    <row r="133" spans="1:20" s="5" customFormat="1" x14ac:dyDescent="0.3">
      <c r="A133" s="1"/>
      <c r="F133" s="10"/>
      <c r="G133" s="10"/>
      <c r="H133" s="10"/>
      <c r="I133" s="10"/>
      <c r="J133" s="11"/>
      <c r="K133" s="11"/>
      <c r="L133" s="11"/>
      <c r="M133" s="47"/>
      <c r="N133" s="12"/>
      <c r="O133" s="12"/>
      <c r="P133" s="12"/>
      <c r="Q133" s="12"/>
      <c r="R133" s="84"/>
      <c r="S133" s="84"/>
      <c r="T133" s="84"/>
    </row>
    <row r="134" spans="1:20" s="5" customFormat="1" x14ac:dyDescent="0.3">
      <c r="A134" s="1"/>
      <c r="F134" s="10"/>
      <c r="G134" s="10"/>
      <c r="H134" s="10"/>
      <c r="I134" s="10"/>
      <c r="J134" s="11"/>
      <c r="K134" s="11"/>
      <c r="L134" s="11"/>
      <c r="M134" s="47"/>
      <c r="N134" s="12"/>
      <c r="O134" s="12"/>
      <c r="P134" s="12"/>
      <c r="Q134" s="12"/>
      <c r="R134" s="84"/>
      <c r="S134" s="84"/>
      <c r="T134" s="84"/>
    </row>
    <row r="135" spans="1:20" s="5" customFormat="1" x14ac:dyDescent="0.3">
      <c r="A135" s="1"/>
      <c r="F135" s="10"/>
      <c r="G135" s="10"/>
      <c r="H135" s="10"/>
      <c r="I135" s="10"/>
      <c r="J135" s="11"/>
      <c r="K135" s="11"/>
      <c r="L135" s="11"/>
      <c r="M135" s="47"/>
      <c r="N135" s="12"/>
      <c r="O135" s="12"/>
      <c r="P135" s="12"/>
      <c r="Q135" s="12"/>
      <c r="R135" s="84"/>
      <c r="S135" s="84"/>
      <c r="T135" s="84"/>
    </row>
    <row r="136" spans="1:20" s="5" customFormat="1" x14ac:dyDescent="0.3">
      <c r="A136" s="1"/>
      <c r="F136" s="10"/>
      <c r="G136" s="10"/>
      <c r="H136" s="10"/>
      <c r="I136" s="10"/>
      <c r="J136" s="11"/>
      <c r="K136" s="11"/>
      <c r="L136" s="11"/>
      <c r="M136" s="47"/>
      <c r="N136" s="12"/>
      <c r="O136" s="12"/>
      <c r="P136" s="12"/>
      <c r="Q136" s="12"/>
      <c r="R136" s="84"/>
      <c r="S136" s="84"/>
      <c r="T136" s="84"/>
    </row>
    <row r="137" spans="1:20" s="5" customFormat="1" x14ac:dyDescent="0.3">
      <c r="A137" s="1"/>
      <c r="F137" s="10"/>
      <c r="G137" s="10"/>
      <c r="H137" s="10"/>
      <c r="I137" s="10"/>
      <c r="J137" s="11"/>
      <c r="K137" s="11"/>
      <c r="L137" s="11"/>
      <c r="M137" s="47"/>
      <c r="N137" s="12"/>
      <c r="O137" s="12"/>
      <c r="P137" s="12"/>
      <c r="Q137" s="12"/>
      <c r="R137" s="84"/>
      <c r="S137" s="84"/>
      <c r="T137" s="84"/>
    </row>
    <row r="138" spans="1:20" s="5" customFormat="1" x14ac:dyDescent="0.3">
      <c r="A138" s="1"/>
      <c r="F138" s="10"/>
      <c r="G138" s="10"/>
      <c r="H138" s="10"/>
      <c r="I138" s="10"/>
      <c r="J138" s="11"/>
      <c r="K138" s="11"/>
      <c r="L138" s="11"/>
      <c r="M138" s="47"/>
      <c r="N138" s="12"/>
      <c r="O138" s="12"/>
      <c r="P138" s="12"/>
      <c r="Q138" s="12"/>
      <c r="R138" s="84"/>
      <c r="S138" s="84"/>
      <c r="T138" s="84"/>
    </row>
    <row r="139" spans="1:20" s="5" customFormat="1" x14ac:dyDescent="0.3">
      <c r="A139" s="1"/>
      <c r="F139" s="10"/>
      <c r="G139" s="10"/>
      <c r="H139" s="10"/>
      <c r="I139" s="10"/>
      <c r="J139" s="11"/>
      <c r="K139" s="11"/>
      <c r="L139" s="11"/>
      <c r="M139" s="47"/>
      <c r="N139" s="12"/>
      <c r="O139" s="12"/>
      <c r="P139" s="12"/>
      <c r="Q139" s="12"/>
      <c r="R139" s="84"/>
      <c r="S139" s="84"/>
      <c r="T139" s="84"/>
    </row>
    <row r="140" spans="1:20" s="5" customFormat="1" x14ac:dyDescent="0.3">
      <c r="A140" s="1"/>
      <c r="F140" s="10"/>
      <c r="G140" s="10"/>
      <c r="H140" s="10"/>
      <c r="I140" s="10"/>
      <c r="J140" s="11"/>
      <c r="K140" s="11"/>
      <c r="L140" s="11"/>
      <c r="M140" s="47"/>
      <c r="N140" s="12"/>
      <c r="O140" s="12"/>
      <c r="P140" s="12"/>
      <c r="Q140" s="12"/>
      <c r="R140" s="84"/>
      <c r="S140" s="84"/>
      <c r="T140" s="84"/>
    </row>
    <row r="141" spans="1:20" s="5" customFormat="1" x14ac:dyDescent="0.3">
      <c r="A141" s="1"/>
      <c r="F141" s="10"/>
      <c r="G141" s="10"/>
      <c r="H141" s="10"/>
      <c r="I141" s="10"/>
      <c r="J141" s="11"/>
      <c r="K141" s="11"/>
      <c r="L141" s="11"/>
      <c r="M141" s="47"/>
      <c r="N141" s="12"/>
      <c r="O141" s="12"/>
      <c r="P141" s="12"/>
      <c r="Q141" s="12"/>
      <c r="R141" s="84"/>
      <c r="S141" s="84"/>
      <c r="T141" s="84"/>
    </row>
    <row r="142" spans="1:20" s="5" customFormat="1" x14ac:dyDescent="0.3">
      <c r="A142" s="1"/>
      <c r="F142" s="10"/>
      <c r="G142" s="10"/>
      <c r="H142" s="10"/>
      <c r="I142" s="10"/>
      <c r="J142" s="11"/>
      <c r="K142" s="11"/>
      <c r="L142" s="11"/>
      <c r="M142" s="47"/>
      <c r="N142" s="12"/>
      <c r="O142" s="12"/>
      <c r="P142" s="12"/>
      <c r="Q142" s="12"/>
      <c r="R142" s="84"/>
      <c r="S142" s="84"/>
      <c r="T142" s="84"/>
    </row>
    <row r="143" spans="1:20" s="5" customFormat="1" x14ac:dyDescent="0.3">
      <c r="A143" s="1"/>
      <c r="F143" s="10"/>
      <c r="G143" s="10"/>
      <c r="H143" s="10"/>
      <c r="I143" s="10"/>
      <c r="J143" s="11"/>
      <c r="K143" s="11"/>
      <c r="L143" s="11"/>
      <c r="M143" s="47"/>
      <c r="N143" s="12"/>
      <c r="O143" s="12"/>
      <c r="P143" s="12"/>
      <c r="Q143" s="12"/>
      <c r="R143" s="84"/>
      <c r="S143" s="84"/>
      <c r="T143" s="84"/>
    </row>
    <row r="144" spans="1:20" s="5" customFormat="1" x14ac:dyDescent="0.3">
      <c r="A144" s="1"/>
      <c r="F144" s="10"/>
      <c r="G144" s="10"/>
      <c r="H144" s="10"/>
      <c r="I144" s="10"/>
      <c r="J144" s="11"/>
      <c r="K144" s="11"/>
      <c r="L144" s="11"/>
      <c r="M144" s="47"/>
      <c r="N144" s="12"/>
      <c r="O144" s="12"/>
      <c r="P144" s="12"/>
      <c r="Q144" s="12"/>
      <c r="R144" s="84"/>
      <c r="S144" s="84"/>
      <c r="T144" s="84"/>
    </row>
    <row r="145" spans="1:20" s="5" customFormat="1" x14ac:dyDescent="0.3">
      <c r="A145" s="1"/>
      <c r="F145" s="10"/>
      <c r="G145" s="10"/>
      <c r="H145" s="10"/>
      <c r="I145" s="10"/>
      <c r="J145" s="11"/>
      <c r="K145" s="11"/>
      <c r="L145" s="11"/>
      <c r="M145" s="47"/>
      <c r="N145" s="12"/>
      <c r="O145" s="12"/>
      <c r="P145" s="12"/>
      <c r="Q145" s="12"/>
      <c r="R145" s="84"/>
      <c r="S145" s="84"/>
      <c r="T145" s="84"/>
    </row>
    <row r="146" spans="1:20" s="5" customFormat="1" x14ac:dyDescent="0.3">
      <c r="A146" s="1"/>
      <c r="F146" s="10"/>
      <c r="G146" s="10"/>
      <c r="H146" s="10"/>
      <c r="I146" s="10"/>
      <c r="J146" s="11"/>
      <c r="K146" s="11"/>
      <c r="L146" s="11"/>
      <c r="M146" s="47"/>
      <c r="N146" s="12"/>
      <c r="O146" s="12"/>
      <c r="P146" s="12"/>
      <c r="Q146" s="12"/>
      <c r="R146" s="84"/>
      <c r="S146" s="84"/>
      <c r="T146" s="84"/>
    </row>
    <row r="147" spans="1:20" s="5" customFormat="1" x14ac:dyDescent="0.3">
      <c r="A147" s="1"/>
      <c r="F147" s="10"/>
      <c r="G147" s="10"/>
      <c r="H147" s="10"/>
      <c r="I147" s="10"/>
      <c r="J147" s="11"/>
      <c r="K147" s="11"/>
      <c r="L147" s="11"/>
      <c r="M147" s="47"/>
      <c r="N147" s="12"/>
      <c r="O147" s="12"/>
      <c r="P147" s="12"/>
      <c r="Q147" s="12"/>
      <c r="R147" s="84"/>
      <c r="S147" s="84"/>
      <c r="T147" s="84"/>
    </row>
    <row r="148" spans="1:20" s="5" customFormat="1" x14ac:dyDescent="0.3">
      <c r="A148" s="1"/>
      <c r="F148" s="10"/>
      <c r="G148" s="10"/>
      <c r="H148" s="10"/>
      <c r="I148" s="10"/>
      <c r="J148" s="11"/>
      <c r="K148" s="11"/>
      <c r="L148" s="11"/>
      <c r="M148" s="47"/>
      <c r="N148" s="12"/>
      <c r="O148" s="12"/>
      <c r="P148" s="12"/>
      <c r="Q148" s="12"/>
      <c r="R148" s="84"/>
      <c r="S148" s="84"/>
      <c r="T148" s="84"/>
    </row>
    <row r="149" spans="1:20" s="5" customFormat="1" x14ac:dyDescent="0.3">
      <c r="A149" s="1"/>
      <c r="F149" s="10"/>
      <c r="G149" s="10"/>
      <c r="H149" s="10"/>
      <c r="I149" s="10"/>
      <c r="J149" s="11"/>
      <c r="K149" s="11"/>
      <c r="L149" s="11"/>
      <c r="M149" s="47"/>
      <c r="N149" s="12"/>
      <c r="O149" s="12"/>
      <c r="P149" s="12"/>
      <c r="Q149" s="12"/>
      <c r="R149" s="84"/>
      <c r="S149" s="84"/>
      <c r="T149" s="84"/>
    </row>
    <row r="150" spans="1:20" s="5" customFormat="1" x14ac:dyDescent="0.3">
      <c r="A150" s="1"/>
      <c r="F150" s="10"/>
      <c r="G150" s="10"/>
      <c r="H150" s="10"/>
      <c r="I150" s="10"/>
      <c r="J150" s="11"/>
      <c r="K150" s="11"/>
      <c r="L150" s="11"/>
      <c r="M150" s="47"/>
      <c r="N150" s="12"/>
      <c r="O150" s="12"/>
      <c r="P150" s="12"/>
      <c r="Q150" s="12"/>
      <c r="R150" s="84"/>
      <c r="S150" s="84"/>
      <c r="T150" s="84"/>
    </row>
    <row r="151" spans="1:20" s="5" customFormat="1" x14ac:dyDescent="0.3">
      <c r="A151" s="1"/>
      <c r="F151" s="10"/>
      <c r="G151" s="10"/>
      <c r="H151" s="10"/>
      <c r="I151" s="10"/>
      <c r="J151" s="11"/>
      <c r="K151" s="11"/>
      <c r="L151" s="11"/>
      <c r="M151" s="47"/>
      <c r="N151" s="12"/>
      <c r="O151" s="12"/>
      <c r="P151" s="12"/>
      <c r="Q151" s="12"/>
      <c r="R151" s="84"/>
      <c r="S151" s="84"/>
      <c r="T151" s="84"/>
    </row>
    <row r="152" spans="1:20" s="5" customFormat="1" x14ac:dyDescent="0.3">
      <c r="A152" s="1"/>
      <c r="F152" s="10"/>
      <c r="G152" s="10"/>
      <c r="H152" s="10"/>
      <c r="I152" s="10"/>
      <c r="J152" s="11"/>
      <c r="K152" s="11"/>
      <c r="L152" s="11"/>
      <c r="M152" s="47"/>
      <c r="N152" s="12"/>
      <c r="O152" s="12"/>
      <c r="P152" s="12"/>
      <c r="Q152" s="12"/>
      <c r="R152" s="84"/>
      <c r="S152" s="84"/>
      <c r="T152" s="84"/>
    </row>
    <row r="153" spans="1:20" s="5" customFormat="1" x14ac:dyDescent="0.3">
      <c r="A153" s="1"/>
      <c r="F153" s="10"/>
      <c r="G153" s="10"/>
      <c r="H153" s="10"/>
      <c r="I153" s="10"/>
      <c r="J153" s="11"/>
      <c r="K153" s="11"/>
      <c r="L153" s="11"/>
      <c r="M153" s="47"/>
      <c r="N153" s="12"/>
      <c r="O153" s="12"/>
      <c r="P153" s="12"/>
      <c r="Q153" s="12"/>
      <c r="R153" s="84"/>
      <c r="S153" s="84"/>
      <c r="T153" s="84"/>
    </row>
    <row r="154" spans="1:20" s="5" customFormat="1" x14ac:dyDescent="0.3">
      <c r="A154" s="1"/>
      <c r="F154" s="10"/>
      <c r="G154" s="10"/>
      <c r="H154" s="10"/>
      <c r="I154" s="10"/>
      <c r="J154" s="11"/>
      <c r="K154" s="11"/>
      <c r="L154" s="11"/>
      <c r="M154" s="47"/>
      <c r="N154" s="12"/>
      <c r="O154" s="12"/>
      <c r="P154" s="12"/>
      <c r="Q154" s="12"/>
      <c r="R154" s="84"/>
      <c r="S154" s="84"/>
      <c r="T154" s="84"/>
    </row>
    <row r="155" spans="1:20" s="5" customFormat="1" x14ac:dyDescent="0.3">
      <c r="A155" s="1"/>
      <c r="F155" s="10"/>
      <c r="G155" s="10"/>
      <c r="H155" s="10"/>
      <c r="I155" s="10"/>
      <c r="J155" s="11"/>
      <c r="K155" s="11"/>
      <c r="L155" s="11"/>
      <c r="M155" s="47"/>
      <c r="N155" s="12"/>
      <c r="O155" s="12"/>
      <c r="P155" s="12"/>
      <c r="Q155" s="12"/>
      <c r="R155" s="84"/>
      <c r="S155" s="84"/>
      <c r="T155" s="84"/>
    </row>
    <row r="156" spans="1:20" s="5" customFormat="1" x14ac:dyDescent="0.3">
      <c r="A156" s="1"/>
      <c r="F156" s="10"/>
      <c r="G156" s="10"/>
      <c r="H156" s="10"/>
      <c r="I156" s="10"/>
      <c r="J156" s="11"/>
      <c r="K156" s="11"/>
      <c r="L156" s="11"/>
      <c r="M156" s="47"/>
      <c r="N156" s="12"/>
      <c r="O156" s="12"/>
      <c r="P156" s="12"/>
      <c r="Q156" s="12"/>
      <c r="R156" s="84"/>
      <c r="S156" s="84"/>
      <c r="T156" s="84"/>
    </row>
    <row r="157" spans="1:20" s="5" customFormat="1" x14ac:dyDescent="0.3">
      <c r="A157" s="1"/>
      <c r="F157" s="10"/>
      <c r="G157" s="10"/>
      <c r="H157" s="10"/>
      <c r="I157" s="10"/>
      <c r="J157" s="11"/>
      <c r="K157" s="11"/>
      <c r="L157" s="11"/>
      <c r="M157" s="47"/>
      <c r="N157" s="12"/>
      <c r="O157" s="12"/>
      <c r="P157" s="12"/>
      <c r="Q157" s="12"/>
      <c r="R157" s="84"/>
      <c r="S157" s="84"/>
      <c r="T157" s="84"/>
    </row>
    <row r="158" spans="1:20" s="5" customFormat="1" x14ac:dyDescent="0.3">
      <c r="A158" s="1"/>
      <c r="F158" s="10"/>
      <c r="G158" s="10"/>
      <c r="H158" s="10"/>
      <c r="I158" s="10"/>
      <c r="J158" s="11"/>
      <c r="K158" s="11"/>
      <c r="L158" s="11"/>
      <c r="M158" s="47"/>
      <c r="N158" s="12"/>
      <c r="O158" s="12"/>
      <c r="P158" s="12"/>
      <c r="Q158" s="12"/>
      <c r="R158" s="84"/>
      <c r="S158" s="84"/>
      <c r="T158" s="84"/>
    </row>
    <row r="159" spans="1:20" s="5" customFormat="1" x14ac:dyDescent="0.3">
      <c r="A159" s="1"/>
      <c r="F159" s="10"/>
      <c r="G159" s="10"/>
      <c r="H159" s="10"/>
      <c r="I159" s="10"/>
      <c r="J159" s="11"/>
      <c r="K159" s="11"/>
      <c r="L159" s="11"/>
      <c r="M159" s="47"/>
      <c r="N159" s="12"/>
      <c r="O159" s="12"/>
      <c r="P159" s="12"/>
      <c r="Q159" s="12"/>
      <c r="R159" s="84"/>
      <c r="S159" s="84"/>
      <c r="T159" s="84"/>
    </row>
    <row r="160" spans="1:20" s="5" customFormat="1" x14ac:dyDescent="0.3">
      <c r="A160" s="1"/>
      <c r="F160" s="10"/>
      <c r="G160" s="10"/>
      <c r="H160" s="10"/>
      <c r="I160" s="10"/>
      <c r="J160" s="11"/>
      <c r="K160" s="11"/>
      <c r="L160" s="11"/>
      <c r="M160" s="47"/>
      <c r="N160" s="12"/>
      <c r="O160" s="12"/>
      <c r="P160" s="12"/>
      <c r="Q160" s="12"/>
      <c r="R160" s="84"/>
      <c r="S160" s="84"/>
      <c r="T160" s="84"/>
    </row>
    <row r="161" spans="1:20" s="5" customFormat="1" x14ac:dyDescent="0.3">
      <c r="A161" s="1"/>
      <c r="F161" s="10"/>
      <c r="G161" s="10"/>
      <c r="H161" s="10"/>
      <c r="I161" s="10"/>
      <c r="J161" s="11"/>
      <c r="K161" s="11"/>
      <c r="L161" s="11"/>
      <c r="M161" s="47"/>
      <c r="N161" s="12"/>
      <c r="O161" s="12"/>
      <c r="P161" s="12"/>
      <c r="Q161" s="12"/>
      <c r="R161" s="84"/>
      <c r="S161" s="84"/>
      <c r="T161" s="84"/>
    </row>
    <row r="162" spans="1:20" s="5" customFormat="1" x14ac:dyDescent="0.3">
      <c r="A162" s="1"/>
      <c r="F162" s="10"/>
      <c r="G162" s="10"/>
      <c r="H162" s="10"/>
      <c r="I162" s="10"/>
      <c r="J162" s="11"/>
      <c r="K162" s="11"/>
      <c r="L162" s="11"/>
      <c r="M162" s="47"/>
      <c r="N162" s="12"/>
      <c r="O162" s="12"/>
      <c r="P162" s="12"/>
      <c r="Q162" s="12"/>
      <c r="R162" s="84"/>
      <c r="S162" s="84"/>
      <c r="T162" s="84"/>
    </row>
    <row r="163" spans="1:20" s="5" customFormat="1" x14ac:dyDescent="0.3">
      <c r="A163" s="1"/>
      <c r="F163" s="10"/>
      <c r="G163" s="10"/>
      <c r="H163" s="10"/>
      <c r="I163" s="10"/>
      <c r="J163" s="11"/>
      <c r="K163" s="11"/>
      <c r="L163" s="11"/>
      <c r="M163" s="47"/>
      <c r="N163" s="12"/>
      <c r="O163" s="12"/>
      <c r="P163" s="12"/>
      <c r="Q163" s="12"/>
      <c r="R163" s="84"/>
      <c r="S163" s="84"/>
      <c r="T163" s="84"/>
    </row>
    <row r="164" spans="1:20" s="5" customFormat="1" x14ac:dyDescent="0.3">
      <c r="A164" s="1"/>
      <c r="F164" s="10"/>
      <c r="G164" s="10"/>
      <c r="H164" s="10"/>
      <c r="I164" s="10"/>
      <c r="J164" s="11"/>
      <c r="K164" s="11"/>
      <c r="L164" s="11"/>
      <c r="M164" s="47"/>
      <c r="N164" s="12"/>
      <c r="O164" s="12"/>
      <c r="P164" s="12"/>
      <c r="Q164" s="12"/>
      <c r="R164" s="84"/>
      <c r="S164" s="84"/>
      <c r="T164" s="84"/>
    </row>
    <row r="165" spans="1:20" s="5" customFormat="1" x14ac:dyDescent="0.3">
      <c r="A165" s="1"/>
      <c r="F165" s="10"/>
      <c r="G165" s="10"/>
      <c r="H165" s="10"/>
      <c r="I165" s="10"/>
      <c r="J165" s="11"/>
      <c r="K165" s="11"/>
      <c r="L165" s="11"/>
      <c r="M165" s="47"/>
      <c r="N165" s="12"/>
      <c r="O165" s="12"/>
      <c r="P165" s="12"/>
      <c r="Q165" s="12"/>
      <c r="R165" s="84"/>
      <c r="S165" s="84"/>
      <c r="T165" s="84"/>
    </row>
    <row r="166" spans="1:20" s="5" customFormat="1" x14ac:dyDescent="0.3">
      <c r="A166" s="1"/>
      <c r="F166" s="10"/>
      <c r="G166" s="10"/>
      <c r="H166" s="10"/>
      <c r="I166" s="10"/>
      <c r="J166" s="11"/>
      <c r="K166" s="11"/>
      <c r="L166" s="11"/>
      <c r="M166" s="47"/>
      <c r="N166" s="12"/>
      <c r="O166" s="12"/>
      <c r="P166" s="12"/>
      <c r="Q166" s="12"/>
      <c r="R166" s="84"/>
      <c r="S166" s="84"/>
      <c r="T166" s="84"/>
    </row>
    <row r="167" spans="1:20" s="5" customFormat="1" x14ac:dyDescent="0.3">
      <c r="A167" s="1"/>
      <c r="F167" s="10"/>
      <c r="G167" s="10"/>
      <c r="H167" s="10"/>
      <c r="I167" s="10"/>
      <c r="J167" s="11"/>
      <c r="K167" s="11"/>
      <c r="L167" s="11"/>
      <c r="M167" s="47"/>
      <c r="N167" s="12"/>
      <c r="O167" s="12"/>
      <c r="P167" s="12"/>
      <c r="Q167" s="12"/>
      <c r="R167" s="84"/>
      <c r="S167" s="84"/>
      <c r="T167" s="84"/>
    </row>
    <row r="168" spans="1:20" s="5" customFormat="1" x14ac:dyDescent="0.3">
      <c r="A168" s="1"/>
      <c r="F168" s="10"/>
      <c r="G168" s="10"/>
      <c r="H168" s="10"/>
      <c r="I168" s="10"/>
      <c r="J168" s="11"/>
      <c r="K168" s="11"/>
      <c r="L168" s="11"/>
      <c r="M168" s="47"/>
      <c r="N168" s="12"/>
      <c r="O168" s="12"/>
      <c r="P168" s="12"/>
      <c r="Q168" s="12"/>
      <c r="R168" s="84"/>
      <c r="S168" s="84"/>
      <c r="T168" s="84"/>
    </row>
    <row r="169" spans="1:20" s="5" customFormat="1" x14ac:dyDescent="0.3">
      <c r="A169" s="1"/>
      <c r="F169" s="10"/>
      <c r="G169" s="10"/>
      <c r="H169" s="10"/>
      <c r="I169" s="10"/>
      <c r="J169" s="11"/>
      <c r="K169" s="11"/>
      <c r="L169" s="11"/>
      <c r="M169" s="47"/>
      <c r="N169" s="12"/>
      <c r="O169" s="12"/>
      <c r="P169" s="12"/>
      <c r="Q169" s="12"/>
      <c r="R169" s="84"/>
      <c r="S169" s="84"/>
      <c r="T169" s="84"/>
    </row>
    <row r="170" spans="1:20" s="5" customFormat="1" x14ac:dyDescent="0.3">
      <c r="A170" s="1"/>
      <c r="F170" s="10"/>
      <c r="G170" s="10"/>
      <c r="H170" s="10"/>
      <c r="I170" s="10"/>
      <c r="J170" s="11"/>
      <c r="K170" s="11"/>
      <c r="L170" s="11"/>
      <c r="M170" s="47"/>
      <c r="N170" s="12"/>
      <c r="O170" s="12"/>
      <c r="P170" s="12"/>
      <c r="Q170" s="12"/>
      <c r="R170" s="84"/>
      <c r="S170" s="84"/>
      <c r="T170" s="84"/>
    </row>
    <row r="171" spans="1:20" s="5" customFormat="1" x14ac:dyDescent="0.3">
      <c r="A171" s="1"/>
      <c r="F171" s="10"/>
      <c r="G171" s="10"/>
      <c r="H171" s="10"/>
      <c r="I171" s="10"/>
      <c r="J171" s="11"/>
      <c r="K171" s="11"/>
      <c r="L171" s="11"/>
      <c r="M171" s="47"/>
      <c r="N171" s="12"/>
      <c r="O171" s="12"/>
      <c r="P171" s="12"/>
      <c r="Q171" s="12"/>
      <c r="R171" s="84"/>
      <c r="S171" s="84"/>
      <c r="T171" s="84"/>
    </row>
    <row r="172" spans="1:20" s="5" customFormat="1" x14ac:dyDescent="0.3">
      <c r="A172" s="1"/>
      <c r="F172" s="10"/>
      <c r="G172" s="10"/>
      <c r="H172" s="10"/>
      <c r="I172" s="10"/>
      <c r="J172" s="11"/>
      <c r="K172" s="11"/>
      <c r="L172" s="11"/>
      <c r="M172" s="47"/>
      <c r="N172" s="12"/>
      <c r="O172" s="12"/>
      <c r="P172" s="12"/>
      <c r="Q172" s="12"/>
      <c r="R172" s="84"/>
      <c r="S172" s="84"/>
      <c r="T172" s="84"/>
    </row>
    <row r="173" spans="1:20" s="5" customFormat="1" x14ac:dyDescent="0.3">
      <c r="A173" s="1"/>
      <c r="F173" s="10"/>
      <c r="G173" s="10"/>
      <c r="H173" s="10"/>
      <c r="I173" s="10"/>
      <c r="J173" s="11"/>
      <c r="K173" s="11"/>
      <c r="L173" s="11"/>
      <c r="M173" s="47"/>
      <c r="N173" s="12"/>
      <c r="O173" s="12"/>
      <c r="P173" s="12"/>
      <c r="Q173" s="12"/>
      <c r="R173" s="84"/>
      <c r="S173" s="84"/>
      <c r="T173" s="84"/>
    </row>
    <row r="174" spans="1:20" s="5" customFormat="1" x14ac:dyDescent="0.3">
      <c r="A174" s="1"/>
      <c r="F174" s="10"/>
      <c r="G174" s="10"/>
      <c r="H174" s="10"/>
      <c r="I174" s="10"/>
      <c r="J174" s="11"/>
      <c r="K174" s="11"/>
      <c r="L174" s="11"/>
      <c r="M174" s="47"/>
      <c r="N174" s="12"/>
      <c r="O174" s="12"/>
      <c r="P174" s="12"/>
      <c r="Q174" s="12"/>
      <c r="R174" s="84"/>
      <c r="S174" s="84"/>
      <c r="T174" s="84"/>
    </row>
    <row r="175" spans="1:20" s="5" customFormat="1" x14ac:dyDescent="0.3">
      <c r="A175" s="1"/>
      <c r="F175" s="10"/>
      <c r="G175" s="10"/>
      <c r="H175" s="10"/>
      <c r="I175" s="10"/>
      <c r="J175" s="11"/>
      <c r="K175" s="11"/>
      <c r="L175" s="11"/>
      <c r="M175" s="47"/>
      <c r="N175" s="12"/>
      <c r="O175" s="12"/>
      <c r="P175" s="12"/>
      <c r="Q175" s="12"/>
      <c r="R175" s="84"/>
      <c r="S175" s="84"/>
      <c r="T175" s="84"/>
    </row>
    <row r="176" spans="1:20" s="5" customFormat="1" x14ac:dyDescent="0.3">
      <c r="A176" s="1"/>
      <c r="F176" s="10"/>
      <c r="G176" s="10"/>
      <c r="H176" s="10"/>
      <c r="I176" s="10"/>
      <c r="J176" s="11"/>
      <c r="K176" s="11"/>
      <c r="L176" s="11"/>
      <c r="M176" s="47"/>
      <c r="N176" s="12"/>
      <c r="O176" s="12"/>
      <c r="P176" s="12"/>
      <c r="Q176" s="12"/>
      <c r="R176" s="84"/>
      <c r="S176" s="84"/>
      <c r="T176" s="84"/>
    </row>
    <row r="177" spans="1:20" s="5" customFormat="1" x14ac:dyDescent="0.3">
      <c r="A177" s="1"/>
      <c r="F177" s="10"/>
      <c r="G177" s="10"/>
      <c r="H177" s="10"/>
      <c r="I177" s="10"/>
      <c r="J177" s="11"/>
      <c r="K177" s="11"/>
      <c r="L177" s="11"/>
      <c r="M177" s="47"/>
      <c r="N177" s="12"/>
      <c r="O177" s="12"/>
      <c r="P177" s="12"/>
      <c r="Q177" s="12"/>
      <c r="R177" s="84"/>
      <c r="S177" s="84"/>
      <c r="T177" s="84"/>
    </row>
    <row r="178" spans="1:20" s="5" customFormat="1" x14ac:dyDescent="0.3">
      <c r="A178" s="1"/>
      <c r="F178" s="10"/>
      <c r="G178" s="10"/>
      <c r="H178" s="10"/>
      <c r="I178" s="10"/>
      <c r="J178" s="11"/>
      <c r="K178" s="11"/>
      <c r="L178" s="11"/>
      <c r="M178" s="47"/>
      <c r="N178" s="12"/>
      <c r="O178" s="12"/>
      <c r="P178" s="12"/>
      <c r="Q178" s="12"/>
      <c r="R178" s="84"/>
      <c r="S178" s="84"/>
      <c r="T178" s="84"/>
    </row>
    <row r="179" spans="1:20" s="5" customFormat="1" x14ac:dyDescent="0.3">
      <c r="A179" s="1"/>
      <c r="F179" s="10"/>
      <c r="G179" s="10"/>
      <c r="H179" s="10"/>
      <c r="I179" s="10"/>
      <c r="J179" s="11"/>
      <c r="K179" s="11"/>
      <c r="L179" s="11"/>
      <c r="M179" s="47"/>
      <c r="N179" s="12"/>
      <c r="O179" s="12"/>
      <c r="P179" s="12"/>
      <c r="Q179" s="12"/>
      <c r="R179" s="84"/>
      <c r="S179" s="84"/>
      <c r="T179" s="84"/>
    </row>
    <row r="180" spans="1:20" s="5" customFormat="1" x14ac:dyDescent="0.3">
      <c r="A180" s="1"/>
      <c r="F180" s="10"/>
      <c r="G180" s="10"/>
      <c r="H180" s="10"/>
      <c r="I180" s="10"/>
      <c r="J180" s="11"/>
      <c r="K180" s="11"/>
      <c r="L180" s="11"/>
      <c r="M180" s="47"/>
      <c r="N180" s="12"/>
      <c r="O180" s="12"/>
      <c r="P180" s="12"/>
      <c r="Q180" s="12"/>
      <c r="R180" s="84"/>
      <c r="S180" s="84"/>
      <c r="T180" s="84"/>
    </row>
    <row r="181" spans="1:20" s="5" customFormat="1" x14ac:dyDescent="0.3">
      <c r="A181" s="1"/>
      <c r="F181" s="10"/>
      <c r="G181" s="10"/>
      <c r="H181" s="10"/>
      <c r="I181" s="10"/>
      <c r="J181" s="11"/>
      <c r="K181" s="11"/>
      <c r="L181" s="11"/>
      <c r="M181" s="47"/>
      <c r="N181" s="12"/>
      <c r="O181" s="12"/>
      <c r="P181" s="12"/>
      <c r="Q181" s="12"/>
      <c r="R181" s="84"/>
      <c r="S181" s="84"/>
      <c r="T181" s="84"/>
    </row>
    <row r="182" spans="1:20" s="5" customFormat="1" x14ac:dyDescent="0.3">
      <c r="A182" s="1"/>
      <c r="F182" s="10"/>
      <c r="G182" s="10"/>
      <c r="H182" s="10"/>
      <c r="I182" s="10"/>
      <c r="J182" s="11"/>
      <c r="K182" s="11"/>
      <c r="L182" s="11"/>
      <c r="M182" s="47"/>
      <c r="N182" s="12"/>
      <c r="O182" s="12"/>
      <c r="P182" s="12"/>
      <c r="Q182" s="12"/>
      <c r="R182" s="84"/>
      <c r="S182" s="84"/>
      <c r="T182" s="84"/>
    </row>
    <row r="183" spans="1:20" s="5" customFormat="1" x14ac:dyDescent="0.3">
      <c r="A183" s="1"/>
      <c r="F183" s="10"/>
      <c r="G183" s="10"/>
      <c r="H183" s="10"/>
      <c r="I183" s="10"/>
      <c r="J183" s="11"/>
      <c r="K183" s="11"/>
      <c r="L183" s="11"/>
      <c r="M183" s="47"/>
      <c r="N183" s="12"/>
      <c r="O183" s="12"/>
      <c r="P183" s="12"/>
      <c r="Q183" s="12"/>
      <c r="R183" s="84"/>
      <c r="S183" s="84"/>
      <c r="T183" s="84"/>
    </row>
    <row r="184" spans="1:20" s="5" customFormat="1" x14ac:dyDescent="0.3">
      <c r="A184" s="1"/>
      <c r="F184" s="10"/>
      <c r="G184" s="10"/>
      <c r="H184" s="10"/>
      <c r="I184" s="10"/>
      <c r="J184" s="11"/>
      <c r="K184" s="11"/>
      <c r="L184" s="11"/>
      <c r="M184" s="47"/>
      <c r="N184" s="12"/>
      <c r="O184" s="12"/>
      <c r="P184" s="12"/>
      <c r="Q184" s="12"/>
      <c r="R184" s="84"/>
      <c r="S184" s="84"/>
      <c r="T184" s="84"/>
    </row>
    <row r="185" spans="1:20" s="5" customFormat="1" x14ac:dyDescent="0.3">
      <c r="A185" s="1"/>
      <c r="F185" s="10"/>
      <c r="G185" s="10"/>
      <c r="H185" s="10"/>
      <c r="I185" s="10"/>
      <c r="J185" s="11"/>
      <c r="K185" s="11"/>
      <c r="L185" s="11"/>
      <c r="M185" s="47"/>
      <c r="N185" s="12"/>
      <c r="O185" s="12"/>
      <c r="P185" s="12"/>
      <c r="Q185" s="12"/>
      <c r="R185" s="84"/>
      <c r="S185" s="84"/>
      <c r="T185" s="84"/>
    </row>
    <row r="186" spans="1:20" s="5" customFormat="1" x14ac:dyDescent="0.3">
      <c r="A186" s="1"/>
      <c r="F186" s="10"/>
      <c r="G186" s="10"/>
      <c r="H186" s="10"/>
      <c r="I186" s="10"/>
      <c r="J186" s="11"/>
      <c r="K186" s="11"/>
      <c r="L186" s="11"/>
      <c r="M186" s="47"/>
      <c r="N186" s="12"/>
      <c r="O186" s="12"/>
      <c r="P186" s="12"/>
      <c r="Q186" s="12"/>
      <c r="R186" s="84"/>
      <c r="S186" s="84"/>
      <c r="T186" s="84"/>
    </row>
    <row r="187" spans="1:20" s="5" customFormat="1" x14ac:dyDescent="0.3">
      <c r="A187" s="1"/>
      <c r="F187" s="10"/>
      <c r="G187" s="10"/>
      <c r="H187" s="10"/>
      <c r="I187" s="10"/>
      <c r="J187" s="11"/>
      <c r="K187" s="11"/>
      <c r="L187" s="11"/>
      <c r="M187" s="47"/>
      <c r="N187" s="12"/>
      <c r="O187" s="12"/>
      <c r="P187" s="12"/>
      <c r="Q187" s="12"/>
      <c r="R187" s="84"/>
      <c r="S187" s="84"/>
      <c r="T187" s="84"/>
    </row>
    <row r="188" spans="1:20" s="5" customFormat="1" x14ac:dyDescent="0.3">
      <c r="A188" s="1"/>
      <c r="F188" s="10"/>
      <c r="G188" s="10"/>
      <c r="H188" s="10"/>
      <c r="I188" s="10"/>
      <c r="J188" s="11"/>
      <c r="K188" s="11"/>
      <c r="L188" s="11"/>
      <c r="M188" s="47"/>
      <c r="N188" s="12"/>
      <c r="O188" s="12"/>
      <c r="P188" s="12"/>
      <c r="Q188" s="12"/>
      <c r="R188" s="84"/>
      <c r="S188" s="84"/>
      <c r="T188" s="84"/>
    </row>
    <row r="189" spans="1:20" s="5" customFormat="1" x14ac:dyDescent="0.3">
      <c r="A189" s="1"/>
      <c r="F189" s="10"/>
      <c r="G189" s="10"/>
      <c r="H189" s="10"/>
      <c r="I189" s="10"/>
      <c r="J189" s="11"/>
      <c r="K189" s="11"/>
      <c r="L189" s="11"/>
      <c r="M189" s="47"/>
      <c r="N189" s="12"/>
      <c r="O189" s="12"/>
      <c r="P189" s="12"/>
      <c r="Q189" s="12"/>
      <c r="R189" s="84"/>
      <c r="S189" s="84"/>
      <c r="T189" s="84"/>
    </row>
    <row r="190" spans="1:20" s="5" customFormat="1" x14ac:dyDescent="0.3">
      <c r="A190" s="1"/>
      <c r="F190" s="10"/>
      <c r="G190" s="10"/>
      <c r="H190" s="10"/>
      <c r="I190" s="10"/>
      <c r="J190" s="11"/>
      <c r="K190" s="11"/>
      <c r="L190" s="11"/>
      <c r="M190" s="47"/>
      <c r="N190" s="12"/>
      <c r="O190" s="12"/>
      <c r="P190" s="12"/>
      <c r="Q190" s="12"/>
      <c r="R190" s="84"/>
      <c r="S190" s="84"/>
      <c r="T190" s="84"/>
    </row>
    <row r="191" spans="1:20" s="5" customFormat="1" x14ac:dyDescent="0.3">
      <c r="A191" s="1"/>
      <c r="F191" s="10"/>
      <c r="G191" s="10"/>
      <c r="H191" s="10"/>
      <c r="I191" s="10"/>
      <c r="J191" s="11"/>
      <c r="K191" s="11"/>
      <c r="L191" s="11"/>
      <c r="M191" s="47"/>
      <c r="N191" s="12"/>
      <c r="O191" s="12"/>
      <c r="P191" s="12"/>
      <c r="Q191" s="12"/>
      <c r="R191" s="84"/>
      <c r="S191" s="84"/>
      <c r="T191" s="84"/>
    </row>
    <row r="192" spans="1:20" s="5" customFormat="1" x14ac:dyDescent="0.3">
      <c r="A192" s="1"/>
      <c r="F192" s="10"/>
      <c r="G192" s="10"/>
      <c r="H192" s="10"/>
      <c r="I192" s="10"/>
      <c r="J192" s="11"/>
      <c r="K192" s="11"/>
      <c r="L192" s="11"/>
      <c r="M192" s="47"/>
      <c r="N192" s="12"/>
      <c r="O192" s="12"/>
      <c r="P192" s="12"/>
      <c r="Q192" s="12"/>
      <c r="R192" s="84"/>
      <c r="S192" s="84"/>
      <c r="T192" s="84"/>
    </row>
    <row r="193" spans="1:20" s="5" customFormat="1" x14ac:dyDescent="0.3">
      <c r="A193" s="1"/>
      <c r="F193" s="10"/>
      <c r="G193" s="10"/>
      <c r="H193" s="10"/>
      <c r="I193" s="10"/>
      <c r="J193" s="11"/>
      <c r="K193" s="11"/>
      <c r="L193" s="11"/>
      <c r="M193" s="47"/>
      <c r="N193" s="12"/>
      <c r="O193" s="12"/>
      <c r="P193" s="12"/>
      <c r="Q193" s="12"/>
      <c r="R193" s="84"/>
      <c r="S193" s="84"/>
      <c r="T193" s="84"/>
    </row>
    <row r="194" spans="1:20" s="5" customFormat="1" x14ac:dyDescent="0.3">
      <c r="A194" s="1"/>
      <c r="F194" s="10"/>
      <c r="G194" s="10"/>
      <c r="H194" s="10"/>
      <c r="I194" s="10"/>
      <c r="J194" s="11"/>
      <c r="K194" s="11"/>
      <c r="L194" s="11"/>
      <c r="M194" s="47"/>
      <c r="N194" s="12"/>
      <c r="O194" s="12"/>
      <c r="P194" s="12"/>
      <c r="Q194" s="12"/>
      <c r="R194" s="84"/>
      <c r="S194" s="84"/>
      <c r="T194" s="84"/>
    </row>
    <row r="195" spans="1:20" s="5" customFormat="1" x14ac:dyDescent="0.3">
      <c r="A195" s="1"/>
      <c r="F195" s="10"/>
      <c r="G195" s="10"/>
      <c r="H195" s="10"/>
      <c r="I195" s="10"/>
      <c r="J195" s="11"/>
      <c r="K195" s="11"/>
      <c r="L195" s="11"/>
      <c r="M195" s="47"/>
      <c r="N195" s="12"/>
      <c r="O195" s="12"/>
      <c r="P195" s="12"/>
      <c r="Q195" s="12"/>
      <c r="R195" s="84"/>
      <c r="S195" s="84"/>
      <c r="T195" s="84"/>
    </row>
    <row r="196" spans="1:20" s="5" customFormat="1" x14ac:dyDescent="0.3">
      <c r="A196" s="1"/>
      <c r="F196" s="10"/>
      <c r="G196" s="10"/>
      <c r="H196" s="10"/>
      <c r="I196" s="10"/>
      <c r="J196" s="11"/>
      <c r="K196" s="11"/>
      <c r="L196" s="11"/>
      <c r="M196" s="47"/>
      <c r="N196" s="12"/>
      <c r="O196" s="12"/>
      <c r="P196" s="12"/>
      <c r="Q196" s="12"/>
      <c r="R196" s="84"/>
      <c r="S196" s="84"/>
      <c r="T196" s="84"/>
    </row>
    <row r="197" spans="1:20" s="5" customFormat="1" x14ac:dyDescent="0.3">
      <c r="A197" s="1"/>
      <c r="F197" s="10"/>
      <c r="G197" s="10"/>
      <c r="H197" s="10"/>
      <c r="I197" s="10"/>
      <c r="J197" s="11"/>
      <c r="K197" s="11"/>
      <c r="L197" s="11"/>
      <c r="M197" s="47"/>
      <c r="N197" s="12"/>
      <c r="O197" s="12"/>
      <c r="P197" s="12"/>
      <c r="Q197" s="12"/>
      <c r="R197" s="84"/>
      <c r="S197" s="84"/>
      <c r="T197" s="84"/>
    </row>
    <row r="198" spans="1:20" s="5" customFormat="1" x14ac:dyDescent="0.3">
      <c r="A198" s="1"/>
      <c r="F198" s="10"/>
      <c r="G198" s="10"/>
      <c r="H198" s="10"/>
      <c r="I198" s="10"/>
      <c r="J198" s="11"/>
      <c r="K198" s="11"/>
      <c r="L198" s="11"/>
      <c r="M198" s="47"/>
      <c r="N198" s="12"/>
      <c r="O198" s="12"/>
      <c r="P198" s="12"/>
      <c r="Q198" s="12"/>
      <c r="R198" s="84"/>
      <c r="S198" s="84"/>
      <c r="T198" s="84"/>
    </row>
    <row r="199" spans="1:20" s="5" customFormat="1" x14ac:dyDescent="0.3">
      <c r="A199" s="1"/>
      <c r="F199" s="10"/>
      <c r="G199" s="10"/>
      <c r="H199" s="10"/>
      <c r="I199" s="10"/>
      <c r="J199" s="11"/>
      <c r="K199" s="11"/>
      <c r="L199" s="11"/>
      <c r="M199" s="47"/>
      <c r="N199" s="12"/>
      <c r="O199" s="12"/>
      <c r="P199" s="12"/>
      <c r="Q199" s="12"/>
      <c r="R199" s="84"/>
      <c r="S199" s="84"/>
      <c r="T199" s="84"/>
    </row>
    <row r="200" spans="1:20" s="5" customFormat="1" x14ac:dyDescent="0.3">
      <c r="A200" s="1"/>
      <c r="F200" s="10"/>
      <c r="G200" s="10"/>
      <c r="H200" s="10"/>
      <c r="I200" s="10"/>
      <c r="J200" s="11"/>
      <c r="K200" s="11"/>
      <c r="L200" s="11"/>
      <c r="M200" s="47"/>
      <c r="N200" s="12"/>
      <c r="O200" s="12"/>
      <c r="P200" s="12"/>
      <c r="Q200" s="12"/>
      <c r="R200" s="84"/>
      <c r="S200" s="84"/>
      <c r="T200" s="84"/>
    </row>
    <row r="201" spans="1:20" s="5" customFormat="1" x14ac:dyDescent="0.3">
      <c r="A201" s="1"/>
      <c r="F201" s="10"/>
      <c r="G201" s="10"/>
      <c r="H201" s="10"/>
      <c r="I201" s="10"/>
      <c r="J201" s="11"/>
      <c r="K201" s="11"/>
      <c r="L201" s="11"/>
      <c r="M201" s="47"/>
      <c r="N201" s="12"/>
      <c r="O201" s="12"/>
      <c r="P201" s="12"/>
      <c r="Q201" s="12"/>
      <c r="R201" s="84"/>
      <c r="S201" s="84"/>
      <c r="T201" s="84"/>
    </row>
    <row r="202" spans="1:20" s="5" customFormat="1" x14ac:dyDescent="0.3">
      <c r="A202" s="1"/>
      <c r="F202" s="10"/>
      <c r="G202" s="10"/>
      <c r="H202" s="10"/>
      <c r="I202" s="10"/>
      <c r="J202" s="11"/>
      <c r="K202" s="11"/>
      <c r="L202" s="11"/>
      <c r="M202" s="47"/>
      <c r="N202" s="12"/>
      <c r="O202" s="12"/>
      <c r="P202" s="12"/>
      <c r="Q202" s="12"/>
      <c r="R202" s="84"/>
      <c r="S202" s="84"/>
      <c r="T202" s="84"/>
    </row>
    <row r="203" spans="1:20" s="5" customFormat="1" x14ac:dyDescent="0.3">
      <c r="A203" s="1"/>
      <c r="F203" s="10"/>
      <c r="G203" s="10"/>
      <c r="H203" s="10"/>
      <c r="I203" s="10"/>
      <c r="J203" s="11"/>
      <c r="K203" s="11"/>
      <c r="L203" s="11"/>
      <c r="M203" s="47"/>
      <c r="N203" s="12"/>
      <c r="O203" s="12"/>
      <c r="P203" s="12"/>
      <c r="Q203" s="12"/>
      <c r="R203" s="84"/>
      <c r="S203" s="84"/>
      <c r="T203" s="84"/>
    </row>
    <row r="204" spans="1:20" s="5" customFormat="1" x14ac:dyDescent="0.3">
      <c r="A204" s="1"/>
      <c r="F204" s="10"/>
      <c r="G204" s="10"/>
      <c r="H204" s="10"/>
      <c r="I204" s="10"/>
      <c r="J204" s="11"/>
      <c r="K204" s="11"/>
      <c r="L204" s="11"/>
      <c r="M204" s="47"/>
      <c r="N204" s="12"/>
      <c r="O204" s="12"/>
      <c r="P204" s="12"/>
      <c r="Q204" s="12"/>
      <c r="R204" s="84"/>
      <c r="S204" s="84"/>
      <c r="T204" s="84"/>
    </row>
    <row r="205" spans="1:20" s="5" customFormat="1" x14ac:dyDescent="0.3">
      <c r="A205" s="1"/>
      <c r="F205" s="10"/>
      <c r="G205" s="10"/>
      <c r="H205" s="10"/>
      <c r="I205" s="10"/>
      <c r="J205" s="11"/>
      <c r="K205" s="11"/>
      <c r="L205" s="11"/>
      <c r="M205" s="47"/>
      <c r="N205" s="12"/>
      <c r="O205" s="12"/>
      <c r="P205" s="12"/>
      <c r="Q205" s="12"/>
      <c r="R205" s="84"/>
      <c r="S205" s="84"/>
      <c r="T205" s="84"/>
    </row>
    <row r="206" spans="1:20" s="5" customFormat="1" x14ac:dyDescent="0.3">
      <c r="A206" s="1"/>
      <c r="F206" s="10"/>
      <c r="G206" s="10"/>
      <c r="H206" s="10"/>
      <c r="I206" s="10"/>
      <c r="J206" s="11"/>
      <c r="K206" s="11"/>
      <c r="L206" s="11"/>
      <c r="M206" s="47"/>
      <c r="N206" s="12"/>
      <c r="O206" s="12"/>
      <c r="P206" s="12"/>
      <c r="Q206" s="12"/>
      <c r="R206" s="84"/>
      <c r="S206" s="84"/>
      <c r="T206" s="84"/>
    </row>
    <row r="207" spans="1:20" s="5" customFormat="1" x14ac:dyDescent="0.3">
      <c r="A207" s="1"/>
      <c r="F207" s="10"/>
      <c r="G207" s="10"/>
      <c r="H207" s="10"/>
      <c r="I207" s="10"/>
      <c r="J207" s="11"/>
      <c r="K207" s="11"/>
      <c r="L207" s="11"/>
      <c r="M207" s="47"/>
      <c r="N207" s="12"/>
      <c r="O207" s="12"/>
      <c r="P207" s="12"/>
      <c r="Q207" s="12"/>
      <c r="R207" s="84"/>
      <c r="S207" s="84"/>
      <c r="T207" s="84"/>
    </row>
    <row r="208" spans="1:20" s="5" customFormat="1" x14ac:dyDescent="0.3">
      <c r="A208" s="1"/>
      <c r="F208" s="10"/>
      <c r="G208" s="10"/>
      <c r="H208" s="10"/>
      <c r="I208" s="10"/>
      <c r="J208" s="11"/>
      <c r="K208" s="11"/>
      <c r="L208" s="11"/>
      <c r="M208" s="47"/>
      <c r="N208" s="12"/>
      <c r="O208" s="12"/>
      <c r="P208" s="12"/>
      <c r="Q208" s="12"/>
      <c r="R208" s="84"/>
      <c r="S208" s="84"/>
      <c r="T208" s="84"/>
    </row>
    <row r="209" spans="1:20" s="5" customFormat="1" x14ac:dyDescent="0.3">
      <c r="A209" s="1"/>
      <c r="F209" s="10"/>
      <c r="G209" s="10"/>
      <c r="H209" s="10"/>
      <c r="I209" s="10"/>
      <c r="J209" s="11"/>
      <c r="K209" s="11"/>
      <c r="L209" s="11"/>
      <c r="M209" s="47"/>
      <c r="N209" s="12"/>
      <c r="O209" s="12"/>
      <c r="P209" s="12"/>
      <c r="Q209" s="12"/>
      <c r="R209" s="84"/>
      <c r="S209" s="84"/>
      <c r="T209" s="84"/>
    </row>
    <row r="210" spans="1:20" s="5" customFormat="1" x14ac:dyDescent="0.3">
      <c r="A210" s="1"/>
      <c r="F210" s="10"/>
      <c r="G210" s="10"/>
      <c r="H210" s="10"/>
      <c r="I210" s="10"/>
      <c r="J210" s="11"/>
      <c r="K210" s="11"/>
      <c r="L210" s="11"/>
      <c r="M210" s="47"/>
      <c r="N210" s="12"/>
      <c r="O210" s="12"/>
      <c r="P210" s="12"/>
      <c r="Q210" s="12"/>
      <c r="R210" s="84"/>
      <c r="S210" s="84"/>
      <c r="T210" s="84"/>
    </row>
    <row r="211" spans="1:20" s="5" customFormat="1" x14ac:dyDescent="0.3">
      <c r="A211" s="1"/>
      <c r="F211" s="10"/>
      <c r="G211" s="10"/>
      <c r="H211" s="10"/>
      <c r="I211" s="10"/>
      <c r="J211" s="11"/>
      <c r="K211" s="11"/>
      <c r="L211" s="11"/>
      <c r="M211" s="47"/>
      <c r="N211" s="12"/>
      <c r="O211" s="12"/>
      <c r="P211" s="12"/>
      <c r="Q211" s="12"/>
      <c r="R211" s="84"/>
      <c r="S211" s="84"/>
      <c r="T211" s="84"/>
    </row>
    <row r="212" spans="1:20" s="5" customFormat="1" x14ac:dyDescent="0.3">
      <c r="A212" s="1"/>
      <c r="F212" s="10"/>
      <c r="G212" s="10"/>
      <c r="H212" s="10"/>
      <c r="I212" s="10"/>
      <c r="J212" s="11"/>
      <c r="K212" s="11"/>
      <c r="L212" s="11"/>
      <c r="M212" s="47"/>
      <c r="N212" s="12"/>
      <c r="O212" s="12"/>
      <c r="P212" s="12"/>
      <c r="Q212" s="12"/>
      <c r="R212" s="84"/>
      <c r="S212" s="84"/>
      <c r="T212" s="84"/>
    </row>
    <row r="213" spans="1:20" s="5" customFormat="1" x14ac:dyDescent="0.3">
      <c r="A213" s="1"/>
      <c r="F213" s="10"/>
      <c r="G213" s="10"/>
      <c r="H213" s="10"/>
      <c r="I213" s="10"/>
      <c r="J213" s="11"/>
      <c r="K213" s="11"/>
      <c r="L213" s="11"/>
      <c r="M213" s="47"/>
      <c r="N213" s="12"/>
      <c r="O213" s="12"/>
      <c r="P213" s="12"/>
      <c r="Q213" s="12"/>
      <c r="R213" s="84"/>
      <c r="S213" s="84"/>
      <c r="T213" s="84"/>
    </row>
    <row r="214" spans="1:20" s="5" customFormat="1" x14ac:dyDescent="0.3">
      <c r="A214" s="1"/>
      <c r="F214" s="10"/>
      <c r="G214" s="10"/>
      <c r="H214" s="10"/>
      <c r="I214" s="10"/>
      <c r="J214" s="11"/>
      <c r="K214" s="11"/>
      <c r="L214" s="11"/>
      <c r="M214" s="47"/>
      <c r="N214" s="12"/>
      <c r="O214" s="12"/>
      <c r="P214" s="12"/>
      <c r="Q214" s="12"/>
      <c r="R214" s="84"/>
      <c r="S214" s="84"/>
      <c r="T214" s="84"/>
    </row>
    <row r="215" spans="1:20" s="5" customFormat="1" x14ac:dyDescent="0.3">
      <c r="A215" s="1"/>
      <c r="F215" s="10"/>
      <c r="G215" s="10"/>
      <c r="H215" s="10"/>
      <c r="I215" s="10"/>
      <c r="J215" s="11"/>
      <c r="K215" s="11"/>
      <c r="L215" s="11"/>
      <c r="M215" s="47"/>
      <c r="N215" s="12"/>
      <c r="O215" s="12"/>
      <c r="P215" s="12"/>
      <c r="Q215" s="12"/>
      <c r="R215" s="84"/>
      <c r="S215" s="84"/>
      <c r="T215" s="84"/>
    </row>
    <row r="216" spans="1:20" s="5" customFormat="1" x14ac:dyDescent="0.3">
      <c r="A216" s="1"/>
      <c r="F216" s="10"/>
      <c r="G216" s="10"/>
      <c r="H216" s="10"/>
      <c r="I216" s="10"/>
      <c r="J216" s="11"/>
      <c r="K216" s="11"/>
      <c r="L216" s="11"/>
      <c r="M216" s="47"/>
      <c r="N216" s="12"/>
      <c r="O216" s="12"/>
      <c r="P216" s="12"/>
      <c r="Q216" s="12"/>
      <c r="R216" s="84"/>
      <c r="S216" s="84"/>
      <c r="T216" s="84"/>
    </row>
    <row r="217" spans="1:20" s="5" customFormat="1" x14ac:dyDescent="0.3">
      <c r="A217" s="1"/>
      <c r="F217" s="10"/>
      <c r="G217" s="10"/>
      <c r="H217" s="10"/>
      <c r="I217" s="10"/>
      <c r="J217" s="11"/>
      <c r="K217" s="11"/>
      <c r="L217" s="11"/>
      <c r="M217" s="47"/>
      <c r="N217" s="12"/>
      <c r="O217" s="12"/>
      <c r="P217" s="12"/>
      <c r="Q217" s="12"/>
      <c r="R217" s="84"/>
      <c r="S217" s="84"/>
      <c r="T217" s="84"/>
    </row>
    <row r="218" spans="1:20" s="5" customFormat="1" x14ac:dyDescent="0.3">
      <c r="A218" s="1"/>
      <c r="F218" s="10"/>
      <c r="G218" s="10"/>
      <c r="H218" s="10"/>
      <c r="I218" s="10"/>
      <c r="J218" s="11"/>
      <c r="K218" s="11"/>
      <c r="L218" s="11"/>
      <c r="M218" s="47"/>
      <c r="N218" s="12"/>
      <c r="O218" s="12"/>
      <c r="P218" s="12"/>
      <c r="Q218" s="12"/>
      <c r="R218" s="84"/>
      <c r="S218" s="84"/>
      <c r="T218" s="84"/>
    </row>
    <row r="219" spans="1:20" s="5" customFormat="1" x14ac:dyDescent="0.3">
      <c r="A219" s="1"/>
      <c r="F219" s="10"/>
      <c r="G219" s="10"/>
      <c r="H219" s="10"/>
      <c r="I219" s="10"/>
      <c r="J219" s="11"/>
      <c r="K219" s="11"/>
      <c r="L219" s="11"/>
      <c r="M219" s="47"/>
      <c r="N219" s="12"/>
      <c r="O219" s="12"/>
      <c r="P219" s="12"/>
      <c r="Q219" s="12"/>
      <c r="R219" s="84"/>
      <c r="S219" s="84"/>
      <c r="T219" s="84"/>
    </row>
    <row r="220" spans="1:20" s="5" customFormat="1" x14ac:dyDescent="0.3">
      <c r="A220" s="1"/>
      <c r="F220" s="10"/>
      <c r="G220" s="10"/>
      <c r="H220" s="10"/>
      <c r="I220" s="10"/>
      <c r="J220" s="11"/>
      <c r="K220" s="11"/>
      <c r="L220" s="11"/>
      <c r="M220" s="47"/>
      <c r="N220" s="12"/>
      <c r="O220" s="12"/>
      <c r="P220" s="12"/>
      <c r="Q220" s="12"/>
      <c r="R220" s="84"/>
      <c r="S220" s="84"/>
      <c r="T220" s="84"/>
    </row>
    <row r="221" spans="1:20" s="5" customFormat="1" x14ac:dyDescent="0.3">
      <c r="A221" s="1"/>
      <c r="F221" s="10"/>
      <c r="G221" s="10"/>
      <c r="H221" s="10"/>
      <c r="I221" s="10"/>
      <c r="J221" s="11"/>
      <c r="K221" s="11"/>
      <c r="L221" s="11"/>
      <c r="M221" s="47"/>
      <c r="N221" s="12"/>
      <c r="O221" s="12"/>
      <c r="P221" s="12"/>
      <c r="Q221" s="12"/>
      <c r="R221" s="84"/>
      <c r="S221" s="84"/>
      <c r="T221" s="84"/>
    </row>
    <row r="222" spans="1:20" s="5" customFormat="1" x14ac:dyDescent="0.3">
      <c r="A222" s="1"/>
      <c r="F222" s="10"/>
      <c r="G222" s="10"/>
      <c r="H222" s="10"/>
      <c r="I222" s="10"/>
      <c r="J222" s="11"/>
      <c r="K222" s="11"/>
      <c r="L222" s="11"/>
      <c r="M222" s="47"/>
      <c r="N222" s="12"/>
      <c r="O222" s="12"/>
      <c r="P222" s="12"/>
      <c r="Q222" s="12"/>
      <c r="R222" s="84"/>
      <c r="S222" s="84"/>
      <c r="T222" s="84"/>
    </row>
    <row r="223" spans="1:20" s="5" customFormat="1" x14ac:dyDescent="0.3">
      <c r="A223" s="1"/>
      <c r="F223" s="10"/>
      <c r="G223" s="10"/>
      <c r="H223" s="10"/>
      <c r="I223" s="10"/>
      <c r="J223" s="11"/>
      <c r="K223" s="11"/>
      <c r="L223" s="11"/>
      <c r="M223" s="47"/>
      <c r="N223" s="12"/>
      <c r="O223" s="12"/>
      <c r="P223" s="12"/>
      <c r="Q223" s="12"/>
      <c r="R223" s="84"/>
      <c r="S223" s="84"/>
      <c r="T223" s="84"/>
    </row>
    <row r="224" spans="1:20" s="5" customFormat="1" x14ac:dyDescent="0.3">
      <c r="A224" s="1"/>
      <c r="F224" s="10"/>
      <c r="G224" s="10"/>
      <c r="H224" s="10"/>
      <c r="I224" s="10"/>
      <c r="J224" s="11"/>
      <c r="K224" s="11"/>
      <c r="L224" s="11"/>
      <c r="M224" s="47"/>
      <c r="N224" s="12"/>
      <c r="O224" s="12"/>
      <c r="P224" s="12"/>
      <c r="Q224" s="12"/>
      <c r="R224" s="84"/>
      <c r="S224" s="84"/>
      <c r="T224" s="84"/>
    </row>
    <row r="225" spans="1:20" s="5" customFormat="1" x14ac:dyDescent="0.3">
      <c r="A225" s="1"/>
      <c r="F225" s="10"/>
      <c r="G225" s="10"/>
      <c r="H225" s="10"/>
      <c r="I225" s="10"/>
      <c r="J225" s="11"/>
      <c r="K225" s="11"/>
      <c r="L225" s="11"/>
      <c r="M225" s="47"/>
      <c r="N225" s="12"/>
      <c r="O225" s="12"/>
      <c r="P225" s="12"/>
      <c r="Q225" s="12"/>
      <c r="R225" s="84"/>
      <c r="S225" s="84"/>
      <c r="T225" s="84"/>
    </row>
    <row r="226" spans="1:20" s="5" customFormat="1" x14ac:dyDescent="0.3">
      <c r="A226" s="1"/>
      <c r="F226" s="10"/>
      <c r="G226" s="10"/>
      <c r="H226" s="10"/>
      <c r="I226" s="10"/>
      <c r="J226" s="11"/>
      <c r="K226" s="11"/>
      <c r="L226" s="11"/>
      <c r="M226" s="47"/>
      <c r="N226" s="12"/>
      <c r="O226" s="12"/>
      <c r="P226" s="12"/>
      <c r="Q226" s="12"/>
      <c r="R226" s="84"/>
      <c r="S226" s="84"/>
      <c r="T226" s="84"/>
    </row>
    <row r="227" spans="1:20" s="5" customFormat="1" x14ac:dyDescent="0.3">
      <c r="A227" s="1"/>
      <c r="F227" s="10"/>
      <c r="G227" s="10"/>
      <c r="H227" s="10"/>
      <c r="I227" s="10"/>
      <c r="J227" s="11"/>
      <c r="K227" s="11"/>
      <c r="L227" s="11"/>
      <c r="M227" s="47"/>
      <c r="N227" s="12"/>
      <c r="O227" s="12"/>
      <c r="P227" s="12"/>
      <c r="Q227" s="12"/>
      <c r="R227" s="84"/>
      <c r="S227" s="84"/>
      <c r="T227" s="84"/>
    </row>
    <row r="228" spans="1:20" s="5" customFormat="1" x14ac:dyDescent="0.3">
      <c r="A228" s="1"/>
      <c r="F228" s="10"/>
      <c r="G228" s="10"/>
      <c r="H228" s="10"/>
      <c r="I228" s="10"/>
      <c r="J228" s="11"/>
      <c r="K228" s="11"/>
      <c r="L228" s="11"/>
      <c r="M228" s="47"/>
      <c r="N228" s="12"/>
      <c r="O228" s="12"/>
      <c r="P228" s="12"/>
      <c r="Q228" s="12"/>
      <c r="R228" s="84"/>
      <c r="S228" s="84"/>
      <c r="T228" s="84"/>
    </row>
    <row r="229" spans="1:20" s="5" customFormat="1" x14ac:dyDescent="0.3">
      <c r="A229" s="1"/>
      <c r="F229" s="10"/>
      <c r="G229" s="10"/>
      <c r="H229" s="10"/>
      <c r="I229" s="10"/>
      <c r="J229" s="11"/>
      <c r="K229" s="11"/>
      <c r="L229" s="11"/>
      <c r="M229" s="47"/>
      <c r="N229" s="12"/>
      <c r="O229" s="12"/>
      <c r="P229" s="12"/>
      <c r="Q229" s="12"/>
      <c r="R229" s="84"/>
      <c r="S229" s="84"/>
      <c r="T229" s="84"/>
    </row>
    <row r="230" spans="1:20" s="5" customFormat="1" x14ac:dyDescent="0.3">
      <c r="A230" s="1"/>
      <c r="F230" s="10"/>
      <c r="G230" s="10"/>
      <c r="H230" s="10"/>
      <c r="I230" s="10"/>
      <c r="J230" s="11"/>
      <c r="K230" s="11"/>
      <c r="L230" s="11"/>
      <c r="M230" s="47"/>
      <c r="N230" s="12"/>
      <c r="O230" s="12"/>
      <c r="P230" s="12"/>
      <c r="Q230" s="12"/>
      <c r="R230" s="84"/>
      <c r="S230" s="84"/>
      <c r="T230" s="84"/>
    </row>
    <row r="231" spans="1:20" s="5" customFormat="1" x14ac:dyDescent="0.3">
      <c r="A231" s="1"/>
      <c r="F231" s="10"/>
      <c r="G231" s="10"/>
      <c r="H231" s="10"/>
      <c r="I231" s="10"/>
      <c r="J231" s="11"/>
      <c r="K231" s="11"/>
      <c r="L231" s="11"/>
      <c r="M231" s="47"/>
      <c r="N231" s="12"/>
      <c r="O231" s="12"/>
      <c r="P231" s="12"/>
      <c r="Q231" s="12"/>
      <c r="R231" s="84"/>
      <c r="S231" s="84"/>
      <c r="T231" s="84"/>
    </row>
    <row r="232" spans="1:20" s="5" customFormat="1" x14ac:dyDescent="0.3">
      <c r="A232" s="1"/>
      <c r="F232" s="10"/>
      <c r="G232" s="10"/>
      <c r="H232" s="10"/>
      <c r="I232" s="10"/>
      <c r="J232" s="11"/>
      <c r="K232" s="11"/>
      <c r="L232" s="11"/>
      <c r="M232" s="47"/>
      <c r="N232" s="12"/>
      <c r="O232" s="12"/>
      <c r="P232" s="12"/>
      <c r="Q232" s="12"/>
      <c r="R232" s="84"/>
      <c r="S232" s="84"/>
      <c r="T232" s="84"/>
    </row>
    <row r="233" spans="1:20" s="5" customFormat="1" x14ac:dyDescent="0.3">
      <c r="A233" s="1"/>
      <c r="F233" s="10"/>
      <c r="G233" s="10"/>
      <c r="H233" s="10"/>
      <c r="I233" s="10"/>
      <c r="J233" s="11"/>
      <c r="K233" s="11"/>
      <c r="L233" s="11"/>
      <c r="M233" s="47"/>
      <c r="N233" s="12"/>
      <c r="O233" s="12"/>
      <c r="P233" s="12"/>
      <c r="Q233" s="12"/>
      <c r="R233" s="84"/>
      <c r="S233" s="84"/>
      <c r="T233" s="84"/>
    </row>
    <row r="234" spans="1:20" s="5" customFormat="1" x14ac:dyDescent="0.3">
      <c r="A234" s="1"/>
      <c r="F234" s="10"/>
      <c r="G234" s="10"/>
      <c r="H234" s="10"/>
      <c r="I234" s="10"/>
      <c r="J234" s="11"/>
      <c r="K234" s="11"/>
      <c r="L234" s="11"/>
      <c r="M234" s="47"/>
      <c r="N234" s="12"/>
      <c r="O234" s="12"/>
      <c r="P234" s="12"/>
      <c r="Q234" s="12"/>
      <c r="R234" s="84"/>
      <c r="S234" s="84"/>
      <c r="T234" s="84"/>
    </row>
    <row r="235" spans="1:20" s="5" customFormat="1" x14ac:dyDescent="0.3">
      <c r="A235" s="1"/>
      <c r="F235" s="10"/>
      <c r="G235" s="10"/>
      <c r="H235" s="10"/>
      <c r="I235" s="10"/>
      <c r="J235" s="11"/>
      <c r="K235" s="11"/>
      <c r="L235" s="11"/>
      <c r="M235" s="47"/>
      <c r="N235" s="12"/>
      <c r="O235" s="12"/>
      <c r="P235" s="12"/>
      <c r="Q235" s="12"/>
      <c r="R235" s="84"/>
      <c r="S235" s="84"/>
      <c r="T235" s="84"/>
    </row>
    <row r="236" spans="1:20" s="5" customFormat="1" x14ac:dyDescent="0.3">
      <c r="A236" s="1"/>
      <c r="F236" s="10"/>
      <c r="G236" s="10"/>
      <c r="H236" s="10"/>
      <c r="I236" s="10"/>
      <c r="J236" s="11"/>
      <c r="K236" s="11"/>
      <c r="L236" s="11"/>
      <c r="M236" s="47"/>
      <c r="N236" s="12"/>
      <c r="O236" s="12"/>
      <c r="P236" s="12"/>
      <c r="Q236" s="12"/>
      <c r="R236" s="84"/>
      <c r="S236" s="84"/>
      <c r="T236" s="84"/>
    </row>
    <row r="237" spans="1:20" s="5" customFormat="1" x14ac:dyDescent="0.3">
      <c r="A237" s="1"/>
      <c r="F237" s="10"/>
      <c r="G237" s="10"/>
      <c r="H237" s="10"/>
      <c r="I237" s="10"/>
      <c r="J237" s="11"/>
      <c r="K237" s="11"/>
      <c r="L237" s="11"/>
      <c r="M237" s="47"/>
      <c r="N237" s="12"/>
      <c r="O237" s="12"/>
      <c r="P237" s="12"/>
      <c r="Q237" s="12"/>
      <c r="R237" s="84"/>
      <c r="S237" s="84"/>
      <c r="T237" s="84"/>
    </row>
    <row r="238" spans="1:20" s="5" customFormat="1" x14ac:dyDescent="0.3">
      <c r="A238" s="1"/>
      <c r="F238" s="10"/>
      <c r="G238" s="10"/>
      <c r="H238" s="10"/>
      <c r="I238" s="10"/>
      <c r="J238" s="11"/>
      <c r="K238" s="11"/>
      <c r="L238" s="11"/>
      <c r="M238" s="47"/>
      <c r="N238" s="12"/>
      <c r="O238" s="12"/>
      <c r="P238" s="12"/>
      <c r="Q238" s="12"/>
      <c r="R238" s="84"/>
      <c r="S238" s="84"/>
      <c r="T238" s="84"/>
    </row>
    <row r="239" spans="1:20" s="5" customFormat="1" x14ac:dyDescent="0.3">
      <c r="A239" s="1"/>
      <c r="F239" s="10"/>
      <c r="G239" s="10"/>
      <c r="H239" s="10"/>
      <c r="I239" s="10"/>
      <c r="J239" s="11"/>
      <c r="K239" s="11"/>
      <c r="L239" s="11"/>
      <c r="M239" s="47"/>
      <c r="N239" s="12"/>
      <c r="O239" s="12"/>
      <c r="P239" s="12"/>
      <c r="Q239" s="12"/>
      <c r="R239" s="84"/>
      <c r="S239" s="84"/>
      <c r="T239" s="84"/>
    </row>
    <row r="240" spans="1:20" s="5" customFormat="1" x14ac:dyDescent="0.3">
      <c r="A240" s="1"/>
      <c r="F240" s="10"/>
      <c r="G240" s="10"/>
      <c r="H240" s="10"/>
      <c r="I240" s="10"/>
      <c r="J240" s="11"/>
      <c r="K240" s="11"/>
      <c r="L240" s="11"/>
      <c r="M240" s="47"/>
      <c r="N240" s="12"/>
      <c r="O240" s="12"/>
      <c r="P240" s="12"/>
      <c r="Q240" s="12"/>
      <c r="R240" s="84"/>
      <c r="S240" s="84"/>
      <c r="T240" s="84"/>
    </row>
    <row r="241" spans="1:20" s="5" customFormat="1" x14ac:dyDescent="0.3">
      <c r="A241" s="1"/>
      <c r="F241" s="10"/>
      <c r="G241" s="10"/>
      <c r="H241" s="10"/>
      <c r="I241" s="10"/>
      <c r="J241" s="11"/>
      <c r="K241" s="11"/>
      <c r="L241" s="11"/>
      <c r="M241" s="47"/>
      <c r="N241" s="12"/>
      <c r="O241" s="12"/>
      <c r="P241" s="12"/>
      <c r="Q241" s="12"/>
      <c r="R241" s="84"/>
      <c r="S241" s="84"/>
      <c r="T241" s="84"/>
    </row>
    <row r="242" spans="1:20" s="5" customFormat="1" x14ac:dyDescent="0.3">
      <c r="A242" s="1"/>
      <c r="F242" s="10"/>
      <c r="G242" s="10"/>
      <c r="H242" s="10"/>
      <c r="I242" s="10"/>
      <c r="J242" s="11"/>
      <c r="K242" s="11"/>
      <c r="L242" s="11"/>
      <c r="M242" s="47"/>
      <c r="N242" s="12"/>
      <c r="O242" s="12"/>
      <c r="P242" s="12"/>
      <c r="Q242" s="12"/>
      <c r="R242" s="84"/>
      <c r="S242" s="84"/>
      <c r="T242" s="84"/>
    </row>
    <row r="243" spans="1:20" s="5" customFormat="1" x14ac:dyDescent="0.3">
      <c r="A243" s="1"/>
      <c r="F243" s="10"/>
      <c r="G243" s="10"/>
      <c r="H243" s="10"/>
      <c r="I243" s="10"/>
      <c r="J243" s="11"/>
      <c r="K243" s="11"/>
      <c r="L243" s="11"/>
      <c r="M243" s="47"/>
      <c r="N243" s="12"/>
      <c r="O243" s="12"/>
      <c r="P243" s="12"/>
      <c r="Q243" s="12"/>
      <c r="R243" s="84"/>
      <c r="S243" s="84"/>
      <c r="T243" s="84"/>
    </row>
    <row r="244" spans="1:20" s="5" customFormat="1" x14ac:dyDescent="0.3">
      <c r="A244" s="1"/>
      <c r="F244" s="10"/>
      <c r="G244" s="10"/>
      <c r="H244" s="10"/>
      <c r="I244" s="10"/>
      <c r="J244" s="11"/>
      <c r="K244" s="11"/>
      <c r="L244" s="11"/>
      <c r="M244" s="47"/>
      <c r="N244" s="12"/>
      <c r="O244" s="12"/>
      <c r="P244" s="12"/>
      <c r="Q244" s="12"/>
      <c r="R244" s="84"/>
      <c r="S244" s="84"/>
      <c r="T244" s="84"/>
    </row>
    <row r="245" spans="1:20" s="5" customFormat="1" x14ac:dyDescent="0.3">
      <c r="A245" s="1"/>
      <c r="F245" s="10"/>
      <c r="G245" s="10"/>
      <c r="H245" s="10"/>
      <c r="I245" s="10"/>
      <c r="J245" s="11"/>
      <c r="K245" s="11"/>
      <c r="L245" s="11"/>
      <c r="M245" s="47"/>
      <c r="N245" s="12"/>
      <c r="O245" s="12"/>
      <c r="P245" s="12"/>
      <c r="Q245" s="12"/>
      <c r="R245" s="84"/>
      <c r="S245" s="84"/>
      <c r="T245" s="84"/>
    </row>
    <row r="246" spans="1:20" s="5" customFormat="1" x14ac:dyDescent="0.3">
      <c r="A246" s="1"/>
      <c r="F246" s="10"/>
      <c r="G246" s="10"/>
      <c r="H246" s="10"/>
      <c r="I246" s="10"/>
      <c r="J246" s="11"/>
      <c r="K246" s="11"/>
      <c r="L246" s="11"/>
      <c r="M246" s="47"/>
      <c r="N246" s="12"/>
      <c r="O246" s="12"/>
      <c r="P246" s="12"/>
      <c r="Q246" s="12"/>
      <c r="R246" s="84"/>
      <c r="S246" s="84"/>
      <c r="T246" s="84"/>
    </row>
    <row r="247" spans="1:20" s="5" customFormat="1" x14ac:dyDescent="0.3">
      <c r="A247" s="1"/>
      <c r="F247" s="10"/>
      <c r="G247" s="10"/>
      <c r="H247" s="10"/>
      <c r="I247" s="10"/>
      <c r="J247" s="11"/>
      <c r="K247" s="11"/>
      <c r="L247" s="11"/>
      <c r="M247" s="47"/>
      <c r="N247" s="12"/>
      <c r="O247" s="12"/>
      <c r="P247" s="12"/>
      <c r="Q247" s="12"/>
      <c r="R247" s="84"/>
      <c r="S247" s="84"/>
      <c r="T247" s="84"/>
    </row>
    <row r="248" spans="1:20" s="5" customFormat="1" x14ac:dyDescent="0.3">
      <c r="A248" s="1"/>
      <c r="F248" s="10"/>
      <c r="G248" s="10"/>
      <c r="H248" s="10"/>
      <c r="I248" s="10"/>
      <c r="J248" s="11"/>
      <c r="K248" s="11"/>
      <c r="L248" s="11"/>
      <c r="M248" s="47"/>
      <c r="N248" s="12"/>
      <c r="O248" s="12"/>
      <c r="P248" s="12"/>
      <c r="Q248" s="12"/>
      <c r="R248" s="84"/>
      <c r="S248" s="84"/>
      <c r="T248" s="84"/>
    </row>
    <row r="249" spans="1:20" s="5" customFormat="1" x14ac:dyDescent="0.3">
      <c r="A249" s="1"/>
      <c r="F249" s="10"/>
      <c r="G249" s="10"/>
      <c r="H249" s="10"/>
      <c r="I249" s="10"/>
      <c r="J249" s="11"/>
      <c r="K249" s="11"/>
      <c r="L249" s="11"/>
      <c r="M249" s="47"/>
      <c r="N249" s="12"/>
      <c r="O249" s="12"/>
      <c r="P249" s="12"/>
      <c r="Q249" s="12"/>
      <c r="R249" s="84"/>
      <c r="S249" s="84"/>
      <c r="T249" s="84"/>
    </row>
    <row r="250" spans="1:20" s="5" customFormat="1" x14ac:dyDescent="0.3">
      <c r="A250" s="1"/>
      <c r="F250" s="10"/>
      <c r="G250" s="10"/>
      <c r="H250" s="10"/>
      <c r="I250" s="10"/>
      <c r="J250" s="11"/>
      <c r="K250" s="11"/>
      <c r="L250" s="11"/>
      <c r="M250" s="47"/>
      <c r="N250" s="12"/>
      <c r="O250" s="12"/>
      <c r="P250" s="12"/>
      <c r="Q250" s="12"/>
      <c r="R250" s="84"/>
      <c r="S250" s="84"/>
      <c r="T250" s="84"/>
    </row>
    <row r="251" spans="1:20" s="5" customFormat="1" x14ac:dyDescent="0.3">
      <c r="A251" s="1"/>
      <c r="F251" s="10"/>
      <c r="G251" s="10"/>
      <c r="H251" s="10"/>
      <c r="I251" s="10"/>
      <c r="J251" s="11"/>
      <c r="K251" s="11"/>
      <c r="L251" s="11"/>
      <c r="M251" s="47"/>
      <c r="N251" s="12"/>
      <c r="O251" s="12"/>
      <c r="P251" s="12"/>
      <c r="Q251" s="12"/>
      <c r="R251" s="84"/>
      <c r="S251" s="84"/>
      <c r="T251" s="84"/>
    </row>
    <row r="252" spans="1:20" s="5" customFormat="1" x14ac:dyDescent="0.3">
      <c r="A252" s="1"/>
      <c r="F252" s="10"/>
      <c r="G252" s="10"/>
      <c r="H252" s="10"/>
      <c r="I252" s="10"/>
      <c r="J252" s="11"/>
      <c r="K252" s="11"/>
      <c r="L252" s="11"/>
      <c r="M252" s="47"/>
      <c r="N252" s="12"/>
      <c r="O252" s="12"/>
      <c r="P252" s="12"/>
      <c r="Q252" s="12"/>
      <c r="R252" s="84"/>
      <c r="S252" s="84"/>
      <c r="T252" s="84"/>
    </row>
    <row r="253" spans="1:20" s="5" customFormat="1" x14ac:dyDescent="0.3">
      <c r="A253" s="1"/>
      <c r="F253" s="10"/>
      <c r="G253" s="10"/>
      <c r="H253" s="10"/>
      <c r="I253" s="10"/>
      <c r="J253" s="11"/>
      <c r="K253" s="11"/>
      <c r="L253" s="11"/>
      <c r="M253" s="47"/>
      <c r="N253" s="12"/>
      <c r="O253" s="12"/>
      <c r="P253" s="12"/>
      <c r="Q253" s="12"/>
      <c r="R253" s="84"/>
      <c r="S253" s="84"/>
      <c r="T253" s="84"/>
    </row>
    <row r="254" spans="1:20" s="5" customFormat="1" x14ac:dyDescent="0.3">
      <c r="A254" s="1"/>
      <c r="F254" s="10"/>
      <c r="G254" s="10"/>
      <c r="H254" s="10"/>
      <c r="I254" s="10"/>
      <c r="J254" s="11"/>
      <c r="K254" s="11"/>
      <c r="L254" s="11"/>
      <c r="M254" s="47"/>
      <c r="N254" s="12"/>
      <c r="O254" s="12"/>
      <c r="P254" s="12"/>
      <c r="Q254" s="12"/>
      <c r="R254" s="84"/>
      <c r="S254" s="84"/>
      <c r="T254" s="84"/>
    </row>
    <row r="255" spans="1:20" s="5" customFormat="1" x14ac:dyDescent="0.3">
      <c r="A255" s="1"/>
      <c r="F255" s="10"/>
      <c r="G255" s="10"/>
      <c r="H255" s="10"/>
      <c r="I255" s="10"/>
      <c r="J255" s="11"/>
      <c r="K255" s="11"/>
      <c r="L255" s="11"/>
      <c r="M255" s="47"/>
      <c r="N255" s="12"/>
      <c r="O255" s="12"/>
      <c r="P255" s="12"/>
      <c r="Q255" s="12"/>
      <c r="R255" s="84"/>
      <c r="S255" s="84"/>
      <c r="T255" s="84"/>
    </row>
    <row r="256" spans="1:20" s="5" customFormat="1" x14ac:dyDescent="0.3">
      <c r="A256" s="1"/>
      <c r="F256" s="10"/>
      <c r="G256" s="10"/>
      <c r="H256" s="10"/>
      <c r="I256" s="10"/>
      <c r="J256" s="11"/>
      <c r="K256" s="11"/>
      <c r="L256" s="11"/>
      <c r="M256" s="47"/>
      <c r="N256" s="12"/>
      <c r="O256" s="12"/>
      <c r="P256" s="12"/>
      <c r="Q256" s="12"/>
      <c r="R256" s="84"/>
      <c r="S256" s="84"/>
      <c r="T256" s="84"/>
    </row>
    <row r="257" spans="1:20" s="5" customFormat="1" x14ac:dyDescent="0.3">
      <c r="A257" s="1"/>
      <c r="F257" s="10"/>
      <c r="G257" s="10"/>
      <c r="H257" s="10"/>
      <c r="I257" s="10"/>
      <c r="J257" s="11"/>
      <c r="K257" s="11"/>
      <c r="L257" s="11"/>
      <c r="M257" s="47"/>
      <c r="N257" s="12"/>
      <c r="O257" s="12"/>
      <c r="P257" s="12"/>
      <c r="Q257" s="12"/>
      <c r="R257" s="84"/>
      <c r="S257" s="84"/>
      <c r="T257" s="84"/>
    </row>
    <row r="258" spans="1:20" s="5" customFormat="1" x14ac:dyDescent="0.3">
      <c r="A258" s="1"/>
      <c r="F258" s="10"/>
      <c r="G258" s="10"/>
      <c r="H258" s="10"/>
      <c r="I258" s="10"/>
      <c r="J258" s="11"/>
      <c r="K258" s="11"/>
      <c r="L258" s="11"/>
      <c r="M258" s="47"/>
      <c r="N258" s="12"/>
      <c r="O258" s="12"/>
      <c r="P258" s="12"/>
      <c r="Q258" s="12"/>
      <c r="R258" s="84"/>
      <c r="S258" s="84"/>
      <c r="T258" s="84"/>
    </row>
    <row r="259" spans="1:20" s="5" customFormat="1" x14ac:dyDescent="0.3">
      <c r="A259" s="1"/>
      <c r="F259" s="10"/>
      <c r="G259" s="10"/>
      <c r="H259" s="10"/>
      <c r="I259" s="10"/>
      <c r="J259" s="11"/>
      <c r="K259" s="11"/>
      <c r="L259" s="11"/>
      <c r="M259" s="47"/>
      <c r="N259" s="12"/>
      <c r="O259" s="12"/>
      <c r="P259" s="12"/>
      <c r="Q259" s="12"/>
      <c r="R259" s="84"/>
      <c r="S259" s="84"/>
      <c r="T259" s="84"/>
    </row>
    <row r="260" spans="1:20" s="5" customFormat="1" x14ac:dyDescent="0.3">
      <c r="A260" s="1"/>
      <c r="F260" s="10"/>
      <c r="G260" s="10"/>
      <c r="H260" s="10"/>
      <c r="I260" s="10"/>
      <c r="J260" s="11"/>
      <c r="K260" s="11"/>
      <c r="L260" s="11"/>
      <c r="M260" s="47"/>
      <c r="N260" s="12"/>
      <c r="O260" s="12"/>
      <c r="P260" s="12"/>
      <c r="Q260" s="12"/>
      <c r="R260" s="84"/>
      <c r="S260" s="84"/>
      <c r="T260" s="84"/>
    </row>
    <row r="261" spans="1:20" s="5" customFormat="1" x14ac:dyDescent="0.3">
      <c r="A261" s="1"/>
      <c r="F261" s="10"/>
      <c r="G261" s="10"/>
      <c r="H261" s="10"/>
      <c r="I261" s="10"/>
      <c r="J261" s="11"/>
      <c r="K261" s="11"/>
      <c r="L261" s="11"/>
      <c r="M261" s="47"/>
      <c r="N261" s="12"/>
      <c r="O261" s="12"/>
      <c r="P261" s="12"/>
      <c r="Q261" s="12"/>
      <c r="R261" s="84"/>
      <c r="S261" s="84"/>
      <c r="T261" s="84"/>
    </row>
    <row r="262" spans="1:20" s="5" customFormat="1" x14ac:dyDescent="0.3">
      <c r="A262" s="1"/>
      <c r="F262" s="10"/>
      <c r="G262" s="10"/>
      <c r="H262" s="10"/>
      <c r="I262" s="10"/>
      <c r="J262" s="11"/>
      <c r="K262" s="11"/>
      <c r="L262" s="11"/>
      <c r="M262" s="47"/>
      <c r="N262" s="12"/>
      <c r="O262" s="12"/>
      <c r="P262" s="12"/>
      <c r="Q262" s="12"/>
      <c r="R262" s="84"/>
      <c r="S262" s="84"/>
      <c r="T262" s="84"/>
    </row>
    <row r="263" spans="1:20" s="5" customFormat="1" x14ac:dyDescent="0.3">
      <c r="A263" s="1"/>
      <c r="F263" s="10"/>
      <c r="G263" s="10"/>
      <c r="H263" s="10"/>
      <c r="I263" s="10"/>
      <c r="J263" s="11"/>
      <c r="K263" s="11"/>
      <c r="L263" s="11"/>
      <c r="M263" s="47"/>
      <c r="N263" s="12"/>
      <c r="O263" s="12"/>
      <c r="P263" s="12"/>
      <c r="Q263" s="12"/>
      <c r="R263" s="84"/>
      <c r="S263" s="84"/>
      <c r="T263" s="84"/>
    </row>
    <row r="264" spans="1:20" s="5" customFormat="1" x14ac:dyDescent="0.3">
      <c r="A264" s="1"/>
      <c r="F264" s="10"/>
      <c r="G264" s="10"/>
      <c r="H264" s="10"/>
      <c r="I264" s="10"/>
      <c r="J264" s="11"/>
      <c r="K264" s="11"/>
      <c r="L264" s="11"/>
      <c r="M264" s="47"/>
      <c r="N264" s="12"/>
      <c r="O264" s="12"/>
      <c r="P264" s="12"/>
      <c r="Q264" s="12"/>
      <c r="R264" s="84"/>
      <c r="S264" s="84"/>
      <c r="T264" s="84"/>
    </row>
    <row r="265" spans="1:20" s="5" customFormat="1" x14ac:dyDescent="0.3">
      <c r="A265" s="1"/>
      <c r="F265" s="10"/>
      <c r="G265" s="10"/>
      <c r="H265" s="10"/>
      <c r="I265" s="10"/>
      <c r="J265" s="11"/>
      <c r="K265" s="11"/>
      <c r="L265" s="11"/>
      <c r="M265" s="47"/>
      <c r="N265" s="12"/>
      <c r="O265" s="12"/>
      <c r="P265" s="12"/>
      <c r="Q265" s="12"/>
      <c r="R265" s="84"/>
      <c r="S265" s="84"/>
      <c r="T265" s="84"/>
    </row>
    <row r="266" spans="1:20" s="5" customFormat="1" x14ac:dyDescent="0.3">
      <c r="A266" s="1"/>
      <c r="F266" s="10"/>
      <c r="G266" s="10"/>
      <c r="H266" s="10"/>
      <c r="I266" s="10"/>
      <c r="J266" s="11"/>
      <c r="K266" s="11"/>
      <c r="L266" s="11"/>
      <c r="M266" s="47"/>
      <c r="N266" s="12"/>
      <c r="O266" s="12"/>
      <c r="P266" s="12"/>
      <c r="Q266" s="12"/>
      <c r="R266" s="84"/>
      <c r="S266" s="84"/>
      <c r="T266" s="84"/>
    </row>
    <row r="267" spans="1:20" s="5" customFormat="1" x14ac:dyDescent="0.3">
      <c r="A267" s="1"/>
      <c r="F267" s="10"/>
      <c r="G267" s="10"/>
      <c r="H267" s="10"/>
      <c r="I267" s="10"/>
      <c r="J267" s="11"/>
      <c r="K267" s="11"/>
      <c r="L267" s="11"/>
      <c r="M267" s="47"/>
      <c r="N267" s="12"/>
      <c r="O267" s="12"/>
      <c r="P267" s="12"/>
      <c r="Q267" s="12"/>
      <c r="R267" s="84"/>
      <c r="S267" s="84"/>
      <c r="T267" s="84"/>
    </row>
    <row r="268" spans="1:20" s="5" customFormat="1" x14ac:dyDescent="0.3">
      <c r="A268" s="1"/>
      <c r="F268" s="10"/>
      <c r="G268" s="10"/>
      <c r="H268" s="10"/>
      <c r="I268" s="10"/>
      <c r="J268" s="11"/>
      <c r="K268" s="11"/>
      <c r="L268" s="11"/>
      <c r="M268" s="47"/>
      <c r="N268" s="12"/>
      <c r="O268" s="12"/>
      <c r="P268" s="12"/>
      <c r="Q268" s="12"/>
      <c r="R268" s="84"/>
      <c r="S268" s="84"/>
      <c r="T268" s="84"/>
    </row>
    <row r="269" spans="1:20" s="5" customFormat="1" x14ac:dyDescent="0.3">
      <c r="A269" s="1"/>
      <c r="F269" s="10"/>
      <c r="G269" s="10"/>
      <c r="H269" s="10"/>
      <c r="I269" s="10"/>
      <c r="J269" s="11"/>
      <c r="K269" s="11"/>
      <c r="L269" s="11"/>
      <c r="M269" s="47"/>
      <c r="N269" s="12"/>
      <c r="O269" s="12"/>
      <c r="P269" s="12"/>
      <c r="Q269" s="12"/>
      <c r="R269" s="84"/>
      <c r="S269" s="84"/>
      <c r="T269" s="84"/>
    </row>
    <row r="270" spans="1:20" s="5" customFormat="1" x14ac:dyDescent="0.3">
      <c r="A270" s="1"/>
      <c r="F270" s="10"/>
      <c r="G270" s="10"/>
      <c r="H270" s="10"/>
      <c r="I270" s="10"/>
      <c r="J270" s="11"/>
      <c r="K270" s="11"/>
      <c r="L270" s="11"/>
      <c r="M270" s="47"/>
      <c r="N270" s="12"/>
      <c r="O270" s="12"/>
      <c r="P270" s="12"/>
      <c r="Q270" s="12"/>
      <c r="R270" s="84"/>
      <c r="S270" s="84"/>
      <c r="T270" s="84"/>
    </row>
    <row r="271" spans="1:20" s="5" customFormat="1" x14ac:dyDescent="0.3">
      <c r="A271" s="1"/>
      <c r="F271" s="10"/>
      <c r="G271" s="10"/>
      <c r="H271" s="10"/>
      <c r="I271" s="10"/>
      <c r="J271" s="11"/>
      <c r="K271" s="11"/>
      <c r="L271" s="11"/>
      <c r="M271" s="47"/>
      <c r="N271" s="12"/>
      <c r="O271" s="12"/>
      <c r="P271" s="12"/>
      <c r="Q271" s="12"/>
      <c r="R271" s="84"/>
      <c r="S271" s="84"/>
      <c r="T271" s="84"/>
    </row>
    <row r="272" spans="1:20" s="5" customFormat="1" x14ac:dyDescent="0.3">
      <c r="A272" s="1"/>
      <c r="F272" s="10"/>
      <c r="G272" s="10"/>
      <c r="H272" s="10"/>
      <c r="I272" s="10"/>
      <c r="J272" s="11"/>
      <c r="K272" s="11"/>
      <c r="L272" s="11"/>
      <c r="M272" s="47"/>
      <c r="N272" s="12"/>
      <c r="O272" s="12"/>
      <c r="P272" s="12"/>
      <c r="Q272" s="12"/>
      <c r="R272" s="84"/>
      <c r="S272" s="84"/>
      <c r="T272" s="84"/>
    </row>
    <row r="273" spans="1:20" s="5" customFormat="1" x14ac:dyDescent="0.3">
      <c r="A273" s="1"/>
      <c r="F273" s="10"/>
      <c r="G273" s="10"/>
      <c r="H273" s="10"/>
      <c r="I273" s="10"/>
      <c r="J273" s="11"/>
      <c r="K273" s="11"/>
      <c r="L273" s="11"/>
      <c r="M273" s="47"/>
      <c r="N273" s="12"/>
      <c r="O273" s="12"/>
      <c r="P273" s="12"/>
      <c r="Q273" s="12"/>
      <c r="R273" s="84"/>
      <c r="S273" s="84"/>
      <c r="T273" s="84"/>
    </row>
    <row r="274" spans="1:20" s="5" customFormat="1" x14ac:dyDescent="0.3">
      <c r="A274" s="1"/>
      <c r="F274" s="10"/>
      <c r="G274" s="10"/>
      <c r="H274" s="10"/>
      <c r="I274" s="10"/>
      <c r="J274" s="11"/>
      <c r="K274" s="11"/>
      <c r="L274" s="11"/>
      <c r="M274" s="47"/>
      <c r="N274" s="12"/>
      <c r="O274" s="12"/>
      <c r="P274" s="12"/>
      <c r="Q274" s="12"/>
      <c r="R274" s="84"/>
      <c r="S274" s="84"/>
      <c r="T274" s="84"/>
    </row>
    <row r="275" spans="1:20" s="5" customFormat="1" x14ac:dyDescent="0.3">
      <c r="A275" s="1"/>
      <c r="F275" s="10"/>
      <c r="G275" s="10"/>
      <c r="H275" s="10"/>
      <c r="I275" s="10"/>
      <c r="J275" s="11"/>
      <c r="K275" s="11"/>
      <c r="L275" s="11"/>
      <c r="M275" s="47"/>
      <c r="N275" s="12"/>
      <c r="O275" s="12"/>
      <c r="P275" s="12"/>
      <c r="Q275" s="12"/>
      <c r="R275" s="84"/>
      <c r="S275" s="84"/>
      <c r="T275" s="84"/>
    </row>
    <row r="276" spans="1:20" s="5" customFormat="1" x14ac:dyDescent="0.3">
      <c r="A276" s="1"/>
      <c r="F276" s="10"/>
      <c r="G276" s="10"/>
      <c r="H276" s="10"/>
      <c r="I276" s="10"/>
      <c r="J276" s="11"/>
      <c r="K276" s="11"/>
      <c r="L276" s="11"/>
      <c r="M276" s="47"/>
      <c r="N276" s="12"/>
      <c r="O276" s="12"/>
      <c r="P276" s="12"/>
      <c r="Q276" s="12"/>
      <c r="R276" s="84"/>
      <c r="S276" s="84"/>
      <c r="T276" s="84"/>
    </row>
    <row r="277" spans="1:20" s="5" customFormat="1" x14ac:dyDescent="0.3">
      <c r="A277" s="1"/>
      <c r="F277" s="10"/>
      <c r="G277" s="10"/>
      <c r="H277" s="10"/>
      <c r="I277" s="10"/>
      <c r="J277" s="11"/>
      <c r="K277" s="11"/>
      <c r="L277" s="11"/>
      <c r="M277" s="47"/>
      <c r="N277" s="12"/>
      <c r="O277" s="12"/>
      <c r="P277" s="12"/>
      <c r="Q277" s="12"/>
      <c r="R277" s="84"/>
      <c r="S277" s="84"/>
      <c r="T277" s="84"/>
    </row>
    <row r="278" spans="1:20" s="5" customFormat="1" x14ac:dyDescent="0.3">
      <c r="A278" s="1"/>
      <c r="F278" s="10"/>
      <c r="G278" s="10"/>
      <c r="H278" s="10"/>
      <c r="I278" s="10"/>
      <c r="J278" s="11"/>
      <c r="K278" s="11"/>
      <c r="L278" s="11"/>
      <c r="M278" s="47"/>
      <c r="N278" s="12"/>
      <c r="O278" s="12"/>
      <c r="P278" s="12"/>
      <c r="Q278" s="12"/>
      <c r="R278" s="84"/>
      <c r="S278" s="84"/>
      <c r="T278" s="84"/>
    </row>
    <row r="279" spans="1:20" s="5" customFormat="1" x14ac:dyDescent="0.3">
      <c r="A279" s="1"/>
      <c r="F279" s="10"/>
      <c r="G279" s="10"/>
      <c r="H279" s="10"/>
      <c r="I279" s="10"/>
      <c r="J279" s="11"/>
      <c r="K279" s="11"/>
      <c r="L279" s="11"/>
      <c r="M279" s="47"/>
      <c r="N279" s="12"/>
      <c r="O279" s="12"/>
      <c r="P279" s="12"/>
      <c r="Q279" s="12"/>
      <c r="R279" s="84"/>
      <c r="S279" s="84"/>
      <c r="T279" s="84"/>
    </row>
    <row r="280" spans="1:20" s="5" customFormat="1" x14ac:dyDescent="0.3">
      <c r="A280" s="1"/>
      <c r="F280" s="10"/>
      <c r="G280" s="10"/>
      <c r="H280" s="10"/>
      <c r="I280" s="10"/>
      <c r="J280" s="11"/>
      <c r="K280" s="11"/>
      <c r="L280" s="11"/>
      <c r="M280" s="47"/>
      <c r="N280" s="12"/>
      <c r="O280" s="12"/>
      <c r="P280" s="12"/>
      <c r="Q280" s="12"/>
      <c r="R280" s="84"/>
      <c r="S280" s="84"/>
      <c r="T280" s="84"/>
    </row>
    <row r="281" spans="1:20" s="5" customFormat="1" x14ac:dyDescent="0.3">
      <c r="A281" s="1"/>
      <c r="F281" s="10"/>
      <c r="G281" s="10"/>
      <c r="H281" s="10"/>
      <c r="I281" s="10"/>
      <c r="J281" s="11"/>
      <c r="K281" s="11"/>
      <c r="L281" s="11"/>
      <c r="M281" s="47"/>
      <c r="N281" s="12"/>
      <c r="O281" s="12"/>
      <c r="P281" s="12"/>
      <c r="Q281" s="12"/>
      <c r="R281" s="84"/>
      <c r="S281" s="84"/>
      <c r="T281" s="84"/>
    </row>
    <row r="282" spans="1:20" s="5" customFormat="1" x14ac:dyDescent="0.3">
      <c r="A282" s="1"/>
      <c r="F282" s="10"/>
      <c r="G282" s="10"/>
      <c r="H282" s="10"/>
      <c r="I282" s="10"/>
      <c r="J282" s="11"/>
      <c r="K282" s="11"/>
      <c r="L282" s="11"/>
      <c r="M282" s="47"/>
      <c r="N282" s="12"/>
      <c r="O282" s="12"/>
      <c r="P282" s="12"/>
      <c r="Q282" s="12"/>
      <c r="R282" s="84"/>
      <c r="S282" s="84"/>
      <c r="T282" s="84"/>
    </row>
    <row r="283" spans="1:20" s="5" customFormat="1" x14ac:dyDescent="0.3">
      <c r="A283" s="1"/>
      <c r="F283" s="10"/>
      <c r="G283" s="10"/>
      <c r="H283" s="10"/>
      <c r="I283" s="10"/>
      <c r="J283" s="11"/>
      <c r="K283" s="11"/>
      <c r="L283" s="11"/>
      <c r="M283" s="47"/>
      <c r="N283" s="12"/>
      <c r="O283" s="12"/>
      <c r="P283" s="12"/>
      <c r="Q283" s="12"/>
      <c r="R283" s="84"/>
      <c r="S283" s="84"/>
      <c r="T283" s="84"/>
    </row>
    <row r="284" spans="1:20" s="5" customFormat="1" x14ac:dyDescent="0.3">
      <c r="A284" s="1"/>
      <c r="F284" s="10"/>
      <c r="G284" s="10"/>
      <c r="H284" s="10"/>
      <c r="I284" s="10"/>
      <c r="J284" s="11"/>
      <c r="K284" s="11"/>
      <c r="L284" s="11"/>
      <c r="M284" s="47"/>
      <c r="N284" s="12"/>
      <c r="O284" s="12"/>
      <c r="P284" s="12"/>
      <c r="Q284" s="12"/>
      <c r="R284" s="84"/>
      <c r="S284" s="84"/>
      <c r="T284" s="84"/>
    </row>
    <row r="285" spans="1:20" s="5" customFormat="1" x14ac:dyDescent="0.3">
      <c r="A285" s="1"/>
      <c r="F285" s="10"/>
      <c r="G285" s="10"/>
      <c r="H285" s="10"/>
      <c r="I285" s="10"/>
      <c r="J285" s="11"/>
      <c r="K285" s="11"/>
      <c r="L285" s="11"/>
      <c r="M285" s="47"/>
      <c r="N285" s="12"/>
      <c r="O285" s="12"/>
      <c r="P285" s="12"/>
      <c r="Q285" s="12"/>
      <c r="R285" s="84"/>
      <c r="S285" s="84"/>
      <c r="T285" s="84"/>
    </row>
    <row r="286" spans="1:20" s="5" customFormat="1" x14ac:dyDescent="0.3">
      <c r="A286" s="1"/>
      <c r="F286" s="10"/>
      <c r="G286" s="10"/>
      <c r="H286" s="10"/>
      <c r="I286" s="10"/>
      <c r="J286" s="11"/>
      <c r="K286" s="11"/>
      <c r="L286" s="11"/>
      <c r="M286" s="47"/>
      <c r="N286" s="12"/>
      <c r="O286" s="12"/>
      <c r="P286" s="12"/>
      <c r="Q286" s="12"/>
      <c r="R286" s="84"/>
      <c r="S286" s="84"/>
      <c r="T286" s="84"/>
    </row>
    <row r="287" spans="1:20" s="5" customFormat="1" x14ac:dyDescent="0.3">
      <c r="A287" s="1"/>
      <c r="F287" s="10"/>
      <c r="G287" s="10"/>
      <c r="H287" s="10"/>
      <c r="I287" s="10"/>
      <c r="J287" s="11"/>
      <c r="K287" s="11"/>
      <c r="L287" s="11"/>
      <c r="M287" s="47"/>
      <c r="N287" s="12"/>
      <c r="O287" s="12"/>
      <c r="P287" s="12"/>
      <c r="Q287" s="12"/>
      <c r="R287" s="84"/>
      <c r="S287" s="84"/>
      <c r="T287" s="84"/>
    </row>
    <row r="288" spans="1:20" s="5" customFormat="1" x14ac:dyDescent="0.3">
      <c r="A288" s="1"/>
      <c r="F288" s="10"/>
      <c r="G288" s="10"/>
      <c r="H288" s="10"/>
      <c r="I288" s="10"/>
      <c r="J288" s="11"/>
      <c r="K288" s="11"/>
      <c r="L288" s="11"/>
      <c r="M288" s="47"/>
      <c r="N288" s="12"/>
      <c r="O288" s="12"/>
      <c r="P288" s="12"/>
      <c r="Q288" s="12"/>
      <c r="R288" s="84"/>
      <c r="S288" s="84"/>
      <c r="T288" s="84"/>
    </row>
    <row r="289" spans="1:20" s="5" customFormat="1" x14ac:dyDescent="0.3">
      <c r="A289" s="1"/>
      <c r="F289" s="10"/>
      <c r="G289" s="10"/>
      <c r="H289" s="10"/>
      <c r="I289" s="10"/>
      <c r="J289" s="11"/>
      <c r="K289" s="11"/>
      <c r="L289" s="11"/>
      <c r="M289" s="47"/>
      <c r="N289" s="12"/>
      <c r="O289" s="12"/>
      <c r="P289" s="12"/>
      <c r="Q289" s="12"/>
      <c r="R289" s="84"/>
      <c r="S289" s="84"/>
      <c r="T289" s="84"/>
    </row>
    <row r="290" spans="1:20" s="5" customFormat="1" x14ac:dyDescent="0.3">
      <c r="A290" s="1"/>
      <c r="F290" s="10"/>
      <c r="G290" s="10"/>
      <c r="H290" s="10"/>
      <c r="I290" s="10"/>
      <c r="J290" s="11"/>
      <c r="K290" s="11"/>
      <c r="L290" s="11"/>
      <c r="M290" s="47"/>
      <c r="N290" s="12"/>
      <c r="O290" s="12"/>
      <c r="P290" s="12"/>
      <c r="Q290" s="12"/>
      <c r="R290" s="84"/>
      <c r="S290" s="84"/>
      <c r="T290" s="84"/>
    </row>
    <row r="291" spans="1:20" s="5" customFormat="1" x14ac:dyDescent="0.3">
      <c r="A291" s="1"/>
      <c r="F291" s="10"/>
      <c r="G291" s="10"/>
      <c r="H291" s="10"/>
      <c r="I291" s="10"/>
      <c r="J291" s="11"/>
      <c r="K291" s="11"/>
      <c r="L291" s="11"/>
      <c r="M291" s="47"/>
      <c r="N291" s="12"/>
      <c r="O291" s="12"/>
      <c r="P291" s="12"/>
      <c r="Q291" s="12"/>
      <c r="R291" s="84"/>
      <c r="S291" s="84"/>
      <c r="T291" s="84"/>
    </row>
    <row r="292" spans="1:20" s="5" customFormat="1" x14ac:dyDescent="0.3">
      <c r="A292" s="1"/>
      <c r="F292" s="10"/>
      <c r="G292" s="10"/>
      <c r="H292" s="10"/>
      <c r="I292" s="10"/>
      <c r="J292" s="11"/>
      <c r="K292" s="11"/>
      <c r="L292" s="11"/>
      <c r="M292" s="47"/>
      <c r="N292" s="12"/>
      <c r="O292" s="12"/>
      <c r="P292" s="12"/>
      <c r="Q292" s="12"/>
      <c r="R292" s="84"/>
      <c r="S292" s="84"/>
      <c r="T292" s="84"/>
    </row>
    <row r="293" spans="1:20" s="5" customFormat="1" x14ac:dyDescent="0.3">
      <c r="A293" s="1"/>
      <c r="F293" s="10"/>
      <c r="G293" s="10"/>
      <c r="H293" s="10"/>
      <c r="I293" s="10"/>
      <c r="J293" s="11"/>
      <c r="K293" s="11"/>
      <c r="L293" s="11"/>
      <c r="M293" s="47"/>
      <c r="N293" s="12"/>
      <c r="O293" s="12"/>
      <c r="P293" s="12"/>
      <c r="Q293" s="12"/>
      <c r="R293" s="84"/>
      <c r="S293" s="84"/>
      <c r="T293" s="84"/>
    </row>
    <row r="294" spans="1:20" s="5" customFormat="1" x14ac:dyDescent="0.3">
      <c r="A294" s="1"/>
      <c r="F294" s="10"/>
      <c r="G294" s="10"/>
      <c r="H294" s="10"/>
      <c r="I294" s="10"/>
      <c r="J294" s="11"/>
      <c r="K294" s="11"/>
      <c r="L294" s="11"/>
      <c r="M294" s="47"/>
      <c r="N294" s="12"/>
      <c r="O294" s="12"/>
      <c r="P294" s="12"/>
      <c r="Q294" s="12"/>
      <c r="R294" s="84"/>
      <c r="S294" s="84"/>
      <c r="T294" s="84"/>
    </row>
    <row r="295" spans="1:20" s="5" customFormat="1" x14ac:dyDescent="0.3">
      <c r="A295" s="1"/>
      <c r="F295" s="10"/>
      <c r="G295" s="10"/>
      <c r="H295" s="10"/>
      <c r="I295" s="10"/>
      <c r="J295" s="11"/>
      <c r="K295" s="11"/>
      <c r="L295" s="11"/>
      <c r="M295" s="47"/>
      <c r="N295" s="12"/>
      <c r="O295" s="12"/>
      <c r="P295" s="12"/>
      <c r="Q295" s="12"/>
      <c r="R295" s="84"/>
      <c r="S295" s="84"/>
      <c r="T295" s="84"/>
    </row>
    <row r="296" spans="1:20" s="5" customFormat="1" x14ac:dyDescent="0.3">
      <c r="A296" s="1"/>
      <c r="F296" s="10"/>
      <c r="G296" s="10"/>
      <c r="H296" s="10"/>
      <c r="I296" s="10"/>
      <c r="J296" s="11"/>
      <c r="K296" s="11"/>
      <c r="L296" s="11"/>
      <c r="M296" s="47"/>
      <c r="N296" s="12"/>
      <c r="O296" s="12"/>
      <c r="P296" s="12"/>
      <c r="Q296" s="12"/>
      <c r="R296" s="84"/>
      <c r="S296" s="84"/>
      <c r="T296" s="84"/>
    </row>
    <row r="297" spans="1:20" s="5" customFormat="1" x14ac:dyDescent="0.3">
      <c r="A297" s="1"/>
      <c r="F297" s="10"/>
      <c r="G297" s="10"/>
      <c r="H297" s="10"/>
      <c r="I297" s="10"/>
      <c r="J297" s="11"/>
      <c r="K297" s="11"/>
      <c r="L297" s="11"/>
      <c r="M297" s="47"/>
      <c r="N297" s="12"/>
      <c r="O297" s="12"/>
      <c r="P297" s="12"/>
      <c r="Q297" s="12"/>
      <c r="R297" s="84"/>
      <c r="S297" s="84"/>
      <c r="T297" s="84"/>
    </row>
    <row r="298" spans="1:20" s="5" customFormat="1" x14ac:dyDescent="0.3">
      <c r="A298" s="1"/>
      <c r="F298" s="10"/>
      <c r="G298" s="10"/>
      <c r="H298" s="10"/>
      <c r="I298" s="10"/>
      <c r="J298" s="11"/>
      <c r="K298" s="11"/>
      <c r="L298" s="11"/>
      <c r="M298" s="47"/>
      <c r="N298" s="12"/>
      <c r="O298" s="12"/>
      <c r="P298" s="12"/>
      <c r="Q298" s="12"/>
      <c r="R298" s="84"/>
      <c r="S298" s="84"/>
      <c r="T298" s="84"/>
    </row>
    <row r="299" spans="1:20" s="5" customFormat="1" x14ac:dyDescent="0.3">
      <c r="A299" s="1"/>
      <c r="F299" s="10"/>
      <c r="G299" s="10"/>
      <c r="H299" s="10"/>
      <c r="I299" s="10"/>
      <c r="J299" s="11"/>
      <c r="K299" s="11"/>
      <c r="L299" s="11"/>
      <c r="M299" s="47"/>
      <c r="N299" s="12"/>
      <c r="O299" s="12"/>
      <c r="P299" s="12"/>
      <c r="Q299" s="12"/>
      <c r="R299" s="84"/>
      <c r="S299" s="84"/>
      <c r="T299" s="84"/>
    </row>
    <row r="300" spans="1:20" s="5" customFormat="1" x14ac:dyDescent="0.3">
      <c r="A300" s="1"/>
      <c r="F300" s="10"/>
      <c r="G300" s="10"/>
      <c r="H300" s="10"/>
      <c r="I300" s="10"/>
      <c r="J300" s="11"/>
      <c r="K300" s="11"/>
      <c r="L300" s="11"/>
      <c r="M300" s="47"/>
      <c r="N300" s="12"/>
      <c r="O300" s="12"/>
      <c r="P300" s="12"/>
      <c r="Q300" s="12"/>
      <c r="R300" s="84"/>
      <c r="S300" s="84"/>
      <c r="T300" s="84"/>
    </row>
    <row r="301" spans="1:20" s="5" customFormat="1" x14ac:dyDescent="0.3">
      <c r="A301" s="1"/>
      <c r="F301" s="10"/>
      <c r="G301" s="10"/>
      <c r="H301" s="10"/>
      <c r="I301" s="10"/>
      <c r="J301" s="11"/>
      <c r="K301" s="11"/>
      <c r="L301" s="11"/>
      <c r="M301" s="47"/>
      <c r="N301" s="12"/>
      <c r="O301" s="12"/>
      <c r="P301" s="12"/>
      <c r="Q301" s="12"/>
      <c r="R301" s="84"/>
      <c r="S301" s="84"/>
      <c r="T301" s="84"/>
    </row>
    <row r="302" spans="1:20" s="5" customFormat="1" x14ac:dyDescent="0.3">
      <c r="A302" s="1"/>
      <c r="F302" s="10"/>
      <c r="G302" s="10"/>
      <c r="H302" s="10"/>
      <c r="I302" s="10"/>
      <c r="J302" s="11"/>
      <c r="K302" s="11"/>
      <c r="L302" s="11"/>
      <c r="M302" s="47"/>
      <c r="N302" s="12"/>
      <c r="O302" s="12"/>
      <c r="P302" s="12"/>
      <c r="Q302" s="12"/>
      <c r="R302" s="84"/>
      <c r="S302" s="84"/>
      <c r="T302" s="84"/>
    </row>
    <row r="303" spans="1:20" s="5" customFormat="1" x14ac:dyDescent="0.3">
      <c r="A303" s="1"/>
      <c r="F303" s="10"/>
      <c r="G303" s="10"/>
      <c r="H303" s="10"/>
      <c r="I303" s="10"/>
      <c r="J303" s="11"/>
      <c r="K303" s="11"/>
      <c r="L303" s="11"/>
      <c r="M303" s="47"/>
      <c r="N303" s="12"/>
      <c r="O303" s="12"/>
      <c r="P303" s="12"/>
      <c r="Q303" s="12"/>
      <c r="R303" s="84"/>
      <c r="S303" s="84"/>
      <c r="T303" s="84"/>
    </row>
    <row r="304" spans="1:20" s="5" customFormat="1" x14ac:dyDescent="0.3">
      <c r="A304" s="1"/>
      <c r="F304" s="10"/>
      <c r="G304" s="10"/>
      <c r="H304" s="10"/>
      <c r="I304" s="10"/>
      <c r="J304" s="11"/>
      <c r="K304" s="11"/>
      <c r="L304" s="11"/>
      <c r="M304" s="47"/>
      <c r="N304" s="12"/>
      <c r="O304" s="12"/>
      <c r="P304" s="12"/>
      <c r="Q304" s="12"/>
      <c r="R304" s="84"/>
      <c r="S304" s="84"/>
      <c r="T304" s="84"/>
    </row>
    <row r="305" spans="1:20" s="5" customFormat="1" x14ac:dyDescent="0.3">
      <c r="A305" s="1"/>
      <c r="F305" s="10"/>
      <c r="G305" s="10"/>
      <c r="H305" s="10"/>
      <c r="I305" s="10"/>
      <c r="J305" s="11"/>
      <c r="K305" s="11"/>
      <c r="L305" s="11"/>
      <c r="M305" s="47"/>
      <c r="N305" s="12"/>
      <c r="O305" s="12"/>
      <c r="P305" s="12"/>
      <c r="Q305" s="12"/>
      <c r="R305" s="84"/>
      <c r="S305" s="84"/>
      <c r="T305" s="84"/>
    </row>
    <row r="306" spans="1:20" s="5" customFormat="1" x14ac:dyDescent="0.3">
      <c r="A306" s="1"/>
      <c r="F306" s="10"/>
      <c r="G306" s="10"/>
      <c r="H306" s="10"/>
      <c r="I306" s="10"/>
      <c r="J306" s="11"/>
      <c r="K306" s="11"/>
      <c r="L306" s="11"/>
      <c r="M306" s="47"/>
      <c r="N306" s="12"/>
      <c r="O306" s="12"/>
      <c r="P306" s="12"/>
      <c r="Q306" s="12"/>
      <c r="R306" s="84"/>
      <c r="S306" s="84"/>
      <c r="T306" s="84"/>
    </row>
    <row r="307" spans="1:20" s="5" customFormat="1" x14ac:dyDescent="0.3">
      <c r="A307" s="1"/>
      <c r="F307" s="10"/>
      <c r="G307" s="10"/>
      <c r="H307" s="10"/>
      <c r="I307" s="10"/>
      <c r="J307" s="11"/>
      <c r="K307" s="11"/>
      <c r="L307" s="11"/>
      <c r="M307" s="47"/>
      <c r="N307" s="12"/>
      <c r="O307" s="12"/>
      <c r="P307" s="12"/>
      <c r="Q307" s="12"/>
      <c r="R307" s="84"/>
      <c r="S307" s="84"/>
      <c r="T307" s="84"/>
    </row>
    <row r="308" spans="1:20" s="5" customFormat="1" x14ac:dyDescent="0.3">
      <c r="A308" s="1"/>
      <c r="F308" s="10"/>
      <c r="G308" s="10"/>
      <c r="H308" s="10"/>
      <c r="I308" s="10"/>
      <c r="J308" s="11"/>
      <c r="K308" s="11"/>
      <c r="L308" s="11"/>
      <c r="M308" s="47"/>
      <c r="N308" s="12"/>
      <c r="O308" s="12"/>
      <c r="P308" s="12"/>
      <c r="Q308" s="12"/>
      <c r="R308" s="84"/>
      <c r="S308" s="84"/>
      <c r="T308" s="84"/>
    </row>
    <row r="309" spans="1:20" s="5" customFormat="1" x14ac:dyDescent="0.3">
      <c r="A309" s="1"/>
      <c r="F309" s="10"/>
      <c r="G309" s="10"/>
      <c r="H309" s="10"/>
      <c r="I309" s="10"/>
      <c r="J309" s="11"/>
      <c r="K309" s="11"/>
      <c r="L309" s="11"/>
      <c r="M309" s="47"/>
      <c r="N309" s="12"/>
      <c r="O309" s="12"/>
      <c r="P309" s="12"/>
      <c r="Q309" s="12"/>
      <c r="R309" s="84"/>
      <c r="S309" s="84"/>
      <c r="T309" s="84"/>
    </row>
    <row r="310" spans="1:20" s="5" customFormat="1" x14ac:dyDescent="0.3">
      <c r="A310" s="1"/>
      <c r="F310" s="10"/>
      <c r="G310" s="10"/>
      <c r="H310" s="10"/>
      <c r="I310" s="10"/>
      <c r="J310" s="11"/>
      <c r="K310" s="11"/>
      <c r="L310" s="11"/>
      <c r="M310" s="47"/>
      <c r="N310" s="12"/>
      <c r="O310" s="12"/>
      <c r="P310" s="12"/>
      <c r="Q310" s="12"/>
      <c r="R310" s="84"/>
      <c r="S310" s="84"/>
      <c r="T310" s="84"/>
    </row>
    <row r="311" spans="1:20" s="5" customFormat="1" x14ac:dyDescent="0.3">
      <c r="A311" s="1"/>
      <c r="F311" s="10"/>
      <c r="G311" s="10"/>
      <c r="H311" s="10"/>
      <c r="I311" s="10"/>
      <c r="J311" s="11"/>
      <c r="K311" s="11"/>
      <c r="L311" s="11"/>
      <c r="M311" s="47"/>
      <c r="N311" s="12"/>
      <c r="O311" s="12"/>
      <c r="P311" s="12"/>
      <c r="Q311" s="12"/>
      <c r="R311" s="84"/>
      <c r="S311" s="84"/>
      <c r="T311" s="84"/>
    </row>
    <row r="312" spans="1:20" s="5" customFormat="1" x14ac:dyDescent="0.3">
      <c r="A312" s="1"/>
      <c r="F312" s="10"/>
      <c r="G312" s="10"/>
      <c r="H312" s="10"/>
      <c r="I312" s="10"/>
      <c r="J312" s="11"/>
      <c r="K312" s="11"/>
      <c r="L312" s="11"/>
      <c r="M312" s="47"/>
      <c r="N312" s="12"/>
      <c r="O312" s="12"/>
      <c r="P312" s="12"/>
      <c r="Q312" s="12"/>
      <c r="R312" s="84"/>
      <c r="S312" s="84"/>
      <c r="T312" s="84"/>
    </row>
    <row r="313" spans="1:20" s="5" customFormat="1" x14ac:dyDescent="0.3">
      <c r="A313" s="1"/>
      <c r="F313" s="10"/>
      <c r="G313" s="10"/>
      <c r="H313" s="10"/>
      <c r="I313" s="10"/>
      <c r="J313" s="11"/>
      <c r="K313" s="11"/>
      <c r="L313" s="11"/>
      <c r="M313" s="47"/>
      <c r="N313" s="12"/>
      <c r="O313" s="12"/>
      <c r="P313" s="12"/>
      <c r="Q313" s="12"/>
      <c r="R313" s="84"/>
      <c r="S313" s="84"/>
      <c r="T313" s="84"/>
    </row>
    <row r="314" spans="1:20" s="5" customFormat="1" x14ac:dyDescent="0.3">
      <c r="A314" s="1"/>
      <c r="F314" s="10"/>
      <c r="G314" s="10"/>
      <c r="H314" s="10"/>
      <c r="I314" s="10"/>
      <c r="J314" s="11"/>
      <c r="K314" s="11"/>
      <c r="L314" s="11"/>
      <c r="M314" s="47"/>
      <c r="N314" s="12"/>
      <c r="O314" s="12"/>
      <c r="P314" s="12"/>
      <c r="Q314" s="12"/>
      <c r="R314" s="84"/>
      <c r="S314" s="84"/>
      <c r="T314" s="84"/>
    </row>
    <row r="315" spans="1:20" s="5" customFormat="1" x14ac:dyDescent="0.3">
      <c r="A315" s="1"/>
      <c r="F315" s="10"/>
      <c r="G315" s="10"/>
      <c r="H315" s="10"/>
      <c r="I315" s="10"/>
      <c r="J315" s="11"/>
      <c r="K315" s="11"/>
      <c r="L315" s="11"/>
      <c r="M315" s="47"/>
      <c r="N315" s="12"/>
      <c r="O315" s="12"/>
      <c r="P315" s="12"/>
      <c r="Q315" s="12"/>
      <c r="R315" s="84"/>
      <c r="S315" s="84"/>
      <c r="T315" s="84"/>
    </row>
    <row r="316" spans="1:20" s="5" customFormat="1" x14ac:dyDescent="0.3">
      <c r="A316" s="1"/>
      <c r="F316" s="10"/>
      <c r="G316" s="10"/>
      <c r="H316" s="10"/>
      <c r="I316" s="10"/>
      <c r="J316" s="11"/>
      <c r="K316" s="11"/>
      <c r="L316" s="11"/>
      <c r="M316" s="47"/>
      <c r="N316" s="12"/>
      <c r="O316" s="12"/>
      <c r="P316" s="12"/>
      <c r="Q316" s="12"/>
      <c r="R316" s="84"/>
      <c r="S316" s="84"/>
      <c r="T316" s="84"/>
    </row>
    <row r="317" spans="1:20" s="5" customFormat="1" x14ac:dyDescent="0.3">
      <c r="A317" s="1"/>
      <c r="F317" s="10"/>
      <c r="G317" s="10"/>
      <c r="H317" s="10"/>
      <c r="I317" s="10"/>
      <c r="J317" s="11"/>
      <c r="K317" s="11"/>
      <c r="L317" s="11"/>
      <c r="M317" s="47"/>
      <c r="N317" s="12"/>
      <c r="O317" s="12"/>
      <c r="P317" s="12"/>
      <c r="Q317" s="12"/>
      <c r="R317" s="84"/>
      <c r="S317" s="84"/>
      <c r="T317" s="84"/>
    </row>
    <row r="318" spans="1:20" s="5" customFormat="1" x14ac:dyDescent="0.3">
      <c r="A318" s="1"/>
      <c r="F318" s="10"/>
      <c r="G318" s="10"/>
      <c r="H318" s="10"/>
      <c r="I318" s="10"/>
      <c r="J318" s="11"/>
      <c r="K318" s="11"/>
      <c r="L318" s="11"/>
      <c r="M318" s="47"/>
      <c r="N318" s="12"/>
      <c r="O318" s="12"/>
      <c r="P318" s="12"/>
      <c r="Q318" s="12"/>
      <c r="R318" s="84"/>
      <c r="S318" s="84"/>
      <c r="T318" s="84"/>
    </row>
    <row r="319" spans="1:20" s="5" customFormat="1" x14ac:dyDescent="0.3">
      <c r="A319" s="1"/>
      <c r="F319" s="10"/>
      <c r="G319" s="10"/>
      <c r="H319" s="10"/>
      <c r="I319" s="10"/>
      <c r="J319" s="11"/>
      <c r="K319" s="11"/>
      <c r="L319" s="11"/>
      <c r="M319" s="47"/>
      <c r="N319" s="12"/>
      <c r="O319" s="12"/>
      <c r="P319" s="12"/>
      <c r="Q319" s="12"/>
      <c r="R319" s="84"/>
      <c r="S319" s="84"/>
      <c r="T319" s="84"/>
    </row>
    <row r="320" spans="1:20" s="5" customFormat="1" x14ac:dyDescent="0.3">
      <c r="A320" s="1"/>
      <c r="F320" s="10"/>
      <c r="G320" s="10"/>
      <c r="H320" s="10"/>
      <c r="I320" s="10"/>
      <c r="J320" s="11"/>
      <c r="K320" s="11"/>
      <c r="L320" s="11"/>
      <c r="M320" s="47"/>
      <c r="N320" s="12"/>
      <c r="O320" s="12"/>
      <c r="P320" s="12"/>
      <c r="Q320" s="12"/>
      <c r="R320" s="84"/>
      <c r="S320" s="84"/>
      <c r="T320" s="84"/>
    </row>
    <row r="321" spans="1:20" s="5" customFormat="1" x14ac:dyDescent="0.3">
      <c r="A321" s="1"/>
      <c r="F321" s="10"/>
      <c r="G321" s="10"/>
      <c r="H321" s="10"/>
      <c r="I321" s="10"/>
      <c r="J321" s="11"/>
      <c r="K321" s="11"/>
      <c r="L321" s="11"/>
      <c r="M321" s="47"/>
      <c r="N321" s="12"/>
      <c r="O321" s="12"/>
      <c r="P321" s="12"/>
      <c r="Q321" s="12"/>
      <c r="R321" s="84"/>
      <c r="S321" s="84"/>
      <c r="T321" s="84"/>
    </row>
    <row r="322" spans="1:20" s="5" customFormat="1" x14ac:dyDescent="0.3">
      <c r="A322" s="1"/>
      <c r="F322" s="10"/>
      <c r="G322" s="10"/>
      <c r="H322" s="10"/>
      <c r="I322" s="10"/>
      <c r="J322" s="11"/>
      <c r="K322" s="11"/>
      <c r="L322" s="11"/>
      <c r="M322" s="47"/>
      <c r="N322" s="12"/>
      <c r="O322" s="12"/>
      <c r="P322" s="12"/>
      <c r="Q322" s="12"/>
      <c r="R322" s="84"/>
      <c r="S322" s="84"/>
      <c r="T322" s="84"/>
    </row>
    <row r="323" spans="1:20" s="5" customFormat="1" x14ac:dyDescent="0.3">
      <c r="A323" s="1"/>
      <c r="F323" s="10"/>
      <c r="G323" s="10"/>
      <c r="H323" s="10"/>
      <c r="I323" s="10"/>
      <c r="J323" s="11"/>
      <c r="K323" s="11"/>
      <c r="L323" s="11"/>
      <c r="M323" s="47"/>
      <c r="N323" s="12"/>
      <c r="O323" s="12"/>
      <c r="P323" s="12"/>
      <c r="Q323" s="12"/>
      <c r="R323" s="84"/>
      <c r="S323" s="84"/>
      <c r="T323" s="84"/>
    </row>
    <row r="324" spans="1:20" s="5" customFormat="1" x14ac:dyDescent="0.3">
      <c r="A324" s="1"/>
      <c r="F324" s="10"/>
      <c r="G324" s="10"/>
      <c r="H324" s="10"/>
      <c r="I324" s="10"/>
      <c r="J324" s="11"/>
      <c r="K324" s="11"/>
      <c r="L324" s="11"/>
      <c r="M324" s="47"/>
      <c r="N324" s="12"/>
      <c r="O324" s="12"/>
      <c r="P324" s="12"/>
      <c r="Q324" s="12"/>
      <c r="R324" s="84"/>
      <c r="S324" s="84"/>
      <c r="T324" s="84"/>
    </row>
    <row r="325" spans="1:20" s="5" customFormat="1" x14ac:dyDescent="0.3">
      <c r="A325" s="1"/>
      <c r="F325" s="10"/>
      <c r="G325" s="10"/>
      <c r="H325" s="10"/>
      <c r="I325" s="10"/>
      <c r="J325" s="11"/>
      <c r="K325" s="11"/>
      <c r="L325" s="11"/>
      <c r="M325" s="47"/>
      <c r="N325" s="12"/>
      <c r="O325" s="12"/>
      <c r="P325" s="12"/>
      <c r="Q325" s="12"/>
      <c r="R325" s="84"/>
      <c r="S325" s="84"/>
      <c r="T325" s="84"/>
    </row>
    <row r="326" spans="1:20" s="5" customFormat="1" x14ac:dyDescent="0.3">
      <c r="A326" s="1"/>
      <c r="F326" s="10"/>
      <c r="G326" s="10"/>
      <c r="H326" s="10"/>
      <c r="I326" s="10"/>
      <c r="J326" s="11"/>
      <c r="K326" s="11"/>
      <c r="L326" s="11"/>
      <c r="M326" s="47"/>
      <c r="N326" s="12"/>
      <c r="O326" s="12"/>
      <c r="P326" s="12"/>
      <c r="Q326" s="12"/>
      <c r="R326" s="84"/>
      <c r="S326" s="84"/>
      <c r="T326" s="84"/>
    </row>
    <row r="327" spans="1:20" s="5" customFormat="1" x14ac:dyDescent="0.3">
      <c r="A327" s="1"/>
      <c r="F327" s="10"/>
      <c r="G327" s="10"/>
      <c r="H327" s="10"/>
      <c r="I327" s="10"/>
      <c r="J327" s="11"/>
      <c r="K327" s="11"/>
      <c r="L327" s="11"/>
      <c r="M327" s="47"/>
      <c r="N327" s="12"/>
      <c r="O327" s="12"/>
      <c r="P327" s="12"/>
      <c r="Q327" s="12"/>
      <c r="R327" s="84"/>
      <c r="S327" s="84"/>
      <c r="T327" s="84"/>
    </row>
    <row r="328" spans="1:20" s="5" customFormat="1" x14ac:dyDescent="0.3">
      <c r="A328" s="1"/>
      <c r="F328" s="10"/>
      <c r="G328" s="10"/>
      <c r="H328" s="10"/>
      <c r="I328" s="10"/>
      <c r="J328" s="11"/>
      <c r="K328" s="11"/>
      <c r="L328" s="11"/>
      <c r="M328" s="47"/>
      <c r="N328" s="12"/>
      <c r="O328" s="12"/>
      <c r="P328" s="12"/>
      <c r="Q328" s="12"/>
      <c r="R328" s="84"/>
      <c r="S328" s="84"/>
      <c r="T328" s="84"/>
    </row>
    <row r="329" spans="1:20" s="5" customFormat="1" x14ac:dyDescent="0.3">
      <c r="A329" s="1"/>
      <c r="F329" s="10"/>
      <c r="G329" s="10"/>
      <c r="H329" s="10"/>
      <c r="I329" s="10"/>
      <c r="J329" s="11"/>
      <c r="K329" s="11"/>
      <c r="L329" s="11"/>
      <c r="M329" s="47"/>
      <c r="N329" s="12"/>
      <c r="O329" s="12"/>
      <c r="P329" s="12"/>
      <c r="Q329" s="12"/>
      <c r="R329" s="84"/>
      <c r="S329" s="84"/>
      <c r="T329" s="84"/>
    </row>
    <row r="330" spans="1:20" s="5" customFormat="1" x14ac:dyDescent="0.3">
      <c r="A330" s="1"/>
      <c r="F330" s="10"/>
      <c r="G330" s="10"/>
      <c r="H330" s="10"/>
      <c r="I330" s="10"/>
      <c r="J330" s="11"/>
      <c r="K330" s="11"/>
      <c r="L330" s="11"/>
      <c r="M330" s="47"/>
      <c r="N330" s="12"/>
      <c r="O330" s="12"/>
      <c r="P330" s="12"/>
      <c r="Q330" s="12"/>
      <c r="R330" s="84"/>
      <c r="S330" s="84"/>
      <c r="T330" s="84"/>
    </row>
    <row r="331" spans="1:20" s="5" customFormat="1" x14ac:dyDescent="0.3">
      <c r="A331" s="1"/>
      <c r="F331" s="10"/>
      <c r="G331" s="10"/>
      <c r="H331" s="10"/>
      <c r="I331" s="10"/>
      <c r="J331" s="11"/>
      <c r="K331" s="11"/>
      <c r="L331" s="11"/>
      <c r="M331" s="47"/>
      <c r="N331" s="12"/>
      <c r="O331" s="12"/>
      <c r="P331" s="12"/>
      <c r="Q331" s="12"/>
      <c r="R331" s="84"/>
      <c r="S331" s="84"/>
      <c r="T331" s="84"/>
    </row>
    <row r="332" spans="1:20" s="5" customFormat="1" x14ac:dyDescent="0.3">
      <c r="A332" s="1"/>
      <c r="F332" s="10"/>
      <c r="G332" s="10"/>
      <c r="H332" s="10"/>
      <c r="I332" s="10"/>
      <c r="J332" s="11"/>
      <c r="K332" s="11"/>
      <c r="L332" s="11"/>
      <c r="M332" s="47"/>
      <c r="N332" s="12"/>
      <c r="O332" s="12"/>
      <c r="P332" s="12"/>
      <c r="Q332" s="12"/>
      <c r="R332" s="84"/>
      <c r="S332" s="84"/>
      <c r="T332" s="84"/>
    </row>
    <row r="333" spans="1:20" s="5" customFormat="1" x14ac:dyDescent="0.3">
      <c r="A333" s="1"/>
      <c r="F333" s="10"/>
      <c r="G333" s="10"/>
      <c r="H333" s="10"/>
      <c r="I333" s="10"/>
      <c r="J333" s="11"/>
      <c r="K333" s="11"/>
      <c r="L333" s="11"/>
      <c r="M333" s="47"/>
      <c r="N333" s="12"/>
      <c r="O333" s="12"/>
      <c r="P333" s="12"/>
      <c r="Q333" s="12"/>
      <c r="R333" s="84"/>
      <c r="S333" s="84"/>
      <c r="T333" s="84"/>
    </row>
    <row r="334" spans="1:20" s="5" customFormat="1" x14ac:dyDescent="0.3">
      <c r="A334" s="1"/>
      <c r="F334" s="10"/>
      <c r="G334" s="10"/>
      <c r="H334" s="10"/>
      <c r="I334" s="10"/>
      <c r="J334" s="11"/>
      <c r="K334" s="11"/>
      <c r="L334" s="11"/>
      <c r="M334" s="47"/>
      <c r="N334" s="12"/>
      <c r="O334" s="12"/>
      <c r="P334" s="12"/>
      <c r="Q334" s="12"/>
      <c r="R334" s="84"/>
      <c r="S334" s="84"/>
      <c r="T334" s="84"/>
    </row>
    <row r="335" spans="1:20" s="5" customFormat="1" x14ac:dyDescent="0.3">
      <c r="A335" s="1"/>
      <c r="F335" s="10"/>
      <c r="G335" s="10"/>
      <c r="H335" s="10"/>
      <c r="I335" s="10"/>
      <c r="J335" s="11"/>
      <c r="K335" s="11"/>
      <c r="L335" s="11"/>
      <c r="M335" s="47"/>
      <c r="N335" s="12"/>
      <c r="O335" s="12"/>
      <c r="P335" s="12"/>
      <c r="Q335" s="12"/>
      <c r="R335" s="84"/>
      <c r="S335" s="84"/>
      <c r="T335" s="84"/>
    </row>
    <row r="336" spans="1:20" s="5" customFormat="1" x14ac:dyDescent="0.3">
      <c r="A336" s="1"/>
      <c r="F336" s="10"/>
      <c r="G336" s="10"/>
      <c r="H336" s="10"/>
      <c r="I336" s="10"/>
      <c r="J336" s="11"/>
      <c r="K336" s="11"/>
      <c r="L336" s="11"/>
      <c r="M336" s="47"/>
      <c r="N336" s="12"/>
      <c r="O336" s="12"/>
      <c r="P336" s="12"/>
      <c r="Q336" s="12"/>
      <c r="R336" s="84"/>
      <c r="S336" s="84"/>
      <c r="T336" s="84"/>
    </row>
    <row r="337" spans="1:20" s="5" customFormat="1" x14ac:dyDescent="0.3">
      <c r="A337" s="1"/>
      <c r="F337" s="10"/>
      <c r="G337" s="10"/>
      <c r="H337" s="10"/>
      <c r="I337" s="10"/>
      <c r="J337" s="11"/>
      <c r="K337" s="11"/>
      <c r="L337" s="11"/>
      <c r="M337" s="47"/>
      <c r="N337" s="12"/>
      <c r="O337" s="12"/>
      <c r="P337" s="12"/>
      <c r="Q337" s="12"/>
      <c r="R337" s="84"/>
      <c r="S337" s="84"/>
      <c r="T337" s="84"/>
    </row>
    <row r="338" spans="1:20" s="5" customFormat="1" x14ac:dyDescent="0.3">
      <c r="A338" s="1"/>
      <c r="F338" s="10"/>
      <c r="G338" s="10"/>
      <c r="H338" s="10"/>
      <c r="I338" s="10"/>
      <c r="J338" s="11"/>
      <c r="K338" s="11"/>
      <c r="L338" s="11"/>
      <c r="M338" s="47"/>
      <c r="N338" s="12"/>
      <c r="O338" s="12"/>
      <c r="P338" s="12"/>
      <c r="Q338" s="12"/>
      <c r="R338" s="84"/>
      <c r="S338" s="84"/>
      <c r="T338" s="84"/>
    </row>
    <row r="339" spans="1:20" s="5" customFormat="1" x14ac:dyDescent="0.3">
      <c r="A339" s="1"/>
      <c r="F339" s="10"/>
      <c r="G339" s="10"/>
      <c r="H339" s="10"/>
      <c r="I339" s="10"/>
      <c r="J339" s="11"/>
      <c r="K339" s="11"/>
      <c r="L339" s="11"/>
      <c r="M339" s="47"/>
      <c r="N339" s="12"/>
      <c r="O339" s="12"/>
      <c r="P339" s="12"/>
      <c r="Q339" s="12"/>
      <c r="R339" s="84"/>
      <c r="S339" s="84"/>
      <c r="T339" s="84"/>
    </row>
    <row r="340" spans="1:20" s="5" customFormat="1" x14ac:dyDescent="0.3">
      <c r="A340" s="1"/>
      <c r="F340" s="10"/>
      <c r="G340" s="10"/>
      <c r="H340" s="10"/>
      <c r="I340" s="10"/>
      <c r="J340" s="11"/>
      <c r="K340" s="11"/>
      <c r="L340" s="11"/>
      <c r="M340" s="47"/>
      <c r="N340" s="12"/>
      <c r="O340" s="12"/>
      <c r="P340" s="12"/>
      <c r="Q340" s="12"/>
      <c r="R340" s="84"/>
      <c r="S340" s="84"/>
      <c r="T340" s="84"/>
    </row>
    <row r="341" spans="1:20" s="5" customFormat="1" x14ac:dyDescent="0.3">
      <c r="A341" s="1"/>
      <c r="F341" s="10"/>
      <c r="G341" s="10"/>
      <c r="H341" s="10"/>
      <c r="I341" s="10"/>
      <c r="J341" s="11"/>
      <c r="K341" s="11"/>
      <c r="L341" s="11"/>
      <c r="M341" s="47"/>
      <c r="N341" s="12"/>
      <c r="O341" s="12"/>
      <c r="P341" s="12"/>
      <c r="Q341" s="12"/>
      <c r="R341" s="84"/>
      <c r="S341" s="84"/>
      <c r="T341" s="84"/>
    </row>
    <row r="342" spans="1:20" s="5" customFormat="1" x14ac:dyDescent="0.3">
      <c r="A342" s="1"/>
      <c r="F342" s="10"/>
      <c r="G342" s="10"/>
      <c r="H342" s="10"/>
      <c r="I342" s="10"/>
      <c r="J342" s="11"/>
      <c r="K342" s="11"/>
      <c r="L342" s="11"/>
      <c r="M342" s="47"/>
      <c r="N342" s="12"/>
      <c r="O342" s="12"/>
      <c r="P342" s="12"/>
      <c r="Q342" s="12"/>
      <c r="R342" s="84"/>
      <c r="S342" s="84"/>
      <c r="T342" s="84"/>
    </row>
    <row r="343" spans="1:20" s="5" customFormat="1" x14ac:dyDescent="0.3">
      <c r="A343" s="1"/>
      <c r="F343" s="10"/>
      <c r="G343" s="10"/>
      <c r="H343" s="10"/>
      <c r="I343" s="10"/>
      <c r="J343" s="11"/>
      <c r="K343" s="11"/>
      <c r="L343" s="11"/>
      <c r="M343" s="47"/>
      <c r="N343" s="12"/>
      <c r="O343" s="12"/>
      <c r="P343" s="12"/>
      <c r="Q343" s="12"/>
      <c r="R343" s="84"/>
      <c r="S343" s="84"/>
      <c r="T343" s="84"/>
    </row>
    <row r="344" spans="1:20" s="5" customFormat="1" x14ac:dyDescent="0.3">
      <c r="A344" s="1"/>
      <c r="F344" s="10"/>
      <c r="G344" s="10"/>
      <c r="H344" s="10"/>
      <c r="I344" s="10"/>
      <c r="J344" s="11"/>
      <c r="K344" s="11"/>
      <c r="L344" s="11"/>
      <c r="M344" s="47"/>
      <c r="N344" s="12"/>
      <c r="O344" s="12"/>
      <c r="P344" s="12"/>
      <c r="Q344" s="12"/>
      <c r="R344" s="84"/>
      <c r="S344" s="84"/>
      <c r="T344" s="84"/>
    </row>
    <row r="345" spans="1:20" s="5" customFormat="1" x14ac:dyDescent="0.3">
      <c r="A345" s="1"/>
      <c r="F345" s="10"/>
      <c r="G345" s="10"/>
      <c r="H345" s="10"/>
      <c r="I345" s="10"/>
      <c r="J345" s="11"/>
      <c r="K345" s="11"/>
      <c r="L345" s="11"/>
      <c r="M345" s="47"/>
      <c r="N345" s="12"/>
      <c r="O345" s="12"/>
      <c r="P345" s="12"/>
      <c r="Q345" s="12"/>
      <c r="R345" s="84"/>
      <c r="S345" s="84"/>
      <c r="T345" s="84"/>
    </row>
    <row r="346" spans="1:20" s="5" customFormat="1" x14ac:dyDescent="0.3">
      <c r="A346" s="1"/>
      <c r="F346" s="10"/>
      <c r="G346" s="10"/>
      <c r="H346" s="10"/>
      <c r="I346" s="10"/>
      <c r="J346" s="11"/>
      <c r="K346" s="11"/>
      <c r="L346" s="11"/>
      <c r="M346" s="47"/>
      <c r="N346" s="12"/>
      <c r="O346" s="12"/>
      <c r="P346" s="12"/>
      <c r="Q346" s="12"/>
      <c r="R346" s="84"/>
      <c r="S346" s="84"/>
      <c r="T346" s="84"/>
    </row>
    <row r="347" spans="1:20" s="5" customFormat="1" x14ac:dyDescent="0.3">
      <c r="A347" s="1"/>
      <c r="F347" s="10"/>
      <c r="G347" s="10"/>
      <c r="H347" s="10"/>
      <c r="I347" s="10"/>
      <c r="J347" s="11"/>
      <c r="K347" s="11"/>
      <c r="L347" s="11"/>
      <c r="M347" s="47"/>
      <c r="N347" s="12"/>
      <c r="O347" s="12"/>
      <c r="P347" s="12"/>
      <c r="Q347" s="12"/>
      <c r="R347" s="84"/>
      <c r="S347" s="84"/>
      <c r="T347" s="84"/>
    </row>
    <row r="348" spans="1:20" s="5" customFormat="1" x14ac:dyDescent="0.3">
      <c r="A348" s="1"/>
      <c r="F348" s="10"/>
      <c r="G348" s="10"/>
      <c r="H348" s="10"/>
      <c r="I348" s="10"/>
      <c r="J348" s="11"/>
      <c r="K348" s="11"/>
      <c r="L348" s="11"/>
      <c r="M348" s="47"/>
      <c r="N348" s="12"/>
      <c r="O348" s="12"/>
      <c r="P348" s="12"/>
      <c r="Q348" s="12"/>
      <c r="R348" s="84"/>
      <c r="S348" s="84"/>
      <c r="T348" s="84"/>
    </row>
    <row r="349" spans="1:20" s="5" customFormat="1" x14ac:dyDescent="0.3">
      <c r="A349" s="1"/>
      <c r="F349" s="10"/>
      <c r="G349" s="10"/>
      <c r="H349" s="10"/>
      <c r="I349" s="10"/>
      <c r="J349" s="11"/>
      <c r="K349" s="11"/>
      <c r="L349" s="11"/>
      <c r="M349" s="47"/>
      <c r="N349" s="12"/>
      <c r="O349" s="12"/>
      <c r="P349" s="12"/>
      <c r="Q349" s="12"/>
      <c r="R349" s="84"/>
      <c r="S349" s="84"/>
      <c r="T349" s="84"/>
    </row>
    <row r="350" spans="1:20" s="5" customFormat="1" x14ac:dyDescent="0.3">
      <c r="A350" s="1"/>
      <c r="F350" s="10"/>
      <c r="G350" s="10"/>
      <c r="H350" s="10"/>
      <c r="I350" s="10"/>
      <c r="J350" s="11"/>
      <c r="K350" s="11"/>
      <c r="L350" s="11"/>
      <c r="M350" s="47"/>
      <c r="N350" s="12"/>
      <c r="O350" s="12"/>
      <c r="P350" s="12"/>
      <c r="Q350" s="12"/>
      <c r="R350" s="84"/>
      <c r="S350" s="84"/>
      <c r="T350" s="84"/>
    </row>
    <row r="351" spans="1:20" s="5" customFormat="1" x14ac:dyDescent="0.3">
      <c r="A351" s="1"/>
      <c r="F351" s="10"/>
      <c r="G351" s="10"/>
      <c r="H351" s="10"/>
      <c r="I351" s="10"/>
      <c r="J351" s="11"/>
      <c r="K351" s="11"/>
      <c r="L351" s="11"/>
      <c r="M351" s="47"/>
      <c r="N351" s="12"/>
      <c r="O351" s="12"/>
      <c r="P351" s="12"/>
      <c r="Q351" s="12"/>
      <c r="R351" s="84"/>
      <c r="S351" s="84"/>
      <c r="T351" s="84"/>
    </row>
    <row r="352" spans="1:20" s="5" customFormat="1" x14ac:dyDescent="0.3">
      <c r="A352" s="1"/>
      <c r="F352" s="10"/>
      <c r="G352" s="10"/>
      <c r="H352" s="10"/>
      <c r="I352" s="10"/>
      <c r="J352" s="11"/>
      <c r="K352" s="11"/>
      <c r="L352" s="11"/>
      <c r="M352" s="47"/>
      <c r="N352" s="12"/>
      <c r="O352" s="12"/>
      <c r="P352" s="12"/>
      <c r="Q352" s="12"/>
      <c r="R352" s="84"/>
      <c r="S352" s="84"/>
      <c r="T352" s="84"/>
    </row>
    <row r="353" spans="1:20" s="5" customFormat="1" x14ac:dyDescent="0.3">
      <c r="A353" s="1"/>
      <c r="F353" s="10"/>
      <c r="G353" s="10"/>
      <c r="H353" s="10"/>
      <c r="I353" s="10"/>
      <c r="J353" s="11"/>
      <c r="K353" s="11"/>
      <c r="L353" s="11"/>
      <c r="M353" s="47"/>
      <c r="N353" s="12"/>
      <c r="O353" s="12"/>
      <c r="P353" s="12"/>
      <c r="Q353" s="12"/>
      <c r="R353" s="84"/>
      <c r="S353" s="84"/>
      <c r="T353" s="84"/>
    </row>
    <row r="354" spans="1:20" s="5" customFormat="1" x14ac:dyDescent="0.3">
      <c r="A354" s="1"/>
      <c r="F354" s="10"/>
      <c r="G354" s="10"/>
      <c r="H354" s="10"/>
      <c r="I354" s="10"/>
      <c r="J354" s="11"/>
      <c r="K354" s="11"/>
      <c r="L354" s="11"/>
      <c r="M354" s="47"/>
      <c r="N354" s="12"/>
      <c r="O354" s="12"/>
      <c r="P354" s="12"/>
      <c r="Q354" s="12"/>
      <c r="R354" s="84"/>
      <c r="S354" s="84"/>
      <c r="T354" s="84"/>
    </row>
    <row r="355" spans="1:20" s="5" customFormat="1" x14ac:dyDescent="0.3">
      <c r="A355" s="1"/>
      <c r="F355" s="10"/>
      <c r="G355" s="10"/>
      <c r="H355" s="10"/>
      <c r="I355" s="10"/>
      <c r="J355" s="11"/>
      <c r="K355" s="11"/>
      <c r="L355" s="11"/>
      <c r="M355" s="47"/>
      <c r="N355" s="12"/>
      <c r="O355" s="12"/>
      <c r="P355" s="12"/>
      <c r="Q355" s="12"/>
      <c r="R355" s="84"/>
      <c r="S355" s="84"/>
      <c r="T355" s="84"/>
    </row>
    <row r="356" spans="1:20" s="5" customFormat="1" x14ac:dyDescent="0.3">
      <c r="A356" s="1"/>
      <c r="F356" s="10"/>
      <c r="G356" s="10"/>
      <c r="H356" s="10"/>
      <c r="I356" s="10"/>
      <c r="J356" s="11"/>
      <c r="K356" s="11"/>
      <c r="L356" s="11"/>
      <c r="M356" s="47"/>
      <c r="N356" s="12"/>
      <c r="O356" s="12"/>
      <c r="P356" s="12"/>
      <c r="Q356" s="12"/>
      <c r="R356" s="84"/>
      <c r="S356" s="84"/>
      <c r="T356" s="84"/>
    </row>
    <row r="357" spans="1:20" s="5" customFormat="1" x14ac:dyDescent="0.3">
      <c r="A357" s="1"/>
      <c r="F357" s="10"/>
      <c r="G357" s="10"/>
      <c r="H357" s="10"/>
      <c r="I357" s="10"/>
      <c r="J357" s="11"/>
      <c r="K357" s="11"/>
      <c r="L357" s="11"/>
      <c r="M357" s="47"/>
      <c r="N357" s="12"/>
      <c r="O357" s="12"/>
      <c r="P357" s="12"/>
      <c r="Q357" s="12"/>
      <c r="R357" s="84"/>
      <c r="S357" s="84"/>
      <c r="T357" s="84"/>
    </row>
    <row r="358" spans="1:20" s="5" customFormat="1" x14ac:dyDescent="0.3">
      <c r="A358" s="1"/>
      <c r="F358" s="10"/>
      <c r="G358" s="10"/>
      <c r="H358" s="10"/>
      <c r="I358" s="10"/>
      <c r="J358" s="11"/>
      <c r="K358" s="11"/>
      <c r="L358" s="11"/>
      <c r="M358" s="47"/>
      <c r="N358" s="12"/>
      <c r="O358" s="12"/>
      <c r="P358" s="12"/>
      <c r="Q358" s="12"/>
      <c r="R358" s="84"/>
      <c r="S358" s="84"/>
      <c r="T358" s="84"/>
    </row>
    <row r="359" spans="1:20" s="5" customFormat="1" x14ac:dyDescent="0.3">
      <c r="A359" s="1"/>
      <c r="F359" s="10"/>
      <c r="G359" s="10"/>
      <c r="H359" s="10"/>
      <c r="I359" s="10"/>
      <c r="J359" s="11"/>
      <c r="K359" s="11"/>
      <c r="L359" s="11"/>
      <c r="M359" s="47"/>
      <c r="N359" s="12"/>
      <c r="O359" s="12"/>
      <c r="P359" s="12"/>
      <c r="Q359" s="12"/>
      <c r="R359" s="84"/>
      <c r="S359" s="84"/>
      <c r="T359" s="84"/>
    </row>
    <row r="360" spans="1:20" s="5" customFormat="1" x14ac:dyDescent="0.3">
      <c r="A360" s="1"/>
      <c r="F360" s="10"/>
      <c r="G360" s="10"/>
      <c r="H360" s="10"/>
      <c r="I360" s="10"/>
      <c r="J360" s="11"/>
      <c r="K360" s="11"/>
      <c r="L360" s="11"/>
      <c r="M360" s="47"/>
      <c r="N360" s="12"/>
      <c r="O360" s="12"/>
      <c r="P360" s="12"/>
      <c r="Q360" s="12"/>
      <c r="R360" s="84"/>
      <c r="S360" s="84"/>
      <c r="T360" s="84"/>
    </row>
    <row r="361" spans="1:20" s="5" customFormat="1" x14ac:dyDescent="0.3">
      <c r="A361" s="1"/>
      <c r="F361" s="10"/>
      <c r="G361" s="10"/>
      <c r="H361" s="10"/>
      <c r="I361" s="10"/>
      <c r="J361" s="11"/>
      <c r="K361" s="11"/>
      <c r="L361" s="11"/>
      <c r="M361" s="47"/>
      <c r="N361" s="12"/>
      <c r="O361" s="12"/>
      <c r="P361" s="12"/>
      <c r="Q361" s="12"/>
      <c r="R361" s="84"/>
      <c r="S361" s="84"/>
      <c r="T361" s="84"/>
    </row>
    <row r="362" spans="1:20" s="5" customFormat="1" x14ac:dyDescent="0.3">
      <c r="A362" s="1"/>
      <c r="F362" s="10"/>
      <c r="G362" s="10"/>
      <c r="H362" s="10"/>
      <c r="I362" s="10"/>
      <c r="J362" s="11"/>
      <c r="K362" s="11"/>
      <c r="L362" s="11"/>
      <c r="M362" s="47"/>
      <c r="N362" s="12"/>
      <c r="O362" s="12"/>
      <c r="P362" s="12"/>
      <c r="Q362" s="12"/>
      <c r="R362" s="84"/>
      <c r="S362" s="84"/>
      <c r="T362" s="84"/>
    </row>
    <row r="363" spans="1:20" s="5" customFormat="1" x14ac:dyDescent="0.3">
      <c r="A363" s="1"/>
      <c r="F363" s="10"/>
      <c r="G363" s="10"/>
      <c r="H363" s="10"/>
      <c r="I363" s="10"/>
      <c r="J363" s="11"/>
      <c r="K363" s="11"/>
      <c r="L363" s="11"/>
      <c r="M363" s="47"/>
      <c r="N363" s="12"/>
      <c r="O363" s="12"/>
      <c r="P363" s="12"/>
      <c r="Q363" s="12"/>
      <c r="R363" s="84"/>
      <c r="S363" s="84"/>
      <c r="T363" s="84"/>
    </row>
    <row r="364" spans="1:20" s="5" customFormat="1" x14ac:dyDescent="0.3">
      <c r="A364" s="1"/>
      <c r="F364" s="10"/>
      <c r="G364" s="10"/>
      <c r="H364" s="10"/>
      <c r="I364" s="10"/>
      <c r="J364" s="11"/>
      <c r="K364" s="11"/>
      <c r="L364" s="11"/>
      <c r="M364" s="47"/>
      <c r="N364" s="12"/>
      <c r="O364" s="12"/>
      <c r="P364" s="12"/>
      <c r="Q364" s="12"/>
      <c r="R364" s="84"/>
      <c r="S364" s="84"/>
      <c r="T364" s="84"/>
    </row>
    <row r="365" spans="1:20" s="5" customFormat="1" x14ac:dyDescent="0.3">
      <c r="A365" s="1"/>
      <c r="F365" s="10"/>
      <c r="G365" s="10"/>
      <c r="H365" s="10"/>
      <c r="I365" s="10"/>
      <c r="J365" s="11"/>
      <c r="K365" s="11"/>
      <c r="L365" s="11"/>
      <c r="M365" s="47"/>
      <c r="N365" s="12"/>
      <c r="O365" s="12"/>
      <c r="P365" s="12"/>
      <c r="Q365" s="12"/>
      <c r="R365" s="84"/>
      <c r="S365" s="84"/>
      <c r="T365" s="84"/>
    </row>
    <row r="366" spans="1:20" s="5" customFormat="1" x14ac:dyDescent="0.3">
      <c r="A366" s="1"/>
      <c r="F366" s="10"/>
      <c r="G366" s="10"/>
      <c r="H366" s="10"/>
      <c r="I366" s="10"/>
      <c r="J366" s="11"/>
      <c r="K366" s="11"/>
      <c r="L366" s="11"/>
      <c r="M366" s="47"/>
      <c r="N366" s="12"/>
      <c r="O366" s="12"/>
      <c r="P366" s="12"/>
      <c r="Q366" s="12"/>
      <c r="R366" s="84"/>
      <c r="S366" s="84"/>
      <c r="T366" s="84"/>
    </row>
    <row r="367" spans="1:20" s="5" customFormat="1" x14ac:dyDescent="0.3">
      <c r="A367" s="1"/>
      <c r="F367" s="10"/>
      <c r="G367" s="10"/>
      <c r="H367" s="10"/>
      <c r="I367" s="10"/>
      <c r="J367" s="11"/>
      <c r="K367" s="11"/>
      <c r="L367" s="11"/>
      <c r="M367" s="47"/>
      <c r="N367" s="12"/>
      <c r="O367" s="12"/>
      <c r="P367" s="12"/>
      <c r="Q367" s="12"/>
      <c r="R367" s="84"/>
      <c r="S367" s="84"/>
      <c r="T367" s="84"/>
    </row>
    <row r="368" spans="1:20" s="5" customFormat="1" x14ac:dyDescent="0.3">
      <c r="A368" s="1"/>
      <c r="F368" s="10"/>
      <c r="G368" s="10"/>
      <c r="H368" s="10"/>
      <c r="I368" s="10"/>
      <c r="J368" s="11"/>
      <c r="K368" s="11"/>
      <c r="L368" s="11"/>
      <c r="M368" s="47"/>
      <c r="N368" s="12"/>
      <c r="O368" s="12"/>
      <c r="P368" s="12"/>
      <c r="Q368" s="12"/>
      <c r="R368" s="84"/>
      <c r="S368" s="84"/>
      <c r="T368" s="84"/>
    </row>
    <row r="369" spans="1:20" s="5" customFormat="1" x14ac:dyDescent="0.3">
      <c r="A369" s="1"/>
      <c r="F369" s="10"/>
      <c r="G369" s="10"/>
      <c r="H369" s="10"/>
      <c r="I369" s="10"/>
      <c r="J369" s="11"/>
      <c r="K369" s="11"/>
      <c r="L369" s="11"/>
      <c r="M369" s="47"/>
      <c r="N369" s="12"/>
      <c r="O369" s="12"/>
      <c r="P369" s="12"/>
      <c r="Q369" s="12"/>
      <c r="R369" s="84"/>
      <c r="S369" s="84"/>
      <c r="T369" s="84"/>
    </row>
    <row r="370" spans="1:20" s="5" customFormat="1" x14ac:dyDescent="0.3">
      <c r="A370" s="1"/>
      <c r="F370" s="10"/>
      <c r="G370" s="10"/>
      <c r="H370" s="10"/>
      <c r="I370" s="10"/>
      <c r="J370" s="11"/>
      <c r="K370" s="11"/>
      <c r="L370" s="11"/>
      <c r="M370" s="47"/>
      <c r="N370" s="12"/>
      <c r="O370" s="12"/>
      <c r="P370" s="12"/>
      <c r="Q370" s="12"/>
      <c r="R370" s="84"/>
      <c r="S370" s="84"/>
      <c r="T370" s="84"/>
    </row>
  </sheetData>
  <sheetProtection formatCells="0" formatColumns="0" formatRows="0" insertColumns="0" insertRows="0" insertHyperlinks="0" deleteColumns="0" deleteRows="0" sort="0" autoFilter="0" pivotTables="0"/>
  <mergeCells count="38">
    <mergeCell ref="R6:T6"/>
    <mergeCell ref="S1:T1"/>
    <mergeCell ref="S2:T2"/>
    <mergeCell ref="S3:T3"/>
    <mergeCell ref="S4:T5"/>
    <mergeCell ref="M6:M7"/>
    <mergeCell ref="J1:M3"/>
    <mergeCell ref="J4:M5"/>
    <mergeCell ref="J6:J7"/>
    <mergeCell ref="E1:I3"/>
    <mergeCell ref="E4:I5"/>
    <mergeCell ref="E6:E7"/>
    <mergeCell ref="F6:F7"/>
    <mergeCell ref="G6:G7"/>
    <mergeCell ref="H6:H7"/>
    <mergeCell ref="I6:I7"/>
    <mergeCell ref="K6:K7"/>
    <mergeCell ref="L6:L7"/>
    <mergeCell ref="B1:D3"/>
    <mergeCell ref="B4:D5"/>
    <mergeCell ref="A1:A5"/>
    <mergeCell ref="A6:A7"/>
    <mergeCell ref="B6:B7"/>
    <mergeCell ref="C6:D6"/>
    <mergeCell ref="A51:A54"/>
    <mergeCell ref="A56:A58"/>
    <mergeCell ref="A62:A67"/>
    <mergeCell ref="A8:A9"/>
    <mergeCell ref="A11:A22"/>
    <mergeCell ref="A26:A29"/>
    <mergeCell ref="A31:A35"/>
    <mergeCell ref="A37:A49"/>
    <mergeCell ref="N1:Q3"/>
    <mergeCell ref="N4:Q5"/>
    <mergeCell ref="N6:N7"/>
    <mergeCell ref="O6:O7"/>
    <mergeCell ref="P6:P7"/>
    <mergeCell ref="Q6:Q7"/>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Diana Lorena Masso Solarte</dc:creator>
  <cp:lastModifiedBy>carolina sanchez sandino</cp:lastModifiedBy>
  <dcterms:created xsi:type="dcterms:W3CDTF">2022-03-17T17:27:48Z</dcterms:created>
  <dcterms:modified xsi:type="dcterms:W3CDTF">2022-05-12T19:47:46Z</dcterms:modified>
</cp:coreProperties>
</file>