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scjgovcol-my.sharepoint.com/personal/karol_parraga_scj_gov_co1/Documents/OCI-SCJ KAROL/Informe Semestral SCI/"/>
    </mc:Choice>
  </mc:AlternateContent>
  <xr:revisionPtr revIDLastSave="0" documentId="8_{63E40DB8-F0B4-4E6D-8998-CA68437DF0B5}" xr6:coauthVersionLast="47" xr6:coauthVersionMax="47" xr10:uidLastSave="{00000000-0000-0000-0000-000000000000}"/>
  <bookViews>
    <workbookView xWindow="-120" yWindow="-120" windowWidth="29040" windowHeight="15840" xr2:uid="{6510C57B-1F62-4F42-B23B-863B9511E493}"/>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O31" i="1"/>
  <c r="G31" i="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<sst xmlns="http://schemas.openxmlformats.org/spreadsheetml/2006/main" count="37" uniqueCount="35">
  <si>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</si>
  <si>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Secretaria Distrital de Seguridad, Convivencia y Justicia</t>
  </si>
  <si>
    <t>Periodo Evaluado:</t>
  </si>
  <si>
    <t>01 de Julio de 2021 - 31 de diciembre de 2021</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</si>
  <si>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</si>
  <si>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</si>
  <si>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</si>
  <si>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</si>
  <si>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se encuentran funcionando. El Sistema de Control Interno de la Secretaría de Seguridad, Convivencia y Justicia opera desde la estructura de líneas de defensa y de los cinco componentes del Modelo Estándar de Control Interno, contemplando los lineamientos y requerimientos de la política de control interno.</t>
  </si>
  <si>
    <t>¿Es efectivo el sistema de control interno para los objetivos evaluados? (Si/No) (Justifique su respuesta):</t>
  </si>
  <si>
    <t>El sistema de Control Interno de la Secretaría de Seguridad, Convivencia y Justicia, se considera efectivo, toda vez que obtenidos los resultados se observa un nivel de cumplimiento superior al 90%, en los componentes: ambiente de control, evaluación de riesgos y actividades de monitoreo; en el rango de 80 a 90% se ubica el componente información y comunicación; para el caso del componente de actividades de control, se obtuvò un nivel de cumplimiento inferior al 80%. 
La disminución en la evaluación para el componente evaluación de riesgos, obedece a que no se han ejecutado las acciones de mejora para la "solidez individual del control", de varios riesgos; se emitieron recomendaciones para la determinación de nuevos riesgos en los procesos de la entidad en el informe de Auditoría Interna CICLO-2021 al SISTEMA DE GESTIÓN DE CALIDAD.</t>
  </si>
  <si>
    <t>La entidad cuenta dentro de su Sistema de Control Interno, con una institucionalidad (Líneas de defensa)  que le permita la toma de decisiones frente al control (Si/No) (Justifique su respuesta):</t>
  </si>
  <si>
    <t>La Entidad cuenta con el esquema de líneas de defensa las cuales contribuyen al funcionamiento del Sistema de Control Interno, bajo esta estructura se encuentran definidas responsabilidades y roles en la administraciòn del riesgo y control de la Entidad.</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</si>
  <si>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</si>
  <si>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</si>
  <si>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</si>
  <si>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</si>
  <si>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</si>
  <si>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</si>
  <si>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</si>
  <si>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</si>
  <si>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Las principales fortalezas son:
•	En la Entidad se viene demostrando el compromiso en la consolidación y apropiaciòn de los temas de integridad.
•	Se avanzó en la consolidación, formalización y divulgación de instrumentos relacionados con el manejo de conflictos de interés en la Secretaría.
•  	 Se actualizó el Manual Operativo MIPG,  documentando las líneas de defensa.
Las principales debilidades o dificultades son:
•	Se debe adelantar la gestión  frente a la implementación del canal de denuncias interna, frente a posibles irreguaridades frente al código de integridad.
•	Se encontraron debilidades  relacionadas con la realización de jornadas de sensibilización y divulgación de la actualización de la Política de Administración de Riesgos en la SDSCJ.
•	Se detectaron oportunidades de mejora, relacionadas con la "solidez individual del control".
</t>
  </si>
  <si>
    <t>Las principales fortalezas son:
•	El Comité Institucional de Coordinación de Control Interno, para el primer semestre de 2021, continúa operando en observancia de los lineamientos aplicables y ha fortalecido los temas tratados en relación con sus funciones y su rol, en el marco del Sistema de Control Interno.
•	La mesa técnica de integridad, está en operación y durante el periodo evaluado se evidencia la consolidación, formalización y divulgación de instrumentos relacionados con el manejo de conflictos de interés en la Secretaría.
•  	Se fortaleció el esquema de líneas de reporte, liderado por la Oficina Asesora de Planeación.   
Las principales debilidades o dificultades son:
•	La política de administración del riesgo, se encuentra en proceso de actualización, para el primer semestre no se contemplaban lineamientos frente a riesgos de fraude, ni tampoco a los relacionados con tecnologías emergentes.
•	Se encontraron debilidades frente a la planeación estratégica del talento humano vigente en el primer semestre de 2021.
•	Se detectaron oportunidades de mejora, relacionadas con el ingreso y retiro del personal.
•	Frente a la evaluación del Plan Anual de Capacitación PIC, es importante evaluar la efectividad.
•	Se continúan presentando debilidades en la "solidez individual del control".</t>
  </si>
  <si>
    <t>Evaluación de riesgos</t>
  </si>
  <si>
    <t xml:space="preserve">Las principales fortalezas son:
•	El monitoreo y evaluación periódica de riesgos por proceso y riesgos de corrupción, se continúa ejecutando por parte de segunda y tercera línea de defensa, conforme a las directrices institucionales
•	Se actualizó  la Política de Administración del Riesgo
Las principales debilidades o dificultades son:
•	 Durante el proceso de actualización de los mapas de riesgos por procesos, se recomienda contemplar los insumos generados de las auditorías internas y externas.
•	 Se recomienda analizar en profundidad el tratamiento a los riesgos, desde la primera línea de defensa para la mitigación de los diferentes riesgos, incluyendo aquellos relacionados con la corrupción, con el fin de mejorar la "solidez individual del control".
</t>
  </si>
  <si>
    <t>Las principales fortalezas son:
•	El monitoreo y evaluación periódica de riesgos por proceso y riesgos de corrupción, se continúa ejecutando por parte de segunda y tercera línea de defensa, conforme a las directrices institucionales. 
Las principales debilidades o dificultades son:
•	Es reiterativa, la debilidad en la "solidez individual del control
•	Se avanzo, pero, para el primer semestre de 2021, no se logró la actualización de la Política de Administración del Riesgo.
•	Debilidades en la gestión de las recomendaciones emitidas por parte de segunda y tercera línea de defensa</t>
  </si>
  <si>
    <t>Actividades de control</t>
  </si>
  <si>
    <t xml:space="preserve">Las principales fortalezas son:
•	La entidad cuenta con procedimientos, herramientas y y controles que aplican para; diseño y desarrollo de soluciones tecnológicas, el adecuado funcionamiento de la infraestructura tecnológica, la seguridad de la información y los sistemas de información implementados en los procesos administrativos, financieros y misionales.
Las principales debilidades o dificultades son:
•	Durante el segundo semestre de 2021 se recibió el  Informe de Auditoría Interna CICLO-2021 al Sistema de Gestiòn de Calidad de la Entidad, se observaron varias no conformidades y observaciones sobre la  Documentación del Proceso, para varios  procesos de la Entidad. Se recomienda, dar cumplimiento a las acciones establecidas en el Plan de Mejoramiento.
•	 Debilidades en el  acatamiento de la normativa que protege los derechos de autor de software y de archivos MP3/MP4, la cual exige que los programas de computador que operan en la entidad esten debidamente licenciados y vigentes.
</t>
  </si>
  <si>
    <t>Las principales fortalezas son:
•	Durante el primer semestre de 2021, se lograron resultados satisfactorios en Auditoria de mantenimiento de la certificación del Sistema de Gestión de Calidad.
•	Con ocasión de la Auditoria de mantenimiento del Sistema de Gestión de Calidad, se actualizó la información documentada de los procesos.
Las principales debilidades o dificultades son:
•	No se evidencia avance en la gestión de las acciones de mejora, formuladas con ocasión de las observaciones respecto de los controles de la seguridad de la información, emitidas en el informe de la Auditoría al Proceso de Gestión de Tecnología.
•	Se cuenta con la documentación de la matriz de roles y usuarios, falta gestionar la formalización del documento de roles y usuarios en el SGC.
•	Debilidades en el control y divulgación de los cambios en la información documentada.
•	Es reiterativa la debilidad en la "solidez individual del control".</t>
  </si>
  <si>
    <t>Información y comunicación</t>
  </si>
  <si>
    <t xml:space="preserve">Las principales fortalezas son:
•	La entidad  emitió la Circular 019  "Lineamientos anti-soborno y anti-fraude de la SDSCJ", la cual señala en el capítulo "Denuncias" el canal para denuncia anónima y confidencial; sin embargo, se debe realizar el informe de seguimiento a la implementación para verificar su eficacia.
Las principales debilidades o dificultades son:
•	Se deben reforzar las estrategias para evaluar periodicamente la efectividad de todos los canales de comunicación con las partes externas, ademàs, analizar periodicamente los resultados frente a la evaluación de percepción de grupos de valor de toda la Entidad y establecer las mejoras que se requieran.
</t>
  </si>
  <si>
    <t>Las principales fortalezas son:
•	Durante el primer semestre el proceso Gestión de Comunicaciones, actualizó la caracterización, los procedimientos y los documentos asociados.
•	La Política de Seguridad de la información se actualizó y divulgó durante este periodo.
Las principales debilidades o dificultades son:
•	Debilidades en la gestión para atender las acciones de mejora, formuladas con ocasión de las observaciones respecto de los controles de la seguridad de la información.
•	Se presentan recomendaciones frente a los lineamientos de la alta dirección en relación con las comunicaciones internas y externas, en los resultados del FURAG 2020.
•        Reiterativa debilidad frente a la documentación del procedimiento de manejo del canal de información interno, para la denuncia anónima o confidencial.</t>
  </si>
  <si>
    <t xml:space="preserve">Monitoreo </t>
  </si>
  <si>
    <t>Las principales fortalezas son:
• La Alta Dirección evalua permanentemente los resultados de las auditorias,a travès de los Comites de Coordinaciòn del Sistema de Control Interno CICCI, contribuyendo a la efectividad del Sistema de Control Interno.
• La Oficina de Control Interno, formuló el Plan Anual de Auditoría con un enfoque basado en riesgos, el cual contempla actividades alineadas a los objetivos y metas estratégicas de la entidad en el marco del Sistema de Control Interno.
• Dando cumplimiento al rol de relacionamiento con entes externos, se brindò asesria y acompañamiento a las dependencias en el seguimiento a planes de mejoramiento y respuesta a las diferentes solicitudes y visitas recibidas de los entes de control.
Las principales debilidades o dificultades son:
• No se reportan dificultades para el segundo semestre de 2021.</t>
  </si>
  <si>
    <t>Las principales fortalezas son:
•	El Sistema de Control Interno de la SDSCJ, continúa operando desde la estructura de líneas de defensa y de los 5 componentes del Modelo Estándar de Control Interno, atendiendo los lineamientos de la política de control interno.
•	Para este periodo, se fortaleció la segunda línea de defensa y las líneas de reporte.   
•	Durante el primer semestre fueron declaradas con concepto de efectividad 118 acciones de mejora, por parte de la Contraloría de Bogotá.
•	Para este periodo se actualizó el procedimiento de planes de mejoramiento interno, implementando cuadros de control, para reportes en línea en Microsoft Power BI.
Las principales debilidades o dificultades son:
•	No se reportan dificultades para el primer semestre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</si>
</sst>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sz val="22"/>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3" fillId="2" borderId="0" xfId="0" applyFont="1" applyFill="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3"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justify" vertical="top" wrapText="1"/>
      <protection locked="0"/>
    </xf>
    <xf numFmtId="49" fontId="12" fillId="2" borderId="24" xfId="0" applyNumberFormat="1" applyFont="1" applyFill="1" applyBorder="1" applyAlignment="1" applyProtection="1">
      <alignment horizontal="justify" vertical="top" wrapText="1"/>
      <protection locked="0"/>
    </xf>
    <xf numFmtId="49" fontId="12" fillId="2" borderId="25" xfId="0" applyNumberFormat="1" applyFont="1" applyFill="1" applyBorder="1" applyAlignment="1" applyProtection="1">
      <alignment horizontal="justify" vertical="top" wrapText="1"/>
      <protection locked="0"/>
    </xf>
    <xf numFmtId="49" fontId="0" fillId="2" borderId="0" xfId="0" applyNumberFormat="1" applyFill="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Alignment="1">
      <alignment wrapText="1"/>
    </xf>
    <xf numFmtId="0" fontId="5" fillId="4" borderId="28" xfId="0" applyFont="1" applyFill="1" applyBorder="1" applyAlignment="1">
      <alignment horizontal="center" vertical="center" wrapText="1"/>
    </xf>
    <xf numFmtId="0" fontId="9" fillId="0" borderId="0" xfId="0" applyFont="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30" xfId="0" applyBorder="1"/>
    <xf numFmtId="0" fontId="5" fillId="5"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6" borderId="6" xfId="0" applyNumberFormat="1" applyFont="1" applyFill="1" applyBorder="1" applyAlignment="1" applyProtection="1">
      <alignment horizontal="center" vertical="center"/>
      <protection hidden="1"/>
    </xf>
    <xf numFmtId="49" fontId="19" fillId="0" borderId="31" xfId="0" applyNumberFormat="1" applyFont="1" applyBorder="1" applyAlignment="1" applyProtection="1">
      <alignment vertical="top" wrapText="1"/>
      <protection locked="0"/>
    </xf>
    <xf numFmtId="0" fontId="9" fillId="0" borderId="0" xfId="0" applyFont="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49" fontId="19" fillId="0" borderId="31" xfId="0" applyNumberFormat="1" applyFont="1" applyBorder="1" applyAlignment="1" applyProtection="1">
      <alignment horizontal="left" vertical="top"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1" xfId="0" applyBorder="1"/>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11" xfId="0" applyBorder="1"/>
    <xf numFmtId="49" fontId="12" fillId="0" borderId="31" xfId="0" applyNumberFormat="1" applyFont="1" applyBorder="1" applyAlignment="1" applyProtection="1">
      <alignment horizontal="left" vertical="top" wrapText="1"/>
      <protection locked="0"/>
    </xf>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9" borderId="6" xfId="0" applyFont="1" applyFill="1" applyBorder="1" applyAlignment="1">
      <alignment horizontal="center" vertical="center" wrapText="1"/>
    </xf>
    <xf numFmtId="49" fontId="12" fillId="0" borderId="32" xfId="0" applyNumberFormat="1" applyFont="1" applyBorder="1" applyAlignment="1" applyProtection="1">
      <alignment horizontal="left" vertical="top"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2F4BC8B-93F8-4C0D-AFAC-ACB692926CD6}"/>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informe%20semestral%20SDSCJ-%20II%202021%2028%20enero%20Rev%20K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0.94117647058823528</v>
          </cell>
        </row>
        <row r="43">
          <cell r="N43">
            <v>0.79166666666666663</v>
          </cell>
        </row>
        <row r="55">
          <cell r="N55">
            <v>0.8928571428571429</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60BA-8DAF-465A-8D24-24D5CCEAFC46}">
  <dimension ref="B1:V38"/>
  <sheetViews>
    <sheetView tabSelected="1" zoomScale="85" zoomScaleNormal="85" workbookViewId="0">
      <selection activeCell="F19" sqref="F19:M19"/>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80.71093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7"/>
      <c r="H3" s="7"/>
      <c r="I3" s="7"/>
      <c r="J3" s="7"/>
      <c r="K3" s="7"/>
      <c r="L3" s="7"/>
      <c r="M3" s="7"/>
      <c r="N3" s="8"/>
      <c r="O3" s="8"/>
      <c r="P3" s="9"/>
    </row>
    <row r="4" spans="2:16" ht="18" customHeight="1" x14ac:dyDescent="0.3">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35">
      <c r="B6" s="5"/>
      <c r="E6" s="16"/>
      <c r="F6" s="15"/>
      <c r="G6" s="15"/>
      <c r="H6" s="15"/>
      <c r="I6" s="15"/>
      <c r="J6" s="15"/>
      <c r="K6" s="15"/>
      <c r="L6" s="15"/>
      <c r="P6" s="9"/>
    </row>
    <row r="7" spans="2:16" ht="93" customHeight="1" thickBot="1" x14ac:dyDescent="0.25">
      <c r="B7" s="5"/>
      <c r="I7" s="17" t="s">
        <v>4</v>
      </c>
      <c r="J7" s="18"/>
      <c r="K7" s="19"/>
      <c r="M7" s="20">
        <f>+AVERAGE(G25,G27,G29,G31,G33)</f>
        <v>0.91264005602240894</v>
      </c>
      <c r="N7" s="21"/>
      <c r="O7" s="21"/>
      <c r="P7" s="9"/>
    </row>
    <row r="8" spans="2:16" ht="18" customHeight="1" x14ac:dyDescent="0.25">
      <c r="B8" s="5"/>
      <c r="M8" s="22"/>
      <c r="N8" s="22"/>
      <c r="O8" s="22"/>
      <c r="P8" s="9"/>
    </row>
    <row r="9" spans="2:16" ht="18" customHeight="1" x14ac:dyDescent="0.2">
      <c r="B9" s="5"/>
      <c r="P9" s="9"/>
    </row>
    <row r="10" spans="2:16" x14ac:dyDescent="0.2">
      <c r="B10" s="5"/>
      <c r="P10" s="9"/>
    </row>
    <row r="11" spans="2:16" x14ac:dyDescent="0.2">
      <c r="B11" s="5"/>
      <c r="P11" s="9"/>
    </row>
    <row r="12" spans="2:16" x14ac:dyDescent="0.2">
      <c r="B12" s="5"/>
      <c r="P12" s="9"/>
    </row>
    <row r="13" spans="2:16" x14ac:dyDescent="0.2">
      <c r="B13" s="5"/>
      <c r="P13" s="9"/>
    </row>
    <row r="14" spans="2:16" x14ac:dyDescent="0.2">
      <c r="B14" s="5"/>
      <c r="P14" s="9"/>
    </row>
    <row r="15" spans="2:16" x14ac:dyDescent="0.2">
      <c r="B15" s="5"/>
      <c r="P15" s="9"/>
    </row>
    <row r="16" spans="2:16" x14ac:dyDescent="0.2">
      <c r="B16" s="5"/>
      <c r="P16" s="9"/>
    </row>
    <row r="17" spans="2:22" ht="23.25" x14ac:dyDescent="0.2">
      <c r="B17" s="5"/>
      <c r="C17" s="23" t="s">
        <v>5</v>
      </c>
      <c r="D17" s="24"/>
      <c r="E17" s="24"/>
      <c r="F17" s="24"/>
      <c r="G17" s="24"/>
      <c r="H17" s="24"/>
      <c r="I17" s="24"/>
      <c r="J17" s="24"/>
      <c r="K17" s="24"/>
      <c r="L17" s="24"/>
      <c r="M17" s="25"/>
      <c r="N17" s="26"/>
      <c r="O17" s="26"/>
      <c r="P17" s="9"/>
    </row>
    <row r="18" spans="2:22" ht="15.75" customHeight="1" x14ac:dyDescent="0.2">
      <c r="B18" s="5"/>
      <c r="C18" s="27"/>
      <c r="D18" s="27"/>
      <c r="E18" s="27"/>
      <c r="F18" s="27"/>
      <c r="G18" s="27"/>
      <c r="H18" s="27"/>
      <c r="I18" s="27"/>
      <c r="J18" s="27"/>
      <c r="K18" s="27"/>
      <c r="L18" s="27"/>
      <c r="M18" s="27"/>
      <c r="N18" s="28"/>
      <c r="O18" s="28"/>
      <c r="P18" s="9"/>
    </row>
    <row r="19" spans="2:22" ht="141.75" customHeight="1" x14ac:dyDescent="0.2">
      <c r="B19" s="5"/>
      <c r="C19" s="29" t="s">
        <v>6</v>
      </c>
      <c r="D19" s="30"/>
      <c r="E19" s="31" t="s">
        <v>7</v>
      </c>
      <c r="F19" s="32" t="s">
        <v>8</v>
      </c>
      <c r="G19" s="33"/>
      <c r="H19" s="33"/>
      <c r="I19" s="33"/>
      <c r="J19" s="33"/>
      <c r="K19" s="33"/>
      <c r="L19" s="33"/>
      <c r="M19" s="34"/>
      <c r="N19" s="35"/>
      <c r="O19" s="35"/>
      <c r="P19" s="9"/>
    </row>
    <row r="20" spans="2:22" ht="105.75" customHeight="1" x14ac:dyDescent="0.2">
      <c r="B20" s="5"/>
      <c r="C20" s="29" t="s">
        <v>9</v>
      </c>
      <c r="D20" s="30"/>
      <c r="E20" s="31" t="s">
        <v>7</v>
      </c>
      <c r="F20" s="32" t="s">
        <v>10</v>
      </c>
      <c r="G20" s="33"/>
      <c r="H20" s="33"/>
      <c r="I20" s="33"/>
      <c r="J20" s="33"/>
      <c r="K20" s="33"/>
      <c r="L20" s="33"/>
      <c r="M20" s="34"/>
      <c r="N20" s="35"/>
      <c r="O20" s="35"/>
      <c r="P20" s="9"/>
    </row>
    <row r="21" spans="2:22" ht="143.25" customHeight="1" x14ac:dyDescent="0.2">
      <c r="B21" s="5"/>
      <c r="C21" s="36" t="s">
        <v>11</v>
      </c>
      <c r="D21" s="37"/>
      <c r="E21" s="31" t="s">
        <v>7</v>
      </c>
      <c r="F21" s="32" t="s">
        <v>12</v>
      </c>
      <c r="G21" s="33"/>
      <c r="H21" s="33"/>
      <c r="I21" s="33"/>
      <c r="J21" s="33"/>
      <c r="K21" s="33"/>
      <c r="L21" s="33"/>
      <c r="M21" s="34"/>
      <c r="N21" s="35"/>
      <c r="O21" s="35"/>
      <c r="P21" s="9"/>
    </row>
    <row r="22" spans="2:22" ht="66" customHeight="1" thickBot="1" x14ac:dyDescent="0.25">
      <c r="B22" s="5"/>
      <c r="G22" s="38"/>
      <c r="P22" s="9"/>
    </row>
    <row r="23" spans="2:22" ht="102.75" customHeight="1" thickBot="1" x14ac:dyDescent="0.25">
      <c r="B23" s="5"/>
      <c r="C23" s="39" t="s">
        <v>13</v>
      </c>
      <c r="D23" s="40"/>
      <c r="E23" s="41" t="s">
        <v>14</v>
      </c>
      <c r="F23" s="40"/>
      <c r="G23" s="41" t="s">
        <v>15</v>
      </c>
      <c r="H23" s="40"/>
      <c r="I23" s="42" t="s">
        <v>16</v>
      </c>
      <c r="J23" s="43"/>
      <c r="K23" s="44" t="s">
        <v>17</v>
      </c>
      <c r="L23" s="43"/>
      <c r="M23" s="45" t="s">
        <v>18</v>
      </c>
      <c r="N23" s="43"/>
      <c r="O23" s="46" t="s">
        <v>19</v>
      </c>
      <c r="P23" s="9"/>
      <c r="Q23" s="47"/>
    </row>
    <row r="24" spans="2:22" ht="6.75" customHeight="1" x14ac:dyDescent="0.35">
      <c r="B24" s="5"/>
      <c r="C24" s="48"/>
      <c r="D24"/>
      <c r="E24"/>
      <c r="F24"/>
      <c r="G24"/>
      <c r="H24"/>
      <c r="I24" s="49"/>
      <c r="J24"/>
      <c r="K24" s="49"/>
      <c r="L24"/>
      <c r="M24"/>
      <c r="N24"/>
      <c r="O24"/>
      <c r="P24" s="9"/>
    </row>
    <row r="25" spans="2:22" ht="364.5" customHeight="1" x14ac:dyDescent="0.2">
      <c r="B25" s="5"/>
      <c r="C25" s="50" t="s">
        <v>20</v>
      </c>
      <c r="D25" s="51"/>
      <c r="E25" s="52" t="str">
        <f>+IF([1]Hoja1!$N$2&gt;=0.5,"Si","No")</f>
        <v>Si</v>
      </c>
      <c r="F25" s="53"/>
      <c r="G25" s="54">
        <f>+[1]Hoja1!N2</f>
        <v>0.9375</v>
      </c>
      <c r="H25" s="53"/>
      <c r="I25" s="55" t="s">
        <v>21</v>
      </c>
      <c r="J25" s="56"/>
      <c r="K25" s="57">
        <v>0.88</v>
      </c>
      <c r="L25" s="58"/>
      <c r="M25" s="59" t="s">
        <v>22</v>
      </c>
      <c r="N25" s="60"/>
      <c r="O25" s="61">
        <f>G25-K25</f>
        <v>5.7499999999999996E-2</v>
      </c>
      <c r="P25" s="62"/>
      <c r="Q25" s="63"/>
      <c r="R25" s="63"/>
      <c r="S25" s="63"/>
      <c r="T25" s="63"/>
      <c r="U25" s="63"/>
      <c r="V25" s="63"/>
    </row>
    <row r="26" spans="2:22" ht="6.75" customHeight="1" x14ac:dyDescent="0.35">
      <c r="B26" s="5"/>
      <c r="C26" s="48"/>
      <c r="D26"/>
      <c r="E26" s="64"/>
      <c r="F26"/>
      <c r="G26" s="65"/>
      <c r="H26"/>
      <c r="I26" s="66"/>
      <c r="J26"/>
      <c r="K26" s="49"/>
      <c r="L26"/>
      <c r="M26" s="67"/>
      <c r="N26" s="67"/>
      <c r="O26" s="68"/>
      <c r="P26" s="9"/>
    </row>
    <row r="27" spans="2:22" ht="342" customHeight="1" x14ac:dyDescent="0.2">
      <c r="B27" s="5"/>
      <c r="C27" s="69" t="s">
        <v>23</v>
      </c>
      <c r="D27" s="51"/>
      <c r="E27" s="52" t="str">
        <f>+IF([1]Hoja1!$N$26&gt;=0.5,"Si","No")</f>
        <v>Si</v>
      </c>
      <c r="F27"/>
      <c r="G27" s="54">
        <f>+[1]Hoja1!N26</f>
        <v>0.94117647058823528</v>
      </c>
      <c r="H27"/>
      <c r="I27" s="55" t="s">
        <v>24</v>
      </c>
      <c r="J27"/>
      <c r="K27" s="57">
        <v>0.97</v>
      </c>
      <c r="L27" s="70"/>
      <c r="M27" s="71" t="s">
        <v>25</v>
      </c>
      <c r="N27" s="60"/>
      <c r="O27" s="61">
        <f>G27-K27</f>
        <v>-2.8823529411764692E-2</v>
      </c>
      <c r="P27" s="9"/>
    </row>
    <row r="28" spans="2:22" ht="6.75" customHeight="1" x14ac:dyDescent="0.35">
      <c r="B28" s="5"/>
      <c r="C28" s="48"/>
      <c r="D28"/>
      <c r="E28" s="64"/>
      <c r="F28"/>
      <c r="G28" s="65"/>
      <c r="H28"/>
      <c r="I28" s="66"/>
      <c r="J28"/>
      <c r="K28" s="49"/>
      <c r="L28"/>
      <c r="M28" s="67"/>
      <c r="N28" s="67"/>
      <c r="O28" s="68"/>
      <c r="P28" s="9"/>
    </row>
    <row r="29" spans="2:22" ht="409.6" customHeight="1" x14ac:dyDescent="0.2">
      <c r="B29" s="5"/>
      <c r="C29" s="72" t="s">
        <v>26</v>
      </c>
      <c r="D29" s="51"/>
      <c r="E29" s="52" t="str">
        <f>+IF([1]Hoja1!$N$43&gt;=0.5,"Si","No")</f>
        <v>Si</v>
      </c>
      <c r="F29"/>
      <c r="G29" s="54">
        <f>+[1]Hoja1!N43</f>
        <v>0.79166666666666663</v>
      </c>
      <c r="H29"/>
      <c r="I29" s="55" t="s">
        <v>27</v>
      </c>
      <c r="J29"/>
      <c r="K29" s="57">
        <v>0.79</v>
      </c>
      <c r="L29" s="70"/>
      <c r="M29" s="71" t="s">
        <v>28</v>
      </c>
      <c r="N29" s="60"/>
      <c r="O29" s="61">
        <f>G29-K29</f>
        <v>1.6666666666665941E-3</v>
      </c>
      <c r="P29" s="9"/>
    </row>
    <row r="30" spans="2:22" ht="9" customHeight="1" x14ac:dyDescent="0.35">
      <c r="B30" s="5"/>
      <c r="C30" s="48"/>
      <c r="D30"/>
      <c r="E30" s="64"/>
      <c r="F30"/>
      <c r="G30" s="65"/>
      <c r="H30"/>
      <c r="I30" s="66"/>
      <c r="J30"/>
      <c r="K30" s="49"/>
      <c r="L30"/>
      <c r="M30" s="67"/>
      <c r="N30" s="67"/>
      <c r="O30" s="68"/>
      <c r="P30" s="9"/>
    </row>
    <row r="31" spans="2:22" ht="295.5" customHeight="1" x14ac:dyDescent="0.2">
      <c r="B31" s="5"/>
      <c r="C31" s="73" t="s">
        <v>29</v>
      </c>
      <c r="D31" s="51"/>
      <c r="E31" s="52" t="str">
        <f>+IF([1]Hoja1!$N$55&gt;=0.5,"Si","No")</f>
        <v>Si</v>
      </c>
      <c r="F31"/>
      <c r="G31" s="54">
        <f>+[1]Hoja1!N55</f>
        <v>0.8928571428571429</v>
      </c>
      <c r="H31"/>
      <c r="I31" s="55" t="s">
        <v>30</v>
      </c>
      <c r="J31"/>
      <c r="K31" s="57">
        <v>0.79</v>
      </c>
      <c r="L31" s="70"/>
      <c r="M31" s="71" t="s">
        <v>31</v>
      </c>
      <c r="N31" s="60"/>
      <c r="O31" s="61">
        <f>G31-K31</f>
        <v>0.10285714285714287</v>
      </c>
      <c r="P31" s="9"/>
    </row>
    <row r="32" spans="2:22" ht="6.75" customHeight="1" x14ac:dyDescent="0.35">
      <c r="B32" s="5"/>
      <c r="C32" s="48"/>
      <c r="D32"/>
      <c r="E32" s="64"/>
      <c r="F32"/>
      <c r="G32" s="65"/>
      <c r="H32"/>
      <c r="I32" s="66"/>
      <c r="J32"/>
      <c r="K32" s="49"/>
      <c r="L32"/>
      <c r="M32" s="67"/>
      <c r="N32" s="67"/>
      <c r="O32" s="68"/>
      <c r="P32" s="9"/>
    </row>
    <row r="33" spans="2:16" ht="304.5" customHeight="1" thickBot="1" x14ac:dyDescent="0.25">
      <c r="B33" s="5"/>
      <c r="C33" s="74" t="s">
        <v>32</v>
      </c>
      <c r="D33" s="51"/>
      <c r="E33" s="52" t="str">
        <f>+IF([1]Hoja1!$N$69&gt;=0.5,"Si","No")</f>
        <v>Si</v>
      </c>
      <c r="F33"/>
      <c r="G33" s="54">
        <f>+[1]Hoja1!N69</f>
        <v>1</v>
      </c>
      <c r="H33"/>
      <c r="I33" s="55" t="s">
        <v>33</v>
      </c>
      <c r="J33"/>
      <c r="K33" s="57">
        <v>1</v>
      </c>
      <c r="L33" s="70"/>
      <c r="M33" s="75" t="s">
        <v>34</v>
      </c>
      <c r="N33" s="60"/>
      <c r="O33" s="61">
        <f>G33-K33</f>
        <v>0</v>
      </c>
      <c r="P33" s="9"/>
    </row>
    <row r="34" spans="2:16" ht="15.75" x14ac:dyDescent="0.2">
      <c r="B34" s="5"/>
      <c r="C34" s="76"/>
      <c r="D34" s="76"/>
      <c r="E34" s="28"/>
      <c r="M34" s="77"/>
      <c r="N34" s="77"/>
      <c r="O34" s="77"/>
      <c r="P34" s="9"/>
    </row>
    <row r="35" spans="2:16" ht="15.75" x14ac:dyDescent="0.2">
      <c r="B35" s="5"/>
      <c r="C35" s="78"/>
      <c r="D35" s="76"/>
      <c r="E35" s="28"/>
      <c r="M35" s="77"/>
      <c r="N35" s="77"/>
      <c r="O35" s="77"/>
      <c r="P35" s="9"/>
    </row>
    <row r="36" spans="2:16" x14ac:dyDescent="0.2">
      <c r="B36" s="5"/>
      <c r="C36" s="79"/>
      <c r="P36" s="9"/>
    </row>
    <row r="37" spans="2:16" ht="13.5" thickBot="1" x14ac:dyDescent="0.25">
      <c r="B37" s="80"/>
      <c r="C37" s="81"/>
      <c r="D37" s="81"/>
      <c r="E37" s="81"/>
      <c r="F37" s="81"/>
      <c r="G37" s="81"/>
      <c r="H37" s="81"/>
      <c r="I37" s="81"/>
      <c r="J37" s="81"/>
      <c r="K37" s="81"/>
      <c r="L37" s="81"/>
      <c r="M37" s="81"/>
      <c r="N37" s="81"/>
      <c r="O37" s="81"/>
      <c r="P37" s="8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D616D98E-7DB4-4A45-A71A-12B44590D774}">
      <formula1>"Si,No,En proceso"</formula1>
    </dataValidation>
    <dataValidation type="list" allowBlank="1" showInputMessage="1" showErrorMessage="1" sqref="N20:O20 E20:E21" xr:uid="{9DF3EAD0-9A9D-47BD-8C98-37C86872449E}">
      <formula1>"Si, No"</formula1>
    </dataValidation>
    <dataValidation type="list" allowBlank="1" showInputMessage="1" showErrorMessage="1" sqref="N19:O19" xr:uid="{428AAF07-66E2-49EA-B708-9890733E0807}">
      <formula1>"Si,No"</formula1>
    </dataValidation>
    <dataValidation allowBlank="1" showInputMessage="1" showErrorMessage="1" prompt="Celda formulada, información proveniente de la pestaña de deficiencias." sqref="E23" xr:uid="{8E8F41E0-268E-48B1-8AD6-FEAD521A610C}"/>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Karol Andrea Parraga Hache</dc:creator>
  <cp:lastModifiedBy>Karol Andrea Parraga Hache</cp:lastModifiedBy>
  <dcterms:created xsi:type="dcterms:W3CDTF">2022-01-28T20:54:13Z</dcterms:created>
  <dcterms:modified xsi:type="dcterms:W3CDTF">2022-01-28T20:59:45Z</dcterms:modified>
</cp:coreProperties>
</file>