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drawings/drawing5.xml" ContentType="application/vnd.openxmlformats-officedocument.drawing+xml"/>
  <Override PartName="/xl/comments4.xml" ContentType="application/vnd.openxmlformats-officedocument.spreadsheetml.comments+xml"/>
  <Override PartName="/xl/customProperty7.bin" ContentType="application/vnd.openxmlformats-officedocument.spreadsheetml.customProperty"/>
  <Override PartName="/xl/customProperty8.bin" ContentType="application/vnd.openxmlformats-officedocument.spreadsheetml.customProperty"/>
  <Override PartName="/xl/customProperty9.bin" ContentType="application/vnd.openxmlformats-officedocument.spreadsheetml.customProperty"/>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comments6.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8431"/>
  <workbookPr updateLinks="never" codeName="ThisWorkbook"/>
  <mc:AlternateContent xmlns:mc="http://schemas.openxmlformats.org/markup-compatibility/2006">
    <mc:Choice Requires="x15">
      <x15ac:absPath xmlns:x15ac="http://schemas.microsoft.com/office/spreadsheetml/2010/11/ac" url="https://scjgovcol-my.sharepoint.com/personal/pablo_molano_scj_gov_co/Documents/riesgos/Proceso/"/>
    </mc:Choice>
  </mc:AlternateContent>
  <workbookProtection workbookAlgorithmName="SHA-512" workbookHashValue="muhLlMssVReJhyMlbuqAhyA3KqWw0i961h3qYs7kjWXUdaFWWSkCu4PSxXLz/GDf7wk5RhB0K0i9JZ4OjDfamw==" workbookSaltValue="S+Nd8UQ2OSkqwmksM9Wrqw==" workbookSpinCount="100000" lockStructure="1"/>
  <bookViews>
    <workbookView xWindow="-120" yWindow="-120" windowWidth="20730" windowHeight="11160" firstSheet="4" activeTab="7"/>
  </bookViews>
  <sheets>
    <sheet name="SDSCJ" sheetId="10" r:id="rId1"/>
    <sheet name="HOJA RESUMEN" sheetId="8" r:id="rId2"/>
    <sheet name="IDENTIFICACIÓN DE RIESGOS" sheetId="3" r:id="rId3"/>
    <sheet name="ANALISIS DE RIESGOS" sheetId="4" r:id="rId4"/>
    <sheet name="VALORACIÓN DE CONTROL DE RIESGO" sheetId="5" r:id="rId5"/>
    <sheet name="VALORACIÓN CON CONTROLES" sheetId="6" r:id="rId6"/>
    <sheet name="TRATAMIENTO DE RIESGO RESIDUAL " sheetId="9" r:id="rId7"/>
    <sheet name="CONTROL DE CAMBIOS" sheetId="11" r:id="rId8"/>
    <sheet name="TABLAS DE INFORMACIÓN" sheetId="1" state="hidden" r:id="rId9"/>
  </sheets>
  <externalReferences>
    <externalReference r:id="rId10"/>
  </externalReferences>
  <definedNames>
    <definedName name="_xlnm.Print_Area" localSheetId="3">'ANALISIS DE RIESGOS'!$A$1:$H$57</definedName>
    <definedName name="_xlnm.Print_Area" localSheetId="2">'IDENTIFICACIÓN DE RIESGOS'!$A$1:$F$55</definedName>
    <definedName name="_xlnm.Print_Area" localSheetId="6">'TRATAMIENTO DE RIESGO RESIDUAL '!$A$1:$G$57</definedName>
    <definedName name="_xlnm.Print_Area" localSheetId="5">'VALORACIÓN CON CONTROLES'!$A$1:$H$57</definedName>
    <definedName name="_xlnm.Print_Area" localSheetId="4">'VALORACIÓN DE CONTROL DE RIESGO'!$A$1:$T$71</definedName>
  </definedNames>
  <calcPr calcId="171027"/>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Q64" i="1" l="1"/>
  <c r="Q65" i="1"/>
  <c r="Q66" i="1"/>
  <c r="Q67" i="1"/>
  <c r="G34" i="8" l="1"/>
  <c r="F34" i="8"/>
  <c r="E34" i="8"/>
  <c r="G32" i="8"/>
  <c r="F32" i="8"/>
  <c r="E32" i="8"/>
  <c r="G31" i="8"/>
  <c r="F31" i="8"/>
  <c r="E31" i="8"/>
  <c r="M33" i="8"/>
  <c r="O35" i="5"/>
  <c r="P35" i="5" s="1"/>
  <c r="R35" i="5" s="1"/>
  <c r="S35" i="5" s="1"/>
  <c r="O33" i="5"/>
  <c r="P33" i="5" s="1"/>
  <c r="R33" i="5" s="1"/>
  <c r="S33" i="5" s="1"/>
  <c r="O32" i="5"/>
  <c r="P32" i="5" s="1"/>
  <c r="R32" i="5" s="1"/>
  <c r="S32" i="5" s="1"/>
  <c r="D70" i="8" l="1"/>
  <c r="C70" i="8"/>
  <c r="B70" i="8"/>
  <c r="D69" i="8"/>
  <c r="C69" i="8"/>
  <c r="B69" i="8"/>
  <c r="D68" i="8"/>
  <c r="C68" i="8"/>
  <c r="B68" i="8"/>
  <c r="A70" i="8"/>
  <c r="A69" i="8"/>
  <c r="A68" i="8"/>
  <c r="M70" i="8"/>
  <c r="G70" i="8"/>
  <c r="F70" i="8"/>
  <c r="E70" i="8"/>
  <c r="M69" i="8"/>
  <c r="G69" i="8"/>
  <c r="F69" i="8"/>
  <c r="E69" i="8"/>
  <c r="M68" i="8"/>
  <c r="G68" i="8"/>
  <c r="F68" i="8"/>
  <c r="E68" i="8"/>
  <c r="O71" i="5"/>
  <c r="O70" i="5"/>
  <c r="O69" i="5"/>
  <c r="H57" i="4"/>
  <c r="G57" i="4"/>
  <c r="H56" i="4"/>
  <c r="G56" i="4"/>
  <c r="H55" i="4"/>
  <c r="G55" i="4"/>
  <c r="P64" i="1"/>
  <c r="P65" i="1"/>
  <c r="P66" i="1"/>
  <c r="P67" i="1"/>
  <c r="O64" i="1"/>
  <c r="O65" i="1"/>
  <c r="O66" i="1"/>
  <c r="O67" i="1"/>
  <c r="N64" i="1"/>
  <c r="N65" i="1"/>
  <c r="N66" i="1"/>
  <c r="N67" i="1"/>
  <c r="P71" i="5" l="1"/>
  <c r="R71" i="5" s="1"/>
  <c r="S71" i="5" s="1"/>
  <c r="D57" i="6"/>
  <c r="P69" i="5"/>
  <c r="R69" i="5" s="1"/>
  <c r="S69" i="5" s="1"/>
  <c r="D55" i="6"/>
  <c r="P70" i="5"/>
  <c r="R70" i="5" s="1"/>
  <c r="S70" i="5" s="1"/>
  <c r="D56" i="6"/>
  <c r="E56" i="6" s="1"/>
  <c r="G56" i="6" s="1"/>
  <c r="A66" i="8"/>
  <c r="A65" i="8"/>
  <c r="A63" i="8"/>
  <c r="A62" i="8"/>
  <c r="A61" i="8"/>
  <c r="A60" i="8"/>
  <c r="A59" i="8"/>
  <c r="A58" i="8"/>
  <c r="A57" i="8"/>
  <c r="A56" i="8"/>
  <c r="A55" i="8"/>
  <c r="A54" i="8"/>
  <c r="A53" i="8"/>
  <c r="A52" i="8"/>
  <c r="A51" i="8"/>
  <c r="A50" i="8"/>
  <c r="A49" i="8"/>
  <c r="A48" i="8"/>
  <c r="A47" i="8"/>
  <c r="A46" i="8"/>
  <c r="A45" i="8"/>
  <c r="A44" i="8"/>
  <c r="A43" i="8"/>
  <c r="A42" i="8"/>
  <c r="A41" i="8"/>
  <c r="A40" i="8"/>
  <c r="A39" i="8"/>
  <c r="A38" i="8"/>
  <c r="A37" i="8"/>
  <c r="A36" i="8"/>
  <c r="A35" i="8"/>
  <c r="A33" i="8"/>
  <c r="A30" i="8"/>
  <c r="A29" i="8"/>
  <c r="F56" i="6" l="1"/>
  <c r="Q62" i="1" s="1"/>
  <c r="K69" i="8"/>
  <c r="E55" i="6"/>
  <c r="K68" i="8"/>
  <c r="E57" i="6"/>
  <c r="K70" i="8"/>
  <c r="G40" i="8"/>
  <c r="P62" i="1" l="1"/>
  <c r="O62" i="1"/>
  <c r="H56" i="6" s="1"/>
  <c r="L69" i="8" s="1"/>
  <c r="N62" i="1"/>
  <c r="F57" i="6"/>
  <c r="G57" i="6"/>
  <c r="F55" i="6"/>
  <c r="G55" i="6"/>
  <c r="M60" i="8"/>
  <c r="G67" i="8"/>
  <c r="G66" i="8"/>
  <c r="F67" i="8"/>
  <c r="F66" i="8"/>
  <c r="E67" i="8"/>
  <c r="E66" i="8"/>
  <c r="M67" i="8"/>
  <c r="M66" i="8"/>
  <c r="M65" i="8"/>
  <c r="G65" i="8"/>
  <c r="F65" i="8"/>
  <c r="E65" i="8"/>
  <c r="F64" i="8"/>
  <c r="E64" i="8"/>
  <c r="C66" i="8"/>
  <c r="B66" i="8"/>
  <c r="C65" i="8"/>
  <c r="B65" i="8"/>
  <c r="M63" i="8"/>
  <c r="G63" i="8"/>
  <c r="F63" i="8"/>
  <c r="E63" i="8"/>
  <c r="C63" i="8"/>
  <c r="B63" i="8"/>
  <c r="M62" i="8"/>
  <c r="G62" i="8"/>
  <c r="F62" i="8"/>
  <c r="E62" i="8"/>
  <c r="C62" i="8"/>
  <c r="B62" i="8"/>
  <c r="O68" i="5"/>
  <c r="P68" i="5" s="1"/>
  <c r="R68" i="5" s="1"/>
  <c r="S68" i="5" s="1"/>
  <c r="O67" i="5"/>
  <c r="O66" i="5"/>
  <c r="O65" i="5"/>
  <c r="P65" i="5" s="1"/>
  <c r="R65" i="5" s="1"/>
  <c r="S65" i="5" s="1"/>
  <c r="O64" i="5"/>
  <c r="O63" i="5"/>
  <c r="H54" i="4"/>
  <c r="D66" i="8"/>
  <c r="G54" i="4"/>
  <c r="H53" i="4"/>
  <c r="D65" i="8"/>
  <c r="G53" i="4"/>
  <c r="H52" i="4"/>
  <c r="D63" i="8"/>
  <c r="G52" i="4"/>
  <c r="H51" i="4"/>
  <c r="D62" i="8"/>
  <c r="G51" i="4"/>
  <c r="G61" i="8"/>
  <c r="F61" i="8"/>
  <c r="E61" i="8"/>
  <c r="C61" i="8"/>
  <c r="B61" i="8"/>
  <c r="O62" i="5"/>
  <c r="H50" i="4"/>
  <c r="D61" i="8"/>
  <c r="G50" i="4"/>
  <c r="G60" i="8"/>
  <c r="G59" i="8"/>
  <c r="G58" i="8"/>
  <c r="G57" i="8"/>
  <c r="G56" i="8"/>
  <c r="G55" i="8"/>
  <c r="G54" i="8"/>
  <c r="G53" i="8"/>
  <c r="G52" i="8"/>
  <c r="G51" i="8"/>
  <c r="G50" i="8"/>
  <c r="G49" i="8"/>
  <c r="G48" i="8"/>
  <c r="G47" i="8"/>
  <c r="G46" i="8"/>
  <c r="G45" i="8"/>
  <c r="G44" i="8"/>
  <c r="G43" i="8"/>
  <c r="G42" i="8"/>
  <c r="G41" i="8"/>
  <c r="G39" i="8"/>
  <c r="G8" i="8"/>
  <c r="B60" i="8"/>
  <c r="B59" i="8"/>
  <c r="B58" i="8"/>
  <c r="B57" i="8"/>
  <c r="B56" i="8"/>
  <c r="B55" i="8"/>
  <c r="B54" i="8"/>
  <c r="B53" i="8"/>
  <c r="B52" i="8"/>
  <c r="B51" i="8"/>
  <c r="B50" i="8"/>
  <c r="B49" i="8"/>
  <c r="B48" i="8"/>
  <c r="B47" i="8"/>
  <c r="B46" i="8"/>
  <c r="B45" i="8"/>
  <c r="B44" i="8"/>
  <c r="B43" i="8"/>
  <c r="B42" i="8"/>
  <c r="B41" i="8"/>
  <c r="B40" i="8"/>
  <c r="F60" i="8"/>
  <c r="E60" i="8"/>
  <c r="C60" i="8"/>
  <c r="M59" i="8"/>
  <c r="F59" i="8"/>
  <c r="E59" i="8"/>
  <c r="C59" i="8"/>
  <c r="M58" i="8"/>
  <c r="F58" i="8"/>
  <c r="E58" i="8"/>
  <c r="C58" i="8"/>
  <c r="O61" i="5"/>
  <c r="O60" i="5"/>
  <c r="O59" i="5"/>
  <c r="H49" i="4"/>
  <c r="D60" i="8"/>
  <c r="H48" i="4"/>
  <c r="D59" i="8"/>
  <c r="H47" i="4"/>
  <c r="D58" i="8"/>
  <c r="G49" i="4"/>
  <c r="G48" i="4"/>
  <c r="G47" i="4"/>
  <c r="O9" i="5"/>
  <c r="O24" i="5"/>
  <c r="D15" i="6" s="1"/>
  <c r="G36" i="8"/>
  <c r="G35" i="8"/>
  <c r="E51" i="8"/>
  <c r="O10" i="5"/>
  <c r="O11" i="5"/>
  <c r="O12" i="5"/>
  <c r="P12" i="5" s="1"/>
  <c r="R12" i="5" s="1"/>
  <c r="S12" i="5" s="1"/>
  <c r="O13" i="5"/>
  <c r="P13" i="5" s="1"/>
  <c r="R13" i="5" s="1"/>
  <c r="S13" i="5" s="1"/>
  <c r="O14" i="5"/>
  <c r="P14" i="5" s="1"/>
  <c r="R14" i="5" s="1"/>
  <c r="S14" i="5" s="1"/>
  <c r="O15" i="5"/>
  <c r="P15" i="5" s="1"/>
  <c r="R15" i="5" s="1"/>
  <c r="S15" i="5" s="1"/>
  <c r="O16" i="5"/>
  <c r="O17" i="5"/>
  <c r="P17" i="5" s="1"/>
  <c r="R17" i="5" s="1"/>
  <c r="S17" i="5" s="1"/>
  <c r="O18" i="5"/>
  <c r="P18" i="5" s="1"/>
  <c r="R18" i="5" s="1"/>
  <c r="S18" i="5" s="1"/>
  <c r="O19" i="5"/>
  <c r="P19" i="5" s="1"/>
  <c r="R19" i="5" s="1"/>
  <c r="S19" i="5" s="1"/>
  <c r="O20" i="5"/>
  <c r="D12" i="6" s="1"/>
  <c r="O21" i="5"/>
  <c r="O22" i="5"/>
  <c r="P22" i="5" s="1"/>
  <c r="R22" i="5" s="1"/>
  <c r="S22" i="5" s="1"/>
  <c r="O23" i="5"/>
  <c r="O25" i="5"/>
  <c r="O26" i="5"/>
  <c r="O27" i="5"/>
  <c r="O28" i="5"/>
  <c r="D19" i="6" s="1"/>
  <c r="O29" i="5"/>
  <c r="O30" i="5"/>
  <c r="O34" i="5"/>
  <c r="D23" i="6" s="1"/>
  <c r="O36" i="5"/>
  <c r="O37" i="5"/>
  <c r="D25" i="6" s="1"/>
  <c r="O38" i="5"/>
  <c r="O39" i="5"/>
  <c r="D27" i="6" s="1"/>
  <c r="O40" i="5"/>
  <c r="O41" i="5"/>
  <c r="D29" i="6" s="1"/>
  <c r="O42" i="5"/>
  <c r="O43" i="5"/>
  <c r="D31" i="6" s="1"/>
  <c r="O44" i="5"/>
  <c r="O45" i="5"/>
  <c r="O46" i="5"/>
  <c r="O47" i="5"/>
  <c r="D35" i="6" s="1"/>
  <c r="O48" i="5"/>
  <c r="O49" i="5"/>
  <c r="O50" i="5"/>
  <c r="O51" i="5"/>
  <c r="D39" i="6" s="1"/>
  <c r="O52" i="5"/>
  <c r="O53" i="5"/>
  <c r="O54" i="5"/>
  <c r="O55" i="5"/>
  <c r="D43" i="6" s="1"/>
  <c r="O56" i="5"/>
  <c r="O57" i="5"/>
  <c r="D45" i="6" s="1"/>
  <c r="O58" i="5"/>
  <c r="M51" i="8"/>
  <c r="M57" i="8"/>
  <c r="M56" i="8"/>
  <c r="M55" i="8"/>
  <c r="M54" i="8"/>
  <c r="M53" i="8"/>
  <c r="M52" i="8"/>
  <c r="H46" i="4"/>
  <c r="G46" i="4"/>
  <c r="H45" i="4"/>
  <c r="D56" i="8"/>
  <c r="G45" i="4"/>
  <c r="H44" i="4"/>
  <c r="D55" i="8"/>
  <c r="G44" i="4"/>
  <c r="H43" i="4"/>
  <c r="D54" i="8"/>
  <c r="G43" i="4"/>
  <c r="H42" i="4"/>
  <c r="D53" i="8"/>
  <c r="G42" i="4"/>
  <c r="H41" i="4"/>
  <c r="D52" i="8"/>
  <c r="G41" i="4"/>
  <c r="H40" i="4"/>
  <c r="D51" i="8"/>
  <c r="G40" i="4"/>
  <c r="F57" i="8"/>
  <c r="F56" i="8"/>
  <c r="F55" i="8"/>
  <c r="F54" i="8"/>
  <c r="F51" i="8"/>
  <c r="F52" i="8"/>
  <c r="F53" i="8"/>
  <c r="E57" i="8"/>
  <c r="E56" i="8"/>
  <c r="E55" i="8"/>
  <c r="E54" i="8"/>
  <c r="E53" i="8"/>
  <c r="E52" i="8"/>
  <c r="C57" i="8"/>
  <c r="C56" i="8"/>
  <c r="C55" i="8"/>
  <c r="C54" i="8"/>
  <c r="C53" i="8"/>
  <c r="C52" i="8"/>
  <c r="C51" i="8"/>
  <c r="G27" i="8"/>
  <c r="C38" i="8"/>
  <c r="M49" i="8"/>
  <c r="M50" i="8"/>
  <c r="F49" i="8"/>
  <c r="F50" i="8"/>
  <c r="E49" i="8"/>
  <c r="E50" i="8"/>
  <c r="C49" i="8"/>
  <c r="C50" i="8"/>
  <c r="H39" i="4"/>
  <c r="D50" i="8"/>
  <c r="G39" i="4"/>
  <c r="H38" i="4"/>
  <c r="D49" i="8"/>
  <c r="G38" i="4"/>
  <c r="M48" i="8"/>
  <c r="H37" i="4"/>
  <c r="D48" i="8" s="1"/>
  <c r="G37" i="4"/>
  <c r="F48" i="8"/>
  <c r="E48" i="8"/>
  <c r="C48" i="8"/>
  <c r="O31" i="5"/>
  <c r="M47" i="8"/>
  <c r="F47" i="8"/>
  <c r="E47" i="8"/>
  <c r="H36" i="4"/>
  <c r="D47" i="8" s="1"/>
  <c r="C47" i="8"/>
  <c r="G36" i="4"/>
  <c r="H35" i="4"/>
  <c r="D46" i="8" s="1"/>
  <c r="G35" i="4"/>
  <c r="M46" i="8"/>
  <c r="F46" i="8"/>
  <c r="E46" i="8"/>
  <c r="C46" i="8"/>
  <c r="M45" i="8"/>
  <c r="F45" i="8"/>
  <c r="E45" i="8"/>
  <c r="C45" i="8"/>
  <c r="H34" i="4"/>
  <c r="D45" i="8" s="1"/>
  <c r="G34" i="4"/>
  <c r="H33" i="4"/>
  <c r="D44" i="8" s="1"/>
  <c r="G33" i="4"/>
  <c r="H32" i="4"/>
  <c r="D43" i="8" s="1"/>
  <c r="G32" i="4"/>
  <c r="M44" i="8"/>
  <c r="M43" i="8"/>
  <c r="F44" i="8"/>
  <c r="E44" i="8"/>
  <c r="C44" i="8"/>
  <c r="F43" i="8"/>
  <c r="E43" i="8"/>
  <c r="C43" i="8"/>
  <c r="M42" i="8"/>
  <c r="F42" i="8"/>
  <c r="E42" i="8"/>
  <c r="C42" i="8"/>
  <c r="H31" i="4"/>
  <c r="D42" i="8"/>
  <c r="H30" i="4"/>
  <c r="D41" i="8"/>
  <c r="G31" i="4"/>
  <c r="G30" i="4"/>
  <c r="M41" i="8"/>
  <c r="F41" i="8"/>
  <c r="E41" i="8"/>
  <c r="C41" i="8"/>
  <c r="M40" i="8"/>
  <c r="M39" i="8"/>
  <c r="E40" i="8"/>
  <c r="E39" i="8"/>
  <c r="F40" i="8"/>
  <c r="C40" i="8"/>
  <c r="C39" i="8"/>
  <c r="H29" i="4"/>
  <c r="D40" i="8"/>
  <c r="H28" i="4"/>
  <c r="D39" i="8"/>
  <c r="G29" i="4"/>
  <c r="G28" i="4"/>
  <c r="F39" i="8"/>
  <c r="B39" i="8"/>
  <c r="G37" i="8"/>
  <c r="M38" i="8"/>
  <c r="M37" i="8"/>
  <c r="G38" i="8"/>
  <c r="F37" i="8"/>
  <c r="F38" i="8"/>
  <c r="E37" i="8"/>
  <c r="E38" i="8"/>
  <c r="C37" i="8"/>
  <c r="B37" i="8"/>
  <c r="B38" i="8"/>
  <c r="H26" i="4"/>
  <c r="D37" i="8" s="1"/>
  <c r="H27" i="4"/>
  <c r="D38" i="8" s="1"/>
  <c r="G26" i="4"/>
  <c r="G27" i="4"/>
  <c r="M35" i="8"/>
  <c r="E35" i="8"/>
  <c r="E36" i="8"/>
  <c r="C35" i="8"/>
  <c r="C36" i="8"/>
  <c r="B35" i="8"/>
  <c r="B36" i="8"/>
  <c r="F35" i="8"/>
  <c r="F36" i="8"/>
  <c r="H24" i="4"/>
  <c r="D35" i="8"/>
  <c r="H25" i="4"/>
  <c r="D36" i="8"/>
  <c r="G24" i="4"/>
  <c r="G25" i="4"/>
  <c r="B30" i="8"/>
  <c r="B33" i="8"/>
  <c r="H22" i="4"/>
  <c r="D30" i="8"/>
  <c r="H23" i="4"/>
  <c r="D33" i="8" s="1"/>
  <c r="G22" i="4"/>
  <c r="G23" i="4"/>
  <c r="M23" i="8"/>
  <c r="M24" i="8"/>
  <c r="M25" i="8"/>
  <c r="M26" i="8"/>
  <c r="M27" i="8"/>
  <c r="M28" i="8"/>
  <c r="M29" i="8"/>
  <c r="M30" i="8"/>
  <c r="M22" i="8"/>
  <c r="E23" i="8"/>
  <c r="E24" i="8"/>
  <c r="E25" i="8"/>
  <c r="E26" i="8"/>
  <c r="E27" i="8"/>
  <c r="E28" i="8"/>
  <c r="E29" i="8"/>
  <c r="E30" i="8"/>
  <c r="E33" i="8"/>
  <c r="C30" i="8"/>
  <c r="C33" i="8"/>
  <c r="C29" i="8"/>
  <c r="H21" i="4"/>
  <c r="D29" i="8"/>
  <c r="G21" i="4"/>
  <c r="G19" i="8"/>
  <c r="G20" i="8"/>
  <c r="G21" i="8"/>
  <c r="G22" i="8"/>
  <c r="G23" i="8"/>
  <c r="G24" i="8"/>
  <c r="G25" i="8"/>
  <c r="G26" i="8"/>
  <c r="G28" i="8"/>
  <c r="G29" i="8"/>
  <c r="G30" i="8"/>
  <c r="G33" i="8"/>
  <c r="F20" i="8"/>
  <c r="F21" i="8"/>
  <c r="F22" i="8"/>
  <c r="F23" i="8"/>
  <c r="F24" i="8"/>
  <c r="F25" i="8"/>
  <c r="F26" i="8"/>
  <c r="F27" i="8"/>
  <c r="F28" i="8"/>
  <c r="F29" i="8"/>
  <c r="F30" i="8"/>
  <c r="F33" i="8"/>
  <c r="F19" i="8"/>
  <c r="E20" i="8"/>
  <c r="E21" i="8"/>
  <c r="E22" i="8"/>
  <c r="E19" i="8"/>
  <c r="C20" i="8"/>
  <c r="C22" i="8"/>
  <c r="C23" i="8"/>
  <c r="C24" i="8"/>
  <c r="C25" i="8"/>
  <c r="C26" i="8"/>
  <c r="C27" i="8"/>
  <c r="C28" i="8"/>
  <c r="C19" i="8"/>
  <c r="B20" i="8"/>
  <c r="B22" i="8"/>
  <c r="B23" i="8"/>
  <c r="B24" i="8"/>
  <c r="B25" i="8"/>
  <c r="B26" i="8"/>
  <c r="B27" i="8"/>
  <c r="B28" i="8"/>
  <c r="B29" i="8"/>
  <c r="B19" i="8"/>
  <c r="A26" i="8"/>
  <c r="A27" i="8"/>
  <c r="A28" i="8"/>
  <c r="A20" i="8"/>
  <c r="A22" i="8"/>
  <c r="A23" i="8"/>
  <c r="A24" i="8"/>
  <c r="A25" i="8"/>
  <c r="A19" i="8"/>
  <c r="C10" i="8"/>
  <c r="H19" i="4"/>
  <c r="D27" i="8"/>
  <c r="H20" i="4"/>
  <c r="D28" i="8" s="1"/>
  <c r="G19" i="4"/>
  <c r="G20" i="4"/>
  <c r="H16" i="4"/>
  <c r="D24" i="8"/>
  <c r="H17" i="4"/>
  <c r="D25" i="8"/>
  <c r="H18" i="4"/>
  <c r="D26" i="8"/>
  <c r="G16" i="4"/>
  <c r="G17" i="4"/>
  <c r="G18" i="4"/>
  <c r="F9" i="8"/>
  <c r="F10" i="8"/>
  <c r="F11" i="8"/>
  <c r="F12" i="8"/>
  <c r="F13" i="8"/>
  <c r="F14" i="8"/>
  <c r="F15" i="8"/>
  <c r="F16" i="8"/>
  <c r="F17" i="8"/>
  <c r="F18" i="8"/>
  <c r="F8" i="8"/>
  <c r="G10" i="8"/>
  <c r="G11" i="8"/>
  <c r="G12" i="8"/>
  <c r="G13" i="8"/>
  <c r="G14" i="8"/>
  <c r="G15" i="8"/>
  <c r="G16" i="8"/>
  <c r="G17" i="8"/>
  <c r="G18" i="8"/>
  <c r="G9" i="8"/>
  <c r="E16" i="8"/>
  <c r="E17" i="8"/>
  <c r="E18" i="8"/>
  <c r="E10" i="8"/>
  <c r="E11" i="8"/>
  <c r="E12" i="8"/>
  <c r="E13" i="8"/>
  <c r="E14" i="8"/>
  <c r="E15" i="8"/>
  <c r="E9" i="8"/>
  <c r="E8" i="8"/>
  <c r="A10" i="8"/>
  <c r="A15" i="8"/>
  <c r="A8" i="8"/>
  <c r="B10" i="8"/>
  <c r="B15" i="8"/>
  <c r="B8" i="8"/>
  <c r="C15" i="8"/>
  <c r="C8" i="8"/>
  <c r="H15" i="4"/>
  <c r="D23" i="8"/>
  <c r="G15" i="4"/>
  <c r="H14" i="4"/>
  <c r="D22" i="8"/>
  <c r="G14" i="4"/>
  <c r="H13" i="4"/>
  <c r="D20" i="8"/>
  <c r="G13" i="4"/>
  <c r="H12" i="4"/>
  <c r="D19" i="8"/>
  <c r="G12" i="4"/>
  <c r="H11" i="4"/>
  <c r="D15" i="8"/>
  <c r="G11" i="4"/>
  <c r="H10" i="4"/>
  <c r="D10" i="8"/>
  <c r="G10" i="4"/>
  <c r="H9" i="4"/>
  <c r="D8" i="8"/>
  <c r="G9" i="4"/>
  <c r="S11" i="1"/>
  <c r="R11" i="1"/>
  <c r="Q11" i="1"/>
  <c r="P11" i="1"/>
  <c r="O11" i="1"/>
  <c r="S10" i="1"/>
  <c r="R10" i="1"/>
  <c r="Q10" i="1"/>
  <c r="P10" i="1"/>
  <c r="O10" i="1"/>
  <c r="S9" i="1"/>
  <c r="R9" i="1"/>
  <c r="Q9" i="1"/>
  <c r="P9" i="1"/>
  <c r="O9" i="1"/>
  <c r="S8" i="1"/>
  <c r="R8" i="1"/>
  <c r="Q8" i="1"/>
  <c r="P8" i="1"/>
  <c r="O8" i="1"/>
  <c r="S7" i="1"/>
  <c r="R7" i="1"/>
  <c r="Q7" i="1"/>
  <c r="P7" i="1"/>
  <c r="O7" i="1"/>
  <c r="P10" i="5"/>
  <c r="R10" i="5" s="1"/>
  <c r="S10" i="5" s="1"/>
  <c r="D57" i="8"/>
  <c r="P20" i="5"/>
  <c r="R20" i="5" s="1"/>
  <c r="S20" i="5" s="1"/>
  <c r="P31" i="5"/>
  <c r="R31" i="5" s="1"/>
  <c r="S31" i="5" s="1"/>
  <c r="K54" i="8"/>
  <c r="P55" i="5"/>
  <c r="R55" i="5" s="1"/>
  <c r="S55" i="5" s="1"/>
  <c r="K50" i="8"/>
  <c r="P51" i="5"/>
  <c r="R51" i="5" s="1"/>
  <c r="S51" i="5" s="1"/>
  <c r="K46" i="8"/>
  <c r="P47" i="5"/>
  <c r="R47" i="5" s="1"/>
  <c r="S47" i="5" s="1"/>
  <c r="P43" i="5"/>
  <c r="R43" i="5" s="1"/>
  <c r="S43" i="5" s="1"/>
  <c r="P28" i="5"/>
  <c r="R28" i="5" s="1"/>
  <c r="S28" i="5" s="1"/>
  <c r="E27" i="6"/>
  <c r="P39" i="5"/>
  <c r="R39" i="5" s="1"/>
  <c r="S39" i="5" s="1"/>
  <c r="P34" i="5"/>
  <c r="R34" i="5" s="1"/>
  <c r="S34" i="5" s="1"/>
  <c r="P27" i="5"/>
  <c r="R27" i="5" s="1"/>
  <c r="S27" i="5" s="1"/>
  <c r="E15" i="6"/>
  <c r="F15" i="6" s="1"/>
  <c r="P24" i="5"/>
  <c r="R24" i="5" s="1"/>
  <c r="S24" i="5" s="1"/>
  <c r="D22" i="6" l="1"/>
  <c r="E22" i="6" s="1"/>
  <c r="P56" i="5"/>
  <c r="R56" i="5" s="1"/>
  <c r="S56" i="5" s="1"/>
  <c r="D44" i="6"/>
  <c r="E44" i="6" s="1"/>
  <c r="F44" i="6" s="1"/>
  <c r="D40" i="6"/>
  <c r="E40" i="6" s="1"/>
  <c r="P48" i="5"/>
  <c r="R48" i="5" s="1"/>
  <c r="S48" i="5" s="1"/>
  <c r="D36" i="6"/>
  <c r="K47" i="8" s="1"/>
  <c r="D32" i="6"/>
  <c r="K43" i="8" s="1"/>
  <c r="P40" i="5"/>
  <c r="R40" i="5" s="1"/>
  <c r="S40" i="5" s="1"/>
  <c r="D28" i="6"/>
  <c r="K39" i="8" s="1"/>
  <c r="D24" i="6"/>
  <c r="E24" i="6" s="1"/>
  <c r="D14" i="6"/>
  <c r="E14" i="6" s="1"/>
  <c r="P11" i="5"/>
  <c r="R11" i="5" s="1"/>
  <c r="S11" i="5" s="1"/>
  <c r="D10" i="6"/>
  <c r="E10" i="6" s="1"/>
  <c r="F10" i="6" s="1"/>
  <c r="D47" i="6"/>
  <c r="E47" i="6" s="1"/>
  <c r="P64" i="5"/>
  <c r="R64" i="5" s="1"/>
  <c r="S64" i="5" s="1"/>
  <c r="D52" i="6"/>
  <c r="E52" i="6" s="1"/>
  <c r="D18" i="6"/>
  <c r="K26" i="8" s="1"/>
  <c r="P60" i="5"/>
  <c r="R60" i="5" s="1"/>
  <c r="S60" i="5" s="1"/>
  <c r="D48" i="6"/>
  <c r="E48" i="6" s="1"/>
  <c r="P62" i="5"/>
  <c r="R62" i="5" s="1"/>
  <c r="S62" i="5" s="1"/>
  <c r="D50" i="6"/>
  <c r="E50" i="6" s="1"/>
  <c r="P58" i="5"/>
  <c r="R58" i="5" s="1"/>
  <c r="S58" i="5" s="1"/>
  <c r="D46" i="6"/>
  <c r="K57" i="8" s="1"/>
  <c r="D42" i="6"/>
  <c r="E42" i="6" s="1"/>
  <c r="P50" i="5"/>
  <c r="R50" i="5" s="1"/>
  <c r="S50" i="5" s="1"/>
  <c r="D38" i="6"/>
  <c r="K49" i="8" s="1"/>
  <c r="P46" i="5"/>
  <c r="R46" i="5" s="1"/>
  <c r="S46" i="5" s="1"/>
  <c r="D34" i="6"/>
  <c r="P42" i="5"/>
  <c r="R42" i="5" s="1"/>
  <c r="S42" i="5" s="1"/>
  <c r="D30" i="6"/>
  <c r="E30" i="6" s="1"/>
  <c r="F30" i="6" s="1"/>
  <c r="P38" i="5"/>
  <c r="R38" i="5" s="1"/>
  <c r="S38" i="5" s="1"/>
  <c r="D26" i="6"/>
  <c r="D21" i="6"/>
  <c r="E21" i="6" s="1"/>
  <c r="P26" i="5"/>
  <c r="R26" i="5" s="1"/>
  <c r="S26" i="5" s="1"/>
  <c r="D17" i="6"/>
  <c r="K25" i="8" s="1"/>
  <c r="P21" i="5"/>
  <c r="R21" i="5" s="1"/>
  <c r="S21" i="5" s="1"/>
  <c r="D13" i="6"/>
  <c r="P9" i="5"/>
  <c r="R9" i="5" s="1"/>
  <c r="S9" i="5" s="1"/>
  <c r="D9" i="6"/>
  <c r="D49" i="6"/>
  <c r="E49" i="6" s="1"/>
  <c r="D53" i="6"/>
  <c r="K65" i="8" s="1"/>
  <c r="D41" i="6"/>
  <c r="E41" i="6" s="1"/>
  <c r="D37" i="6"/>
  <c r="E37" i="6" s="1"/>
  <c r="D33" i="6"/>
  <c r="K44" i="8" s="1"/>
  <c r="D20" i="6"/>
  <c r="E20" i="6" s="1"/>
  <c r="D16" i="6"/>
  <c r="K24" i="8" s="1"/>
  <c r="D11" i="6"/>
  <c r="P63" i="5"/>
  <c r="R63" i="5" s="1"/>
  <c r="S63" i="5" s="1"/>
  <c r="D51" i="6"/>
  <c r="P67" i="5"/>
  <c r="R67" i="5" s="1"/>
  <c r="S67" i="5" s="1"/>
  <c r="D54" i="6"/>
  <c r="Q61" i="1"/>
  <c r="Q63" i="1"/>
  <c r="P30" i="5"/>
  <c r="R30" i="5" s="1"/>
  <c r="S30" i="5" s="1"/>
  <c r="P54" i="5"/>
  <c r="R54" i="5" s="1"/>
  <c r="S54" i="5" s="1"/>
  <c r="E34" i="6"/>
  <c r="F34" i="6" s="1"/>
  <c r="P59" i="5"/>
  <c r="R59" i="5" s="1"/>
  <c r="S59" i="5" s="1"/>
  <c r="P44" i="5"/>
  <c r="R44" i="5" s="1"/>
  <c r="S44" i="5" s="1"/>
  <c r="P52" i="5"/>
  <c r="R52" i="5" s="1"/>
  <c r="S52" i="5" s="1"/>
  <c r="N61" i="1"/>
  <c r="O61" i="1"/>
  <c r="P61" i="1"/>
  <c r="P23" i="5"/>
  <c r="R23" i="5" s="1"/>
  <c r="S23" i="5" s="1"/>
  <c r="P36" i="5"/>
  <c r="R36" i="5" s="1"/>
  <c r="S36" i="5" s="1"/>
  <c r="O63" i="1"/>
  <c r="N63" i="1"/>
  <c r="P63" i="1"/>
  <c r="G44" i="6"/>
  <c r="O50" i="1" s="1"/>
  <c r="P61" i="5"/>
  <c r="R61" i="5" s="1"/>
  <c r="S61" i="5" s="1"/>
  <c r="P45" i="5"/>
  <c r="R45" i="5" s="1"/>
  <c r="S45" i="5" s="1"/>
  <c r="E13" i="6"/>
  <c r="G13" i="6" s="1"/>
  <c r="E11" i="6"/>
  <c r="F11" i="6" s="1"/>
  <c r="K22" i="8"/>
  <c r="P49" i="5"/>
  <c r="R49" i="5" s="1"/>
  <c r="S49" i="5" s="1"/>
  <c r="P16" i="5"/>
  <c r="R16" i="5" s="1"/>
  <c r="S16" i="5" s="1"/>
  <c r="P53" i="5"/>
  <c r="R53" i="5" s="1"/>
  <c r="S53" i="5" s="1"/>
  <c r="P41" i="5"/>
  <c r="R41" i="5" s="1"/>
  <c r="S41" i="5" s="1"/>
  <c r="P57" i="5"/>
  <c r="R57" i="5" s="1"/>
  <c r="S57" i="5" s="1"/>
  <c r="K56" i="8"/>
  <c r="E45" i="6"/>
  <c r="G45" i="6" s="1"/>
  <c r="E25" i="6"/>
  <c r="F25" i="6" s="1"/>
  <c r="K36" i="8"/>
  <c r="E9" i="6"/>
  <c r="G9" i="6" s="1"/>
  <c r="P25" i="5"/>
  <c r="R25" i="5" s="1"/>
  <c r="S25" i="5" s="1"/>
  <c r="P29" i="5"/>
  <c r="R29" i="5" s="1"/>
  <c r="S29" i="5" s="1"/>
  <c r="P37" i="5"/>
  <c r="R37" i="5" s="1"/>
  <c r="S37" i="5" s="1"/>
  <c r="E54" i="6"/>
  <c r="G54" i="6" s="1"/>
  <c r="P66" i="5"/>
  <c r="R66" i="5" s="1"/>
  <c r="S66" i="5" s="1"/>
  <c r="E28" i="6"/>
  <c r="F28" i="6" s="1"/>
  <c r="K38" i="8"/>
  <c r="K55" i="8"/>
  <c r="K48" i="8"/>
  <c r="K51" i="8"/>
  <c r="E32" i="6"/>
  <c r="G32" i="6" s="1"/>
  <c r="K52" i="8"/>
  <c r="E43" i="6"/>
  <c r="F43" i="6" s="1"/>
  <c r="K23" i="8"/>
  <c r="E36" i="6"/>
  <c r="E39" i="6"/>
  <c r="F39" i="6" s="1"/>
  <c r="K61" i="8"/>
  <c r="E53" i="6"/>
  <c r="F53" i="6" s="1"/>
  <c r="K58" i="8"/>
  <c r="G15" i="6"/>
  <c r="O21" i="1" s="1"/>
  <c r="K35" i="8"/>
  <c r="E35" i="6"/>
  <c r="E17" i="6"/>
  <c r="K33" i="8"/>
  <c r="E23" i="6"/>
  <c r="E19" i="6"/>
  <c r="K27" i="8"/>
  <c r="K42" i="8"/>
  <c r="E31" i="6"/>
  <c r="E12" i="6"/>
  <c r="K19" i="8"/>
  <c r="E26" i="6"/>
  <c r="K37" i="8"/>
  <c r="E38" i="6"/>
  <c r="E33" i="6"/>
  <c r="G11" i="6"/>
  <c r="K40" i="8"/>
  <c r="E29" i="6"/>
  <c r="G27" i="6"/>
  <c r="F27" i="6"/>
  <c r="Q33" i="1" s="1"/>
  <c r="K30" i="8"/>
  <c r="K15" i="8"/>
  <c r="E18" i="6"/>
  <c r="F18" i="6" s="1"/>
  <c r="G50" i="6"/>
  <c r="F50" i="6"/>
  <c r="G41" i="6" l="1"/>
  <c r="F41" i="6"/>
  <c r="Q47" i="1" s="1"/>
  <c r="G49" i="6"/>
  <c r="F49" i="6"/>
  <c r="F42" i="6"/>
  <c r="G42" i="6"/>
  <c r="G40" i="6"/>
  <c r="F40" i="6"/>
  <c r="Q46" i="1" s="1"/>
  <c r="G47" i="6"/>
  <c r="F47" i="6"/>
  <c r="Q53" i="1" s="1"/>
  <c r="G24" i="6"/>
  <c r="F24" i="6"/>
  <c r="Q30" i="1" s="1"/>
  <c r="F20" i="6"/>
  <c r="G20" i="6"/>
  <c r="F21" i="6"/>
  <c r="G21" i="6"/>
  <c r="O27" i="1" s="1"/>
  <c r="G22" i="6"/>
  <c r="F22" i="6"/>
  <c r="Q28" i="1" s="1"/>
  <c r="G37" i="6"/>
  <c r="F37" i="6"/>
  <c r="Q43" i="1" s="1"/>
  <c r="G48" i="6"/>
  <c r="F48" i="6"/>
  <c r="Q54" i="1" s="1"/>
  <c r="G14" i="6"/>
  <c r="F14" i="6"/>
  <c r="Q20" i="1" s="1"/>
  <c r="E46" i="6"/>
  <c r="K41" i="8"/>
  <c r="G30" i="6"/>
  <c r="N50" i="1"/>
  <c r="G34" i="6"/>
  <c r="Q50" i="1"/>
  <c r="K63" i="8"/>
  <c r="K53" i="8"/>
  <c r="K28" i="8"/>
  <c r="Q17" i="1"/>
  <c r="Q56" i="1"/>
  <c r="E16" i="6"/>
  <c r="F16" i="6" s="1"/>
  <c r="K29" i="8"/>
  <c r="K60" i="8"/>
  <c r="Q21" i="1"/>
  <c r="Q48" i="1"/>
  <c r="Q40" i="1"/>
  <c r="Q55" i="1"/>
  <c r="Q36" i="1"/>
  <c r="K59" i="8"/>
  <c r="K45" i="8"/>
  <c r="O40" i="1"/>
  <c r="G28" i="6"/>
  <c r="N34" i="1" s="1"/>
  <c r="G25" i="6"/>
  <c r="Q31" i="1" s="1"/>
  <c r="H57" i="6"/>
  <c r="L70" i="8" s="1"/>
  <c r="H55" i="6"/>
  <c r="L68" i="8" s="1"/>
  <c r="F54" i="6"/>
  <c r="Q60" i="1" s="1"/>
  <c r="P40" i="1"/>
  <c r="G53" i="6"/>
  <c r="P59" i="1" s="1"/>
  <c r="G10" i="6"/>
  <c r="Q16" i="1" s="1"/>
  <c r="G43" i="6"/>
  <c r="Q49" i="1" s="1"/>
  <c r="P50" i="1"/>
  <c r="H44" i="6" s="1"/>
  <c r="L55" i="8" s="1"/>
  <c r="F13" i="6"/>
  <c r="K10" i="8"/>
  <c r="K20" i="8"/>
  <c r="F32" i="6"/>
  <c r="Q38" i="1" s="1"/>
  <c r="K8" i="8"/>
  <c r="F9" i="6"/>
  <c r="N15" i="1" s="1"/>
  <c r="F45" i="6"/>
  <c r="K66" i="8"/>
  <c r="E51" i="6"/>
  <c r="K62" i="8"/>
  <c r="N40" i="1"/>
  <c r="N46" i="1"/>
  <c r="P46" i="1"/>
  <c r="P21" i="1"/>
  <c r="N21" i="1"/>
  <c r="O34" i="1"/>
  <c r="O46" i="1"/>
  <c r="P36" i="1"/>
  <c r="N36" i="1"/>
  <c r="O36" i="1"/>
  <c r="P56" i="1"/>
  <c r="N56" i="1"/>
  <c r="O56" i="1"/>
  <c r="O54" i="1"/>
  <c r="P54" i="1"/>
  <c r="N54" i="1"/>
  <c r="P48" i="1"/>
  <c r="N48" i="1"/>
  <c r="O48" i="1"/>
  <c r="O55" i="1"/>
  <c r="P55" i="1"/>
  <c r="N55" i="1"/>
  <c r="O43" i="1"/>
  <c r="P43" i="1"/>
  <c r="N43" i="1"/>
  <c r="G39" i="6"/>
  <c r="O45" i="1" s="1"/>
  <c r="P49" i="1"/>
  <c r="P38" i="1"/>
  <c r="P53" i="1"/>
  <c r="N53" i="1"/>
  <c r="O53" i="1"/>
  <c r="O47" i="1"/>
  <c r="P47" i="1"/>
  <c r="N47" i="1"/>
  <c r="G36" i="6"/>
  <c r="F36" i="6"/>
  <c r="P27" i="1"/>
  <c r="N20" i="1"/>
  <c r="O20" i="1"/>
  <c r="G29" i="6"/>
  <c r="F29" i="6"/>
  <c r="N27" i="1"/>
  <c r="G52" i="6"/>
  <c r="F52" i="6"/>
  <c r="G16" i="6"/>
  <c r="P33" i="1"/>
  <c r="N33" i="1"/>
  <c r="O33" i="1"/>
  <c r="N30" i="1"/>
  <c r="P30" i="1"/>
  <c r="O30" i="1"/>
  <c r="F33" i="6"/>
  <c r="G33" i="6"/>
  <c r="G26" i="6"/>
  <c r="F26" i="6"/>
  <c r="N26" i="1"/>
  <c r="O26" i="1"/>
  <c r="P26" i="1"/>
  <c r="P28" i="1"/>
  <c r="O28" i="1"/>
  <c r="N28" i="1"/>
  <c r="F19" i="6"/>
  <c r="G19" i="6"/>
  <c r="P17" i="1"/>
  <c r="N17" i="1"/>
  <c r="O17" i="1"/>
  <c r="G38" i="6"/>
  <c r="F38" i="6"/>
  <c r="G31" i="6"/>
  <c r="F31" i="6"/>
  <c r="F23" i="6"/>
  <c r="G23" i="6"/>
  <c r="G35" i="6"/>
  <c r="F35" i="6"/>
  <c r="Q41" i="1" s="1"/>
  <c r="G18" i="6"/>
  <c r="Q24" i="1" s="1"/>
  <c r="G17" i="6"/>
  <c r="F17" i="6"/>
  <c r="Q23" i="1" s="1"/>
  <c r="P31" i="1"/>
  <c r="O31" i="1"/>
  <c r="N31" i="1"/>
  <c r="F46" i="6"/>
  <c r="G46" i="6"/>
  <c r="F12" i="6"/>
  <c r="G12" i="6"/>
  <c r="Q37" i="1" l="1"/>
  <c r="Q25" i="1"/>
  <c r="O38" i="1"/>
  <c r="Q27" i="1"/>
  <c r="Q44" i="1"/>
  <c r="Q35" i="1"/>
  <c r="P20" i="1"/>
  <c r="Q34" i="1"/>
  <c r="Q26" i="1"/>
  <c r="Q39" i="1"/>
  <c r="Q22" i="1"/>
  <c r="P51" i="1"/>
  <c r="Q51" i="1"/>
  <c r="Q18" i="1"/>
  <c r="Q29" i="1"/>
  <c r="Q32" i="1"/>
  <c r="Q58" i="1"/>
  <c r="Q42" i="1"/>
  <c r="N38" i="1"/>
  <c r="N19" i="1"/>
  <c r="Q19" i="1"/>
  <c r="Q52" i="1"/>
  <c r="Q59" i="1"/>
  <c r="Q45" i="1"/>
  <c r="N16" i="1"/>
  <c r="N60" i="1"/>
  <c r="Q15" i="1"/>
  <c r="P34" i="1"/>
  <c r="H28" i="6" s="1"/>
  <c r="L39" i="8" s="1"/>
  <c r="O59" i="1"/>
  <c r="P19" i="1"/>
  <c r="O19" i="1"/>
  <c r="N59" i="1"/>
  <c r="H34" i="6"/>
  <c r="L45" i="8" s="1"/>
  <c r="O16" i="1"/>
  <c r="P16" i="1"/>
  <c r="N49" i="1"/>
  <c r="P60" i="1"/>
  <c r="O49" i="1"/>
  <c r="O60" i="1"/>
  <c r="O15" i="1"/>
  <c r="P15" i="1"/>
  <c r="O51" i="1"/>
  <c r="N51" i="1"/>
  <c r="H40" i="6"/>
  <c r="L51" i="8" s="1"/>
  <c r="F51" i="6"/>
  <c r="G51" i="6"/>
  <c r="H15" i="6"/>
  <c r="L23" i="8" s="1"/>
  <c r="P41" i="1"/>
  <c r="N41" i="1"/>
  <c r="O41" i="1"/>
  <c r="O35" i="1"/>
  <c r="P35" i="1"/>
  <c r="N35" i="1"/>
  <c r="O42" i="1"/>
  <c r="P42" i="1"/>
  <c r="N42" i="1"/>
  <c r="N45" i="1"/>
  <c r="H47" i="6"/>
  <c r="L58" i="8" s="1"/>
  <c r="H37" i="6"/>
  <c r="L48" i="8" s="1"/>
  <c r="H49" i="6"/>
  <c r="L60" i="8" s="1"/>
  <c r="H42" i="6"/>
  <c r="L53" i="8" s="1"/>
  <c r="H50" i="6"/>
  <c r="L61" i="8" s="1"/>
  <c r="P44" i="1"/>
  <c r="N44" i="1"/>
  <c r="O44" i="1"/>
  <c r="O39" i="1"/>
  <c r="P39" i="1"/>
  <c r="N39" i="1"/>
  <c r="O58" i="1"/>
  <c r="P58" i="1"/>
  <c r="N58" i="1"/>
  <c r="P45" i="1"/>
  <c r="H30" i="6"/>
  <c r="L41" i="8" s="1"/>
  <c r="P52" i="1"/>
  <c r="N52" i="1"/>
  <c r="O52" i="1"/>
  <c r="H41" i="6"/>
  <c r="L52" i="8" s="1"/>
  <c r="H32" i="6"/>
  <c r="L43" i="8" s="1"/>
  <c r="H48" i="6"/>
  <c r="L59" i="8" s="1"/>
  <c r="P37" i="1"/>
  <c r="N37" i="1"/>
  <c r="O37" i="1"/>
  <c r="H11" i="6"/>
  <c r="L15" i="8" s="1"/>
  <c r="H22" i="6"/>
  <c r="L30" i="8" s="1"/>
  <c r="H14" i="6"/>
  <c r="L22" i="8" s="1"/>
  <c r="N24" i="1"/>
  <c r="O24" i="1"/>
  <c r="P24" i="1"/>
  <c r="H21" i="6"/>
  <c r="L29" i="8" s="1"/>
  <c r="H10" i="6"/>
  <c r="L10" i="8" s="1"/>
  <c r="H20" i="6"/>
  <c r="L28" i="8" s="1"/>
  <c r="N22" i="1"/>
  <c r="O22" i="1"/>
  <c r="P22" i="1"/>
  <c r="O25" i="1"/>
  <c r="N25" i="1"/>
  <c r="P25" i="1"/>
  <c r="P18" i="1"/>
  <c r="N18" i="1"/>
  <c r="O18" i="1"/>
  <c r="H25" i="6"/>
  <c r="L36" i="8" s="1"/>
  <c r="P23" i="1"/>
  <c r="O23" i="1"/>
  <c r="N23" i="1"/>
  <c r="P29" i="1"/>
  <c r="O29" i="1"/>
  <c r="N29" i="1"/>
  <c r="O32" i="1"/>
  <c r="N32" i="1"/>
  <c r="P32" i="1"/>
  <c r="H24" i="6"/>
  <c r="L35" i="8" s="1"/>
  <c r="H27" i="6"/>
  <c r="L38" i="8" s="1"/>
  <c r="H13" i="6" l="1"/>
  <c r="L20" i="8" s="1"/>
  <c r="H53" i="6"/>
  <c r="L65" i="8" s="1"/>
  <c r="Q57" i="1"/>
  <c r="H9" i="6"/>
  <c r="L8" i="8" s="1"/>
  <c r="H43" i="6"/>
  <c r="L54" i="8" s="1"/>
  <c r="H45" i="6"/>
  <c r="L56" i="8" s="1"/>
  <c r="H54" i="6"/>
  <c r="L66" i="8" s="1"/>
  <c r="P57" i="1"/>
  <c r="O57" i="1"/>
  <c r="N57" i="1"/>
  <c r="H31" i="6"/>
  <c r="H46" i="6"/>
  <c r="H36" i="6"/>
  <c r="L47" i="8" s="1"/>
  <c r="H29" i="6"/>
  <c r="L40" i="8" s="1"/>
  <c r="H52" i="6"/>
  <c r="H33" i="6"/>
  <c r="L44" i="8" s="1"/>
  <c r="H35" i="6"/>
  <c r="L46" i="8" s="1"/>
  <c r="H38" i="6"/>
  <c r="L49" i="8" s="1"/>
  <c r="H39" i="6"/>
  <c r="L50" i="8" s="1"/>
  <c r="H17" i="6"/>
  <c r="L25" i="8" s="1"/>
  <c r="H12" i="6"/>
  <c r="L19" i="8" s="1"/>
  <c r="H19" i="6"/>
  <c r="L27" i="8" s="1"/>
  <c r="L42" i="8"/>
  <c r="H16" i="6"/>
  <c r="L24" i="8" s="1"/>
  <c r="H23" i="6"/>
  <c r="L33" i="8" s="1"/>
  <c r="L57" i="8"/>
  <c r="L63" i="8"/>
  <c r="H26" i="6"/>
  <c r="L37" i="8" s="1"/>
  <c r="H18" i="6"/>
  <c r="L26" i="8" s="1"/>
  <c r="H51" i="6" l="1"/>
  <c r="L62" i="8" s="1"/>
</calcChain>
</file>

<file path=xl/comments1.xml><?xml version="1.0" encoding="utf-8"?>
<comments xmlns="http://schemas.openxmlformats.org/spreadsheetml/2006/main">
  <authors>
    <author>tc={C4F26BEF-4E28-4350-B416-CAFB1FE3A8B6}</author>
  </authors>
  <commentList>
    <comment ref="G7" authorId="0" shapeId="0">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DEBE CONTENER:
- RESPONSABLE
- OBJETIVO DEL CONTROL
- PERIODICIDAD DE LA IMPLEMENTACION
- IMPLEMENTACION
- QUE SE HACE CON LAS DESVIACIONES
- EVIDENCIA DE LAS IMPLEMENTACIONES</t>
        </r>
      </text>
    </comment>
  </commentList>
</comments>
</file>

<file path=xl/comments2.xml><?xml version="1.0" encoding="utf-8"?>
<comments xmlns="http://schemas.openxmlformats.org/spreadsheetml/2006/main">
  <authors>
    <author>Francisco Pizarro</author>
    <author>Laura Fernanda Suarez Rincon</author>
    <author>Francisco Pizarro Rivera</author>
    <author>Diana Marcela Davila Rincón</author>
    <author>Andrea del Pilar Rojas Alvarez</author>
  </authors>
  <commentList>
    <comment ref="C6" authorId="0" shapeId="0">
      <text>
        <r>
          <rPr>
            <b/>
            <sz val="9"/>
            <color indexed="81"/>
            <rFont val="Tahoma"/>
            <family val="2"/>
          </rPr>
          <t xml:space="preserve">Describa el evento de riesgo </t>
        </r>
      </text>
    </comment>
    <comment ref="D6" authorId="1" shapeId="0">
      <text>
        <r>
          <rPr>
            <b/>
            <sz val="9"/>
            <color indexed="81"/>
            <rFont val="Tahoma"/>
            <family val="2"/>
          </rPr>
          <t>Marque con una X si el riesgo es interno</t>
        </r>
      </text>
    </comment>
    <comment ref="E6" authorId="0" shapeId="0">
      <text>
        <r>
          <rPr>
            <b/>
            <sz val="9"/>
            <color indexed="81"/>
            <rFont val="Tahoma"/>
            <family val="2"/>
          </rPr>
          <t>Marque con una X si el riesgo es externo</t>
        </r>
      </text>
    </comment>
    <comment ref="F6" authorId="0" shapeId="0">
      <text>
        <r>
          <rPr>
            <b/>
            <sz val="9"/>
            <color indexed="81"/>
            <rFont val="Tahoma"/>
            <family val="2"/>
          </rPr>
          <t xml:space="preserve">Describa el procedimiento al cual esta asociado el riesgo
</t>
        </r>
      </text>
    </comment>
    <comment ref="F9" authorId="2" shapeId="0">
      <text>
        <r>
          <rPr>
            <b/>
            <sz val="9"/>
            <color indexed="81"/>
            <rFont val="Tahoma"/>
            <family val="2"/>
          </rPr>
          <t>Poner bien los codigos de los procedimientos: PD-FD-XX</t>
        </r>
      </text>
    </comment>
    <comment ref="C12" authorId="3" shapeId="0">
      <text>
        <r>
          <rPr>
            <b/>
            <sz val="9"/>
            <color rgb="FF000000"/>
            <rFont val="Tahoma"/>
            <family val="2"/>
          </rPr>
          <t>Diana Marcela Davila Rincón:</t>
        </r>
        <r>
          <rPr>
            <sz val="9"/>
            <color rgb="FF000000"/>
            <rFont val="Tahoma"/>
            <family val="2"/>
          </rPr>
          <t xml:space="preserve">
</t>
        </r>
        <r>
          <rPr>
            <b/>
            <i/>
            <u/>
            <sz val="9"/>
            <color rgb="FF000000"/>
            <rFont val="Tahoma"/>
            <family val="2"/>
          </rPr>
          <t>NOVEDADES</t>
        </r>
        <r>
          <rPr>
            <sz val="9"/>
            <color rgb="FF000000"/>
            <rFont val="Tahoma"/>
            <family val="2"/>
          </rPr>
          <t>: libranzas, descuentos por nómina, ordenes judiciales por embargo de alimentos, descuentos de Cooperativas o Fondos de Ahorro, entre otras.</t>
        </r>
      </text>
    </comment>
    <comment ref="F17" authorId="4" shapeId="0">
      <text>
        <r>
          <rPr>
            <b/>
            <sz val="9"/>
            <color indexed="81"/>
            <rFont val="Tahoma"/>
            <family val="2"/>
          </rPr>
          <t>Incluir el código del procedimiento</t>
        </r>
      </text>
    </comment>
  </commentList>
</comments>
</file>

<file path=xl/comments3.xml><?xml version="1.0" encoding="utf-8"?>
<comments xmlns="http://schemas.openxmlformats.org/spreadsheetml/2006/main">
  <authors>
    <author>Francisco Pizarro</author>
  </authors>
  <commentList>
    <comment ref="B8" authorId="0" shapeId="0">
      <text>
        <r>
          <rPr>
            <b/>
            <sz val="9"/>
            <color rgb="FF000000"/>
            <rFont val="Tahoma"/>
            <family val="2"/>
          </rPr>
          <t>Ver tabla 1 en la hoja TABLAS DE INFORMACIÓN</t>
        </r>
      </text>
    </comment>
    <comment ref="C8" authorId="0" shapeId="0">
      <text>
        <r>
          <rPr>
            <b/>
            <sz val="9"/>
            <color indexed="81"/>
            <rFont val="Tahoma"/>
            <family val="2"/>
          </rPr>
          <t>Ingrese en cada fila las debilidades y amenazas encontradas en la matriz DOFA en la pestaña "Contexto Estrategico" relacionadas con el respectivo riesgo</t>
        </r>
      </text>
    </comment>
    <comment ref="D8" authorId="0" shapeId="0">
      <text>
        <r>
          <rPr>
            <b/>
            <sz val="9"/>
            <color indexed="81"/>
            <rFont val="Tahoma"/>
            <family val="2"/>
          </rPr>
          <t>Describa las posibles concecuencias de la materialización del evento de riesgo</t>
        </r>
      </text>
    </comment>
    <comment ref="E8" authorId="0" shapeId="0">
      <text>
        <r>
          <rPr>
            <b/>
            <sz val="9"/>
            <color indexed="81"/>
            <rFont val="Tahoma"/>
            <family val="2"/>
          </rPr>
          <t>Ver tabla 2 en la hoja TABLAS DE INFORMACIÓN</t>
        </r>
      </text>
    </comment>
    <comment ref="F8" authorId="0" shapeId="0">
      <text>
        <r>
          <rPr>
            <b/>
            <sz val="9"/>
            <color indexed="81"/>
            <rFont val="Tahoma"/>
            <family val="2"/>
          </rPr>
          <t>Ver tabla 3 en la hoja de TABLAS DE INFORMACIÓN</t>
        </r>
      </text>
    </comment>
    <comment ref="H8" authorId="0" shapeId="0">
      <text>
        <r>
          <rPr>
            <b/>
            <sz val="9"/>
            <color indexed="81"/>
            <rFont val="Tahoma"/>
            <family val="2"/>
          </rPr>
          <t>Explicación en la tabla 4 de la hoja TABLAS DE INFORMACIÓN</t>
        </r>
      </text>
    </comment>
  </commentList>
</comments>
</file>

<file path=xl/comments4.xml><?xml version="1.0" encoding="utf-8"?>
<comments xmlns="http://schemas.openxmlformats.org/spreadsheetml/2006/main">
  <authors>
    <author>Francisco Pizarro</author>
    <author>Usuario de Microsoft Office</author>
  </authors>
  <commentList>
    <comment ref="F8" authorId="0" shapeId="0">
      <text>
        <r>
          <rPr>
            <b/>
            <sz val="9"/>
            <color rgb="FF000000"/>
            <rFont val="Tahoma"/>
            <family val="2"/>
          </rPr>
          <t xml:space="preserve">El nombre del control debe incluir los siguientes elementos:
</t>
        </r>
        <r>
          <rPr>
            <b/>
            <sz val="9"/>
            <color rgb="FF000000"/>
            <rFont val="Tahoma"/>
            <family val="2"/>
          </rPr>
          <t xml:space="preserve">*Responsable de la ejecución.
</t>
        </r>
        <r>
          <rPr>
            <b/>
            <sz val="9"/>
            <color rgb="FF000000"/>
            <rFont val="Tahoma"/>
            <family val="2"/>
          </rPr>
          <t xml:space="preserve">*Objetivo del control ( verificar, validar, comparar, etc.)
</t>
        </r>
        <r>
          <rPr>
            <b/>
            <sz val="9"/>
            <color rgb="FF000000"/>
            <rFont val="Tahoma"/>
            <family val="2"/>
          </rPr>
          <t xml:space="preserve">*Periodicidad de la aplicación del control
</t>
        </r>
        <r>
          <rPr>
            <b/>
            <sz val="9"/>
            <color rgb="FF000000"/>
            <rFont val="Tahoma"/>
            <family val="2"/>
          </rPr>
          <t xml:space="preserve">*Modo en que se implementa
</t>
        </r>
        <r>
          <rPr>
            <b/>
            <sz val="9"/>
            <color rgb="FF000000"/>
            <rFont val="Tahoma"/>
            <family val="2"/>
          </rPr>
          <t xml:space="preserve">*Que se hace con las desviaciones 
</t>
        </r>
        <r>
          <rPr>
            <b/>
            <sz val="9"/>
            <color rgb="FF000000"/>
            <rFont val="Tahoma"/>
            <family val="2"/>
          </rPr>
          <t>*Donde reposa el soporte de la ejecución</t>
        </r>
      </text>
    </comment>
    <comment ref="G8" authorId="0" shapeId="0">
      <text>
        <r>
          <rPr>
            <b/>
            <sz val="9"/>
            <color indexed="81"/>
            <rFont val="Tahoma"/>
            <family val="2"/>
          </rPr>
          <t>Ver tabla 6 de la hoja TABLAS DE INFORMACIÓN</t>
        </r>
      </text>
    </comment>
    <comment ref="H8" authorId="0" shapeId="0">
      <text>
        <r>
          <rPr>
            <b/>
            <sz val="9"/>
            <color indexed="81"/>
            <rFont val="Tahoma"/>
            <family val="2"/>
          </rPr>
          <t xml:space="preserve">Describa al responsable de la implementación del control
</t>
        </r>
      </text>
    </comment>
    <comment ref="J8" authorId="0" shapeId="0">
      <text>
        <r>
          <rPr>
            <b/>
            <sz val="9"/>
            <color rgb="FF000000"/>
            <rFont val="Tahoma"/>
            <family val="2"/>
          </rPr>
          <t>1 si no existe evidencia, 10 si existe evidencia contundente</t>
        </r>
      </text>
    </comment>
    <comment ref="L8" authorId="0" shapeId="0">
      <text>
        <r>
          <rPr>
            <b/>
            <sz val="9"/>
            <color rgb="FF000000"/>
            <rFont val="Tahoma"/>
            <family val="2"/>
          </rPr>
          <t xml:space="preserve">Seleccione la frecuencia de la implementación del control
</t>
        </r>
      </text>
    </comment>
    <comment ref="F53" authorId="1" shapeId="0">
      <text>
        <r>
          <rPr>
            <b/>
            <sz val="10"/>
            <color indexed="8"/>
            <rFont val="Tahoma"/>
            <family val="2"/>
          </rPr>
          <t>Usuario de Microsoft Office:</t>
        </r>
        <r>
          <rPr>
            <sz val="10"/>
            <color indexed="8"/>
            <rFont val="Tahoma"/>
            <family val="2"/>
          </rPr>
          <t xml:space="preserve">
</t>
        </r>
        <r>
          <rPr>
            <sz val="10"/>
            <color indexed="8"/>
            <rFont val="Tahoma"/>
            <family val="2"/>
          </rPr>
          <t>y a las demás entidades involucradas</t>
        </r>
      </text>
    </comment>
  </commentList>
</comments>
</file>

<file path=xl/comments5.xml><?xml version="1.0" encoding="utf-8"?>
<comments xmlns="http://schemas.openxmlformats.org/spreadsheetml/2006/main">
  <authors>
    <author>Francisco Pizarro</author>
  </authors>
  <commentList>
    <comment ref="B8" authorId="0" shapeId="0">
      <text>
        <r>
          <rPr>
            <b/>
            <sz val="9"/>
            <color indexed="81"/>
            <rFont val="Tahoma"/>
            <family val="2"/>
          </rPr>
          <t xml:space="preserve">Seleccione si Sí o No el control afecta la probabilidad de que el riesgo se materialice
</t>
        </r>
      </text>
    </comment>
    <comment ref="C8" authorId="0" shapeId="0">
      <text>
        <r>
          <rPr>
            <b/>
            <sz val="9"/>
            <color indexed="81"/>
            <rFont val="Tahoma"/>
            <family val="2"/>
          </rPr>
          <t>Seleccione si Sí o No el control afecta el impacto del riesgo en el proceso</t>
        </r>
      </text>
    </comment>
  </commentList>
</comments>
</file>

<file path=xl/comments6.xml><?xml version="1.0" encoding="utf-8"?>
<comments xmlns="http://schemas.openxmlformats.org/spreadsheetml/2006/main">
  <authors>
    <author>Francisco Pizarro</author>
  </authors>
  <commentList>
    <comment ref="B8" authorId="0" shapeId="0">
      <text>
        <r>
          <rPr>
            <b/>
            <sz val="9"/>
            <color indexed="81"/>
            <rFont val="Tahoma"/>
            <family val="2"/>
          </rPr>
          <t xml:space="preserve">seleccione el tipo de acción que se tomara sobre el riesgo residual
</t>
        </r>
      </text>
    </comment>
    <comment ref="C8" authorId="0" shapeId="0">
      <text>
        <r>
          <rPr>
            <b/>
            <sz val="9"/>
            <color indexed="81"/>
            <rFont val="Tahoma"/>
            <family val="2"/>
          </rPr>
          <t>Describa la acción que se tomara sobre el riesgo residual</t>
        </r>
      </text>
    </comment>
    <comment ref="D8" authorId="0" shapeId="0">
      <text>
        <r>
          <rPr>
            <b/>
            <sz val="9"/>
            <color indexed="81"/>
            <rFont val="Tahoma"/>
            <family val="2"/>
          </rPr>
          <t xml:space="preserve">Describa si hay o no un indicador relacionado a la implementación del control
</t>
        </r>
      </text>
    </comment>
    <comment ref="E8" authorId="0" shapeId="0">
      <text>
        <r>
          <rPr>
            <b/>
            <sz val="9"/>
            <color indexed="81"/>
            <rFont val="Tahoma"/>
            <family val="2"/>
          </rPr>
          <t xml:space="preserve">Mencione al responsable de las acciones adicionales
</t>
        </r>
      </text>
    </comment>
  </commentList>
</comments>
</file>

<file path=xl/sharedStrings.xml><?xml version="1.0" encoding="utf-8"?>
<sst xmlns="http://schemas.openxmlformats.org/spreadsheetml/2006/main" count="2103" uniqueCount="674">
  <si>
    <t>MATRIZ DE RIESGOS POR PROCESO INSTITUCIONAL DE LA SECRETARÍA DISTRITAL DE SEGURIDAD, CONVIVENCIA Y JUSTICIA</t>
  </si>
  <si>
    <t>CODIGO</t>
  </si>
  <si>
    <t>F-DS-</t>
  </si>
  <si>
    <t>VERSIÓN</t>
  </si>
  <si>
    <t>DOCUMENTO</t>
  </si>
  <si>
    <t>MATRIZ DE RIESGO DE PROCESOS</t>
  </si>
  <si>
    <t>FECHA APROBACIÓN</t>
  </si>
  <si>
    <t xml:space="preserve">PLAN DE TRATAMIENTO DEL RIESGO </t>
  </si>
  <si>
    <t>Riesgo #</t>
  </si>
  <si>
    <t>Riesgo</t>
  </si>
  <si>
    <t>Proceso</t>
  </si>
  <si>
    <t>Riesgo Inherente</t>
  </si>
  <si>
    <t>Causa</t>
  </si>
  <si>
    <t>Tipo de tratamiento de riesgo</t>
  </si>
  <si>
    <t>Control</t>
  </si>
  <si>
    <t>Soporte</t>
  </si>
  <si>
    <t>Responsable</t>
  </si>
  <si>
    <t>Periodicidad</t>
  </si>
  <si>
    <t>Riesgo Residual</t>
  </si>
  <si>
    <t>Indicador</t>
  </si>
  <si>
    <t>Actas de reunión</t>
  </si>
  <si>
    <t>Jefe de la Oficina de Control Interno</t>
  </si>
  <si>
    <t>Trimestralmente</t>
  </si>
  <si>
    <t>Procesos fallados sin cumplir con los parametros de ley/procesos fallados</t>
  </si>
  <si>
    <t>Base de datos de seguimiento a los procesos y autos de nulidad</t>
  </si>
  <si>
    <t>Listas de asistencia y cronograma de trabajo</t>
  </si>
  <si>
    <t>Director de Recursos Fisicos y Gestión Documental</t>
  </si>
  <si>
    <t>Semestralmente</t>
  </si>
  <si>
    <t>Numero de perdidas de documentos</t>
  </si>
  <si>
    <t>Actas de visita</t>
  </si>
  <si>
    <t>Autorizaciones de movimiento de archivos</t>
  </si>
  <si>
    <t>Encargado del apoyo a la supervisión del contrato de vigilancia</t>
  </si>
  <si>
    <t>Cada vez que se requiera</t>
  </si>
  <si>
    <t>Formato de préstamo documental y circulación de material</t>
  </si>
  <si>
    <t>Autorizaciones de movimiento de bienes</t>
  </si>
  <si>
    <t>Bienes desaparecidos de la entidad</t>
  </si>
  <si>
    <t>Socializaciones realizadas</t>
  </si>
  <si>
    <t>Almacenista General</t>
  </si>
  <si>
    <t>Formato de toma física y cronograma de toma física</t>
  </si>
  <si>
    <t>Formato de seguimiento de los bienes de la entidad</t>
  </si>
  <si>
    <t>Base de datos actualizada (para entes de control) y Novedades registradas en el SIAP</t>
  </si>
  <si>
    <t>Auxiliar administrativo nomina</t>
  </si>
  <si>
    <t xml:space="preserve">Número de liquidaciones </t>
  </si>
  <si>
    <t>Normograma de la Dirección Humana</t>
  </si>
  <si>
    <t>Auxiliar administrativo encargado del normograma</t>
  </si>
  <si>
    <t>Responsable de SGSST</t>
  </si>
  <si>
    <t>Listado de reporte de novedades y correos electronicos</t>
  </si>
  <si>
    <t>Equipo de novedades</t>
  </si>
  <si>
    <t>Publicacion de las etapas del proceso en la Intranet, correos electronicos.</t>
  </si>
  <si>
    <t>Responsable de encargos</t>
  </si>
  <si>
    <t>Formatos de consulta y prestamo documental</t>
  </si>
  <si>
    <t>Responsable de custodia de archivos</t>
  </si>
  <si>
    <t>Correos electronicos o medio fisico (oficio)</t>
  </si>
  <si>
    <t>Abogados de apoyo jurídico de GH</t>
  </si>
  <si>
    <t>Evaluaciones de desempeño</t>
  </si>
  <si>
    <t>Encargado del proceso de evaluación y desempeño</t>
  </si>
  <si>
    <t>Formato: Control de validación    F-DS-79</t>
  </si>
  <si>
    <t>Análistas de los proyectos de inversión</t>
  </si>
  <si>
    <t>Jefe de la OAIEE</t>
  </si>
  <si>
    <t>Responsables de los servicios</t>
  </si>
  <si>
    <t>Lideres de desarrollo</t>
  </si>
  <si>
    <t xml:space="preserve">Matriz de seguimiento a los PQRs, correos electrónicos </t>
  </si>
  <si>
    <t>Encargados de la matriz de seguimiento a PQRs</t>
  </si>
  <si>
    <t>Cronogroma de los PQRs</t>
  </si>
  <si>
    <t xml:space="preserve">Lider de grupo de Ateción y Servicio al Ciudadano </t>
  </si>
  <si>
    <t>Correos electrónicos,  archivos en excel, pdf´s  y carpeta virtual</t>
  </si>
  <si>
    <t>Profesional PAC</t>
  </si>
  <si>
    <t xml:space="preserve">Profesional </t>
  </si>
  <si>
    <t>Mensualmente</t>
  </si>
  <si>
    <t>Relación contratistas vinculados y soporte de pago</t>
  </si>
  <si>
    <t>Profesional Gestion de seguridad y convivencia</t>
  </si>
  <si>
    <t>Clausula y el modelo tipo de contrato.</t>
  </si>
  <si>
    <t>Profesional Universitario o Contratista</t>
  </si>
  <si>
    <t>Conversaciones Whatsapp</t>
  </si>
  <si>
    <t>Diariamente</t>
  </si>
  <si>
    <t>Actas de Comité</t>
  </si>
  <si>
    <t>Jefe Oficina Control Interno</t>
  </si>
  <si>
    <t>Revision de Informes y papeles de trabajo</t>
  </si>
  <si>
    <t>Lider Auditor</t>
  </si>
  <si>
    <t xml:space="preserve">Actas </t>
  </si>
  <si>
    <t>Equipo Psicosocial del CTP</t>
  </si>
  <si>
    <t xml:space="preserve">Actas de reunión </t>
  </si>
  <si>
    <t>Subsecretario de Acceso a la Justicia/ Director Acceso a la Justicia</t>
  </si>
  <si>
    <t>Bimensualmente</t>
  </si>
  <si>
    <t xml:space="preserve">Una constancia </t>
  </si>
  <si>
    <t>Matriz de asignacion</t>
  </si>
  <si>
    <t>Solicitud de acciones de mejora</t>
  </si>
  <si>
    <t>Bimestral</t>
  </si>
  <si>
    <t>Contrato</t>
  </si>
  <si>
    <t>Profesional direccion Juridica y Contraactual</t>
  </si>
  <si>
    <t>Contrato y Correo</t>
  </si>
  <si>
    <t>Listas de asistencia y Memorias</t>
  </si>
  <si>
    <t>Responsable del SGSST</t>
  </si>
  <si>
    <t>Listas de asistencia a las actividades y registro de intervenciones</t>
  </si>
  <si>
    <t>Profesional de Bienestar</t>
  </si>
  <si>
    <t>Mecanismos de diagnosticos</t>
  </si>
  <si>
    <t>Equipo de Capacitacion</t>
  </si>
  <si>
    <t>F-DS</t>
  </si>
  <si>
    <t>IDENTIFICACIÓN DE RIESGOS</t>
  </si>
  <si>
    <t>RIESGO #</t>
  </si>
  <si>
    <t>PROCESO</t>
  </si>
  <si>
    <t>EVENTO DE RIESGO</t>
  </si>
  <si>
    <t>INTERNO</t>
  </si>
  <si>
    <t>EXTERNO</t>
  </si>
  <si>
    <t>PROCEDIMIENTO ASOCIADO AL RIESGO</t>
  </si>
  <si>
    <t>Control Interno Disciplinario</t>
  </si>
  <si>
    <t>Procesos disciplinarios desarrollados  y fallados sin cumplir con los parametros de ley.</t>
  </si>
  <si>
    <t>X</t>
  </si>
  <si>
    <t>PD-CID-2</t>
  </si>
  <si>
    <t>Gestión de Recursos Físicos y Documental</t>
  </si>
  <si>
    <t>Perdida o extravió documental.</t>
  </si>
  <si>
    <t>PD-FD-2 Administración de Archivos.
PD-FD-5 Administración, Control y Seguimiento de las Comunicaciones Oficiales Recibidas en la Ventanilla de Radicación.
PD-FD-8 Consulta y Préstamo Documental.
PD-FD-11 Transferencia Documental Primaria.</t>
  </si>
  <si>
    <t>Perdida y/o desaparición de los bienes al servicio de la Entidad.</t>
  </si>
  <si>
    <t>PD-FD-7 Recepción, Ingreso y Salida de Bienes.
PD-FD-10 Toma Física de Inventarios.
PD-FD-13 Traslado de Bienes al Servicio de la SSCJ.
PD-FD-14 Reintegro, Bajas y Destino Final de Bienes.</t>
  </si>
  <si>
    <t>Gestión Humana</t>
  </si>
  <si>
    <t>Suspensión de los servicios de seguridad social (Salud, ARL, Pensión, Cesantías, Caja de Compensación) para los servidores públicos de la Entidad</t>
  </si>
  <si>
    <t>Procedimiento Gestión de Situaciones Administrativas 
(PD-GH-4)</t>
  </si>
  <si>
    <t>Probabilidad de exposición a riesgos por  desconocimiento de la normatividad vigente para el Sistema de Gestión de la Seguridad y Salud en el Trabajo</t>
  </si>
  <si>
    <t>Decreto 1072 de 2015, Resolución 1111 de 2017</t>
  </si>
  <si>
    <t xml:space="preserve">Liquidación de la nómina sin el oportuno reporte de las novedades que se generan mensualmente. </t>
  </si>
  <si>
    <t>Procedimiento Gestión de Situaciones Administrativas
(PD-GH-4)
Instructivo Trámite Retiro de Cesantías Parciales – Fondos Públicos y Privados  (I-GH-11)</t>
  </si>
  <si>
    <t>Nombrar, encargar o posesionar a un servidor que no cumpla con los requisitos establecidos en el Manual de Funciones de la SCJ</t>
  </si>
  <si>
    <t>Instructivo Provisión Transitoria de Empleos de Carrera en Vcancia Definitiva o Temporal a través de Encargo
(I-GH-1)</t>
  </si>
  <si>
    <t>Sustracción de información de las historias laborales</t>
  </si>
  <si>
    <t>Instructivo Administración de Historias Laborales 
(I-GH-12)</t>
  </si>
  <si>
    <t>Emitir conceptos jurídicos no ajustados a la ley.</t>
  </si>
  <si>
    <t>Procedimiento Gestión de Situaciones Administrativas
(PD-GH-4)</t>
  </si>
  <si>
    <t>Alteración de las evaluaciones de desempeño laboral durante el proceso de revisión.</t>
  </si>
  <si>
    <t>Acuerdo 565 de 2016 
Comisión Nacional del Servicio Civil
Instructivo Administración de Historias Laborales 
(I-GH-12)</t>
  </si>
  <si>
    <t>Direccionamiento Sectorial e Institucional</t>
  </si>
  <si>
    <t xml:space="preserve">Dar el visto bueno a estudios previos  que no cumplen con la información requerida de:
• Número del estudio previo en SISCO
• Proyecto de inversión
• Objeto
• Valor
• Meta plan de desarrollo y meta proyecto de inversión
</t>
  </si>
  <si>
    <t>PD-DS-3-Viabilidad Presupuestal</t>
  </si>
  <si>
    <t>Gestión y Análisis de Información de S, C y AJ</t>
  </si>
  <si>
    <t>PD-GI-1</t>
  </si>
  <si>
    <t>Información desactualizada  en la bodega de datos y en el Sistema de Información Geograficá SIG</t>
  </si>
  <si>
    <t>Gestión de Tecnología de Información</t>
  </si>
  <si>
    <t>Procedimiento Gestión de cambios de Tic PD-GT-2</t>
  </si>
  <si>
    <t>Atención y Servicio al Ciudadano</t>
  </si>
  <si>
    <t>Dejar abierta en la herramienta virtual "Bogotá Te Escucha - Sistema Distrital de Quejas y Soluciones" alguna PQRS.</t>
  </si>
  <si>
    <t>Peticiones, Quejas, Reclamos y Sugerencias - PQRS Código - PD-AS-1</t>
  </si>
  <si>
    <t>Publicar extemporaneamente los Informes de PQRS en la página web de la entidad.</t>
  </si>
  <si>
    <t>CD-Custodia y vigilacia para la seguridad</t>
  </si>
  <si>
    <t>Amotinamiento desorden, disturbio, revuelta, huelga, generados por las pernas privadas de la libertad.</t>
  </si>
  <si>
    <t>PD-CVS-2</t>
  </si>
  <si>
    <t>Ingreso de elementos y sustancias prohibidas al establecimiento Carcelario.</t>
  </si>
  <si>
    <t>PD-CVC-4</t>
  </si>
  <si>
    <t>Gestión Financiera</t>
  </si>
  <si>
    <t>Deficiente ejecución del PAC</t>
  </si>
  <si>
    <t xml:space="preserve">Se identifica, clasifica y se registra información contable en un rubro que no corresponda de forma involuntaria </t>
  </si>
  <si>
    <t>Gestión de Seguridad y Convivencia</t>
  </si>
  <si>
    <t>Incidentes, accidentes o amenazas en contra de Servidores de la Subsecretaría</t>
  </si>
  <si>
    <t xml:space="preserve">Dirección de Seguridad
Dirección de Prevención y Cultura Ciudadana </t>
  </si>
  <si>
    <t>Manejo Inadecuado de información confidencial.</t>
  </si>
  <si>
    <t>CD-Tramite Juridico para PPL</t>
  </si>
  <si>
    <t>PD-TJ-7</t>
  </si>
  <si>
    <t>CD-Atención Integral para PPL</t>
  </si>
  <si>
    <t>PD-AIB-3</t>
  </si>
  <si>
    <t>PD-AIB-2</t>
  </si>
  <si>
    <t xml:space="preserve">Adulteracion o perdida de la hoja de vida  de la persona privada de la libertad. </t>
  </si>
  <si>
    <t>PD-TJ-3</t>
  </si>
  <si>
    <t>Gestión de Comunicaciones</t>
  </si>
  <si>
    <t>Publicar información no autorizada que genere desinformación en la opinión pública</t>
  </si>
  <si>
    <t>PD-GC-02 Generación de Contenidos Informativos</t>
  </si>
  <si>
    <t>Seguimiento y Monitoreo al Sistema de Control Interno</t>
  </si>
  <si>
    <t>Inoportunidad en la presentacion de informes de ley</t>
  </si>
  <si>
    <t>Auditoría Interna PD-SM-1</t>
  </si>
  <si>
    <t>Presentar informes de Auditoria o seguimiento con resultados  sesgados,  erroneos, poco fiable o inconcluyentes.</t>
  </si>
  <si>
    <t xml:space="preserve">Acceso y Fortalecimiento a la Justicia </t>
  </si>
  <si>
    <t>Afectación psicosocial de los funcionarios y contratistas del CTP.</t>
  </si>
  <si>
    <t>PD-AJ 4 Acciones de Atención Social, Preventivas y Pedagógicas en el CTP</t>
  </si>
  <si>
    <t>Imposibilidad de implementar rutas de acceso a la justicia en los Sistemas Locales de Justicia por la ausencia de un marco normativo que consagre la participación de las entidades competentes.</t>
  </si>
  <si>
    <t xml:space="preserve">PD-AJ-7 - Implementación de Plan de Acción de Acceso a la Justicia, en el Marco del SDJ </t>
  </si>
  <si>
    <t>Dificultad en la implementación y análisis de efectos de las políticas, planes y programas relacionados con los mecanismos alternativos de solución de conflictos, específicamente de la Justicia Comunitaria, por el desconocimiento del programa implementado por la SDSCJ y por la resistencia de los Actores en adherirse a la Línea de fortalecimiento de la SDSCJ</t>
  </si>
  <si>
    <t xml:space="preserve">PD-AJ-6 - Fortalecimiento y Acompañamiento de la Justicia Comunitaria </t>
  </si>
  <si>
    <t>Dificultad en la evaluación de las acciones territoriales de los Sistemas Locales de Justicia, por la posible baja apropiación de instrumentos e indicaciones por parte del equipo territorial de la Dirección de Acceso a la Justicia</t>
  </si>
  <si>
    <t xml:space="preserve">PD-AJ-7 - Implementación de Plan de Acción de Acceso a la Justicia, en el Marco del SDJ 
</t>
  </si>
  <si>
    <t>Interrupción o retraso en la prestación de los servicios de recepción, información y orientación de los ciudadanos en las casas de justicia de Bogotá.</t>
  </si>
  <si>
    <t>PD-AJ-1 Implementación del Programa de Casas de Justicia en el marco del Sistema Distrital de Justicia</t>
  </si>
  <si>
    <t>Interrupción o retraso en la prestación de los servicios por parte de las entidades operadoras de las casas de justicia de Bogotá.</t>
  </si>
  <si>
    <t>Falta de seguimiento a la implementación del medio “Traslado por Protección”.</t>
  </si>
  <si>
    <t>Gestión Jurídica y Contractual</t>
  </si>
  <si>
    <t>Documentos incompletos para la elaboración de un contrato</t>
  </si>
  <si>
    <t>Contratación Servicios Profesionales y Apoyo a la Gestión PD-JC-2</t>
  </si>
  <si>
    <t>Documentos incompletos para la legalización de un contrato</t>
  </si>
  <si>
    <t>Contratación Concurso de Méritos Abierto PD-JC-1
Contratación Licitación Pública PD-JC-4
Contratación Mínima Cuantía PD-JC-3
Contratación Selección Abreviada Subasta Inversa PD-JC-6
Selección Abreviada de Menor Cuantía PD-JC-5
Contratación Servicios Profesionales y Apoyo a la Gestión PD-JC-2</t>
  </si>
  <si>
    <t>Liquidación extemporanea de los contratos fuera de los plazos acordados en el contrato o los establecidos por la ley</t>
  </si>
  <si>
    <t>Error en la revisión técnica de las ofertas presentadas por los proponentes, incumpliendo los requisitos establecidos en la etapa precontractual  (estudios previos)</t>
  </si>
  <si>
    <t>Manual de Contratación (Oficina Asesora Jurídica)
MA-JC-1</t>
  </si>
  <si>
    <t>Probabilidad de Incremento en la ocurrencia de accidentes y enfermedades laborales</t>
  </si>
  <si>
    <t>Reporte e Investigación de Incidentes y Accidentes de Trabajo 
(PD-GH-3)</t>
  </si>
  <si>
    <t>Probabilidad de Incremento de reporte de casos asociados a riesgo psicosocial en la SCJ</t>
  </si>
  <si>
    <t>Programa Vigilancia Epidemiológica de Factores de Riesgo Psicosocial  
(PG-GH-2)
Diagnóstico de Factores Riesgo Psicosocial (I-GH-7)</t>
  </si>
  <si>
    <t>Indebida ejecución del programa de bienestar de la entidad</t>
  </si>
  <si>
    <t>Programa de Bienestar</t>
  </si>
  <si>
    <t>Diagnóstico de capacitación no ajustado a las necesidades reales de la SCJ.</t>
  </si>
  <si>
    <t>Capacitación, Formación y Entrenamiento (PD-GH-8)
PIC 2019</t>
  </si>
  <si>
    <t>ANALISIS DE RIESGOS</t>
  </si>
  <si>
    <t>TIPO DE RIESGO</t>
  </si>
  <si>
    <t>CAUSAS</t>
  </si>
  <si>
    <t>CONSECUENCIAS</t>
  </si>
  <si>
    <t>PROBABILIDAD DE OCURRENCIA</t>
  </si>
  <si>
    <t>IMPACTO SIN CONTROLES</t>
  </si>
  <si>
    <t>NIVEL DE RIESGO INHERENTE</t>
  </si>
  <si>
    <t>ZONA DE RIESGO INHERENTE</t>
  </si>
  <si>
    <t>Cumplimiento</t>
  </si>
  <si>
    <t>*Limitación en la obtención del acervo probatorio y debilidad en la argumentación de las decisiones en desarrollo del proceso disciplinario en primera instacia
*Falta de capacitación en levantamiento de pruebas en los servidores publicos designados en los procesos
*Mala notificación al indagado</t>
  </si>
  <si>
    <t>El incumplimiento de los fines de la actuación disciplinaria que deriva en impunidad frente las actuaciones irregulares de los servidores públicos de la entidad</t>
  </si>
  <si>
    <t xml:space="preserve">* Error humano en la recepción de documento por desconocimiento o incumplimiento del procedimeinto Administración y Control de las Comunicaciones Oficiales.
* Vandalismo.
* Falta de Tablas de Retención Documental.
* Controles insuficientes o inadecuados. 
*  Incumplimiento de las políticas y procedimientos de Gestión Documental. 
* Controles insuficientes o inadecuados. 
Vandalismo y/o Inseguridad.
* Error humano en la ubicación del expediente luego de ser consultado. </t>
  </si>
  <si>
    <t>* Fallas en la oportunidad en la respuesta a los ciudadanos. 
* Indisponibilidad en la información. 
* Errores en información entregada a la ciudadanía. 
* Vulnerar el derecho a la privacidad de la información. 
* Fraudes, Acciones ilícitas.</t>
  </si>
  <si>
    <t>* Desconocimiento por parte de los funcionarios de lo establecido en las resoluciones y políticas.
* Accidentes con los bienes.
* Falta de conciencia de cuidado de los bienes muebles e inmuebles de la SSCJ por parte de los funcionarios.
* Vandalismo.
* Inseguridad.
* Falta de conciencia de cuidado de los bienes muebles e inmuebles de la SSCJ por parte de los funcionarios.</t>
  </si>
  <si>
    <t>* Afectación en la prestación del servicio.
* Detrimento patrimonial.
* Investigaciones disciplinarias.
* Generación de hallazgos por parte de Entes de Control.</t>
  </si>
  <si>
    <t>* Falta de oportunidad en el reporte de novedades tanto por parte de los servidores públicos como por parte de la Secretaría (Nómina).</t>
  </si>
  <si>
    <t>* Suspensión temporal de los servicios de seguridad social a los servidores públicos
* Sanciones a la Entidad por parte de la Unidad de Gestión Pensional y Parafiscales - UGPP</t>
  </si>
  <si>
    <t>* Desconocimiento de la normatividad
* Falta de recursos para dar cumplimiento a la normatividad</t>
  </si>
  <si>
    <t>* Sanciones a la Entidad
* Exposición a riesgos asociados a la Seguridad y Salud en el Trabajo</t>
  </si>
  <si>
    <t>1. La no aportunidad en la entrega de las novedades en las fechas establecidas</t>
  </si>
  <si>
    <t>* La afectación del pago de la nomina al servidor.
* No aprobación de la libranza para el servidor.
* Sanciones disciplinarias para la entidad, para el servidor que ingresa las novedades y el jefe del area</t>
  </si>
  <si>
    <t>1. Incumplimiento de la normatividad que regula el tema</t>
  </si>
  <si>
    <t>Sanciones disciplinarias o administrativas a los funcionarios implicados en el proceso</t>
  </si>
  <si>
    <t xml:space="preserve">1. Inadecuado manejo de controles de seguridad de la información </t>
  </si>
  <si>
    <t>Sanciones disciplinarias a los funcionarios implicados en el inadecuado manejo de la información y pérdida de la información</t>
  </si>
  <si>
    <t>1. Desconocimiento de las normas laborales, la constitución , la ley y regulación sobre el tema laboral</t>
  </si>
  <si>
    <t>* Acciones jurídicas o demandas laborales en contra de la SCJ, que podrían generar indeminzacones laborales, reintegros, salarios, liquidación de prestaciones sociales</t>
  </si>
  <si>
    <t>1. Manipulación de la información en la consolidación de los archivos de evaluaciones de desempeño laboral</t>
  </si>
  <si>
    <t>* Acceso indebido a los beneficios de programas de bienestar e incentivos y encargos.
* Sanciones disciplinarias y penales a los funcionarios implicados.</t>
  </si>
  <si>
    <t>*Errores en la revisión de los requisitos documentales de los estudios previos</t>
  </si>
  <si>
    <t>*Posible apertura de proceso disciplinario al funcionario encargado de la revisión, dependiendo de la gravedad del error en los estudios previos que fue pasado por alto</t>
  </si>
  <si>
    <t>Operativo</t>
  </si>
  <si>
    <t>Tecnológico</t>
  </si>
  <si>
    <t>Seguridad Digital</t>
  </si>
  <si>
    <t xml:space="preserve">Falta de seguimiento a los servidores responsables de digitalizar la respuesta en ORFEO para realizar el cierre de las PQRS en la plataforma distrital "Bogotá Te Escucha - Sistema Distrital de Quejas y Soluciones" </t>
  </si>
  <si>
    <t>Sanción disciplinaria, perdida legitimidad, mala percepción de la imagen, proceso legal.</t>
  </si>
  <si>
    <t>Falta de seguimiento para la publicación de los Informes de PQRS en la página web de la entidad.</t>
  </si>
  <si>
    <t>No disponibilidad  de PAC</t>
  </si>
  <si>
    <t>*Multas y sanciones                                                                                *Proceso Disciplinario</t>
  </si>
  <si>
    <t xml:space="preserve">Que los estados financieros no reflejen la realidad ecónomica y financiera de la entidad </t>
  </si>
  <si>
    <t>*Generación de hallazgos con incidencia de carácter administrativo, fiscal, disciplinario y/o penal.         *Afectación a la calificación del desempeño de la entidad en el distrito.</t>
  </si>
  <si>
    <t xml:space="preserve">* Falta de Protocolos de actuación para el equipo territorial en caso de presentarse eventos fortuitos y adversos 
 * Exposición permanente en territorios  con problemáticas complejas
</t>
  </si>
  <si>
    <t xml:space="preserve">* Procesos penales , disciplinarios, jurídicos y sancionatorios </t>
  </si>
  <si>
    <t xml:space="preserve">* Desconocimiento de los parámetros del tipo de información que se puede divulgar
 </t>
  </si>
  <si>
    <t xml:space="preserve">* Poner en riesgo la correcta ejecución de  planes, actividades e intervenciones
* Fuga de Información de carácter reservado </t>
  </si>
  <si>
    <t>No verificacion por parte del personal encargado de hacer la revision de los viveres que ingresan.</t>
  </si>
  <si>
    <t>Penales y Diciplinarias y multas por incumpliento del contrato al operador de alimento.</t>
  </si>
  <si>
    <t>Ingresar a las personas privadas de la libertad,que se encuentren en el establecimiento carcelario a las actividades validas para la redencion de pena,sin ser evaluadas por la JETTE.</t>
  </si>
  <si>
    <t xml:space="preserve">* No se le podra validar la redencion  de  pena a  la persona privada de la libertad. </t>
  </si>
  <si>
    <t>*No cumplir con los protocolos de revisión de la información.                                                *Inmediates de la información</t>
  </si>
  <si>
    <t>*Desinformación a los públicos de interés.               *Afectación de la imagen de la Entidad.</t>
  </si>
  <si>
    <t>Fallas en la Planeación  que originan extemporaneidad en la entrega de los informes de ley</t>
  </si>
  <si>
    <t>Sanciones por parte de entes de Control</t>
  </si>
  <si>
    <t>De imagen</t>
  </si>
  <si>
    <t>Falta de experticia en la utilizacion de los medios y herramientas destinados a la operación del proceso.
Selección de perfiles profesionales inadecuados para el desarrollo del ejercicio auditor.</t>
  </si>
  <si>
    <t>Reprocesos en el desarrollo de las auditorias
Auditorias que no aportan valor agregado</t>
  </si>
  <si>
    <t>*Transgresión derechos humanos personas trasladadas. 
*Carga emocional que los traslados trasmiten al personal del CTP.</t>
  </si>
  <si>
    <t xml:space="preserve">Posible afectación Psicosocial en los funcionarios, estrés, o enfermedades relacionadas a esté. </t>
  </si>
  <si>
    <t xml:space="preserve">La expedición de la normatividad que respalda la creación del Comité Distrital de Justicia y las Mesas Locales de Justicia, depende de la revisión y aprobación de la Alcaldía Mayor de Bogotá, la Secretaría Jurídica Distrital y otras entidades Distritales relacionadas con el acceso a la justicia. </t>
  </si>
  <si>
    <t>Imposibilidad de consolidar el Sistema Distrital de Justicia; incumplimiento de metas; retraso en gestiones territoriales del equipo.</t>
  </si>
  <si>
    <t>Los jueces de paz y conciliadores en equidad, dependen institucionalmente del Consejo Superior de la Judicatura y del Ministerio de Justicia y del Derecho, respectivamente. Los problemas estructurales de estas figuras dificulta una relación más armónica con los operadores.</t>
  </si>
  <si>
    <t xml:space="preserve">Subregistro de reporte de información de Justicia Comunitaria; imposibilidad de reportar cifras de atención de Justicia Comunitaria; desprestigio de la entidad con los ciudadanos y los operadores de justicia comunitaria; e investigaciones disciplinarias de los actores y operadores, debido al poco acompañamietno y autonomia de las figuras. </t>
  </si>
  <si>
    <t xml:space="preserve">Algunos funcionarios y contratistas de la Dirección de Acceso a la Justicia, necesitan fortalecer sus habilidades relacionadas con el uso de herramientas TICS y sistemas de información,  para adecuarse a la metodología de trabajo propuesta para el año 2018. </t>
  </si>
  <si>
    <t>Reprocesos en las actividades territoriales y en el nivel central; subregistro de información cualiutativa y cuantitativa; dificultad en el análisis de indicadores; e incumpliemiento de metas propuestas en el Plan de Acción Territorial</t>
  </si>
  <si>
    <t xml:space="preserve">Falta de recurso humano de la SDSCJ para atender los centros de recepción e información (CRI) de las casas de justicia.
Falta de capacitación del recurso humano de la SDSCJ para brindar un adecuado servicio en los centros de recepción e información (CRI) de las casas de justicia. 
</t>
  </si>
  <si>
    <t>Peticiones, quejas y reclamos de los ciudadanos.
Insatisfacción de los ciudadanos con el servicio prestado en las casas de justicia.
Afectación de la imagen del programa de casas de justicia.</t>
  </si>
  <si>
    <t xml:space="preserve">Incumplimiento de los acuerdos suscritos por las entidades operadoras en los convenios interadministrativos de cooperación, en relación con la atención de ciudadanos en el horario establecido en el programa de casas de justicia, la prestación constante del servicio y la disponibilidad de personal para la atención adecuada de los usuarios.
</t>
  </si>
  <si>
    <t>Peticiones, quejas y reclamos de los ciudadanos relacionadas con el incumplimiento de horarios por parte de las entidades operadoras.
Intermitencia en la atención a los ciudadanos.
Servicios de justicia de baja calidad por insuficiencia de personal de las entidades operadoras, disponible para atender a los ciudadanos.
Insatisfacción de los ciudadanos con el servicio prestado en las casas de justicia.
Afectación de la imagen del programa de casas de justicia.</t>
  </si>
  <si>
    <t>*Transgresión derechos humanos personas trasladadas. 
*Privación injusta de la libertad 
*Privación ilegal de la libertad</t>
  </si>
  <si>
    <t xml:space="preserve">1. Aplicación del medio de policía por causales distintas a las legales (falta de documentos, cuotas de efectividad de la policía, colados, mascotas, otros)
2. Superar el término de duración del medio de policía. 
3.Materialización de nuevos riesgos durante la estadía en el CTP (lesiones)
</t>
  </si>
  <si>
    <t>Deficiencia en la verificación de documentos que componen los contratos de prestacion de servicios</t>
  </si>
  <si>
    <t>Proceso Disciplinario - Proceso Penal</t>
  </si>
  <si>
    <t>Deficiencia en el cumplimiento de requisitos para la ejecución del contrato</t>
  </si>
  <si>
    <t>Deficiente seguimiento de los contratos pendientes de liquidar</t>
  </si>
  <si>
    <t>Perdida de competencia
Inicio de acciones disciplinarias
Generación de reservas y pasivos exigibles</t>
  </si>
  <si>
    <t>1. Desconocimiento técnico que impida la elaboración del documento y la adecuada verificación previa para el cumplimiento de los reqiuisitos exigidos</t>
  </si>
  <si>
    <t>* Contratación de personal, servicios o bienes no idóneo para la prestación del servicio para el cumplimiento de la misionalidad de la entidad.  * Selección inadecuada de un proveedor.</t>
  </si>
  <si>
    <t>1. Desconocimiento por parte del servidor o contratista, sobre las medidas preventivas asociadas a su actividad</t>
  </si>
  <si>
    <t>* Mayor ausentismo en la entidad
* Incremento en el pago de incapacidades por parte de las aseguradoras y la entidad</t>
  </si>
  <si>
    <t>1. Desconocimiento de las patologías asociadas a riesgo psicosocial
2. No realizar seguimiento oportuno a las patologias que están identificadas</t>
  </si>
  <si>
    <t>* Mayor ausentismo para la entidad
* Incremento en el pago de incapacidades</t>
  </si>
  <si>
    <t>1. Incumplimiento de las obligaciones establecidas en el contrato suscrito para realizar las actividades de bienestar</t>
  </si>
  <si>
    <t>* Alto nivel de inconformismo por parte de los funcionarios 
* Posibilidad de investigaciones por parte de entes de control</t>
  </si>
  <si>
    <t>1. Falta de participación de los funcionarios y líderes de cada área en el diagnóstico
2. Error en el diseño y divulgación de los instrumentos de diagnóstico</t>
  </si>
  <si>
    <t>* No se de la cobertura a las necesidades reales de la entidad.
* Las personas que se inscriban, no son realente las que necesitan fortalecer las competencias.</t>
  </si>
  <si>
    <t>VALORACIÓN DEL RIESGO</t>
  </si>
  <si>
    <t>DILIGENCIAMIENTO POR PARTE DEL LIDER OPERATIVO DEL PROCESO</t>
  </si>
  <si>
    <t>DILIGENCIAMIENTO POR PARTE DEL ADMINISTRADOR DEL RIESGO OAP</t>
  </si>
  <si>
    <t>CONTROL #</t>
  </si>
  <si>
    <t>TIPO DE ACCIÓN</t>
  </si>
  <si>
    <t>CAUSA MITIGADA</t>
  </si>
  <si>
    <t>NOMBRE DEL CONTROL</t>
  </si>
  <si>
    <t>TIPO DE CONTROL</t>
  </si>
  <si>
    <t>RESPONSABLE DEL CONTROL</t>
  </si>
  <si>
    <t>¿EL RESPONSABLE DE LA IMPLEMENTACIÓN ES EL ADECUADO?</t>
  </si>
  <si>
    <t>EVIDENCIA DE LA EJECUCIÓN DEL CONTROL</t>
  </si>
  <si>
    <t>¿LAS DEVIACIONES, OBSERVACIONES O DIFERENCIAS SON INVESTIGADAS Y RESUELTAS DE MANERA OPORTUNA?</t>
  </si>
  <si>
    <t>¿LA PERIODICIDAD DE LA APLICACIÓN DEL CONTROL ES LA ADECUADA?</t>
  </si>
  <si>
    <t>INDICADOR</t>
  </si>
  <si>
    <t>CALIFICACIÓN DEL DISEÑO DEL CONTROL</t>
  </si>
  <si>
    <t>CALIFICACIÓN DE LA IMPLEMENTACIÓN</t>
  </si>
  <si>
    <t>SOLIDEZ INDIVIDUAL DEL CONTROL</t>
  </si>
  <si>
    <t>¿APLICA PLAN DE ACCIÓN PARA FORTALECER EL CONTROL?</t>
  </si>
  <si>
    <t>OBSERVACIONES</t>
  </si>
  <si>
    <t>Reducir el riesgo</t>
  </si>
  <si>
    <t>*Limitación en la obtención del acervo probatorio y debilidad en la argumentación de las decisiones en desarrollo del proceso disciplinario en primera instacia
*Falta de capacitación en levantamiento de pruebas en los servidores publicos designados en los procesos</t>
  </si>
  <si>
    <t>El jefe de la oficina de Control Interno Disciplinario dirigira la actividad de barra de abogados por lo menos una vez trimestralmente, en la cual se reuniran los abogados que tienen encargados procesos para discutir los casos disciplinarios en los cuales se presentan problemas en el levantamiento de pruebas o en la estructura argumentativa, las evidencias de la implementación del control seran las actas de reunión. El reporte de las evidencias se realizara trimestralmente.</t>
  </si>
  <si>
    <t>Preventivo</t>
  </si>
  <si>
    <t>Asignado</t>
  </si>
  <si>
    <t>Adecuada</t>
  </si>
  <si>
    <t>Completa</t>
  </si>
  <si>
    <t>SI</t>
  </si>
  <si>
    <t>Se investigan y se resuelven oportunamente</t>
  </si>
  <si>
    <t>Fuerte</t>
  </si>
  <si>
    <t>Mala notificación al indagado</t>
  </si>
  <si>
    <t>El jefe de la oficina de control Interno Disciplinario verificara conjuntamente con los abogados que tienen asignados procesos de manera mensual que las notificaciones a los indagados se realicen en las fechas correspondientes que reposan en la base de datos de seguimiento a los procesos, en caso que la notificación no se realice en el tiempo adecuado se debe declarar la nulidad, subsanar el error y retomar la investigación. Las evidencias de la implementación quedan consignadas en la base de datos de seguimiento a los procesos y los auotos de nulidad. El reporte de las evidencias se realizara trimestralmente.</t>
  </si>
  <si>
    <t>* Error humano en la recepción de documento por desconocimiento o incumplimiento del procedimeinto Administración y Control de las Comunicaciones Oficiales.
* Vandalismo.</t>
  </si>
  <si>
    <t>Número de perdidas de documentos</t>
  </si>
  <si>
    <t>* Falta de Tablas de Retención Documental.</t>
  </si>
  <si>
    <t xml:space="preserve">* Controles insuficientes o inadecuados. 
*  Incumplimiento de las políticas y procedimientos de Gestión Documental. </t>
  </si>
  <si>
    <t xml:space="preserve">* Controles insuficientes o inadecuados. </t>
  </si>
  <si>
    <t xml:space="preserve">* Error humano en la ubicación del expediente luego de ser consultado. </t>
  </si>
  <si>
    <t>* Vandalismo.
* Inseguridad.</t>
  </si>
  <si>
    <t>* Desconocimiento por parte de los funcionarios de lo establecido en las resoluciones y políticas.
* Accidentes con los bienes.
* Falta de conciencia de cuidado de los bienes muebles e inmuebles de la SSCJ por parte de los funcionarios.</t>
  </si>
  <si>
    <t>* Falta de conciencia de cuidado de los bienes muebles e inmuebles de la SSCJ por parte de los funcionarios.</t>
  </si>
  <si>
    <t>El auxiliar administrativo de nómina revisa mensualmente las novedades recibidas y la fecha en que ser recibieron,  con el fin de entregarlas al profesional para que sean cargadas en el aplicativo SIAP y se registren en la base de datos para el control de novedades. En caso de recibir novedades extemporáneas, el auxiliar administrativo deberá explicar a los servidores el trámite a seguir. Como evidencia de estas novedades queda la base de datos actualizada y los registros en el aplicativo SIAP. El reporte de las evidencias se realizara trimestralmente.</t>
  </si>
  <si>
    <t>Número de novedades cargadas en el SIAP</t>
  </si>
  <si>
    <t>*  Desconocimiento de la normatividad</t>
  </si>
  <si>
    <r>
      <t xml:space="preserve"> </t>
    </r>
    <r>
      <rPr>
        <sz val="10"/>
        <rFont val="Arial"/>
        <family val="2"/>
      </rPr>
      <t>El auxiliar administrativo encargado de la actualización del normograma y el responsable del SGSST, revisan trimestralmente la normatividad existente en este tema con el fin de mantenerlo actualizado y evitar situaciones de desconocimiento de la normatividad. Como evidencia queda la actualización del normograma de la Dirección de Gestión Humana, la cual se hace de acuerdo con el instructivo I-GH-13 Actualización y Control del Normograma de Gestión Humana.</t>
    </r>
  </si>
  <si>
    <t>Actualizaciones del normograma de SGSST</t>
  </si>
  <si>
    <t>* Falta de recursos para dar cumplimiento a la normatividad</t>
  </si>
  <si>
    <t>El Responsable del SGSST, verifica el apoyo técnico de los profesionales de la ARL, validando la asesoría dada por ellos, permitiendo el cumplimiento de la normatividad.  Evidencia de esto, son las actas de las reuniones con el equipo de la ARL y las personas que apoyan el desarrollo del SGSST. El reporte de las evidencias se realizara trimestralmente.</t>
  </si>
  <si>
    <t>Incompleta</t>
  </si>
  <si>
    <t>* La no aportunidad en la entrega de las novedades en las fechas establecidas</t>
  </si>
  <si>
    <t>Los servidores encargados del trámite de las novedades, mensualmente envían a todas las áreas las fechas máximas de entrega de novedades. Se reciben las mismas, se hace revisión de forma física a cada novedad incluyendo revisión de oficios de juzgados o entidades. En caso de recibir novedades extemporáneamente, se informa al servidor la situación.  Como evidencia de esto queda el listado de reporte de novedades y los correos electrónicos en caso de la información enviada a los servidores. El reporte de las evidencias se realizara trimestralmente.</t>
  </si>
  <si>
    <t>* Incumplimiento de la normatividad que regula el tema</t>
  </si>
  <si>
    <t>El servidor de Gestión Humana responsable del proceso de encargos, verifica , cada vez que se deba realizar este proceso, los requisitos establecidos en el Manual de Funciones y la normatividad, y el instructivo establecido para ello, culminando con la publicacion en la intranet del procesos efectuado (Provisión Transitoria de Empleos de Carrera en Vacancia Definitiva o Temporal a través de Encargo I-GH-1). En caso de presentarse inconsistencias, se debe revisar nuevamente la documentación allegada por los servidores que participan en el proceso de encargo. Como evidencia de este proceso queda la documentación que soporta el trámite. El reporte de las evidencias se realizara trimestralmente. Si no existen procesos de encargo se dejara como evidencia un correo del responsable del proceso informando que no existieron dichos procesos.</t>
  </si>
  <si>
    <t>Número de encargos realizados sin cumplir con los requisitos legales</t>
  </si>
  <si>
    <t xml:space="preserve">* Inadecuado manejo de controles de seguridad de la información </t>
  </si>
  <si>
    <t xml:space="preserve">El responsable de la custodia del archivo que contiene las historias laborales, controla el préstamo de las historias, poniendo en práctica el funcionamiento del instructivo Administración de las Historias Laborales (I-GH-12) y el formato de consulta y préstamo documental (F-FD-13). En caso de no cumplir con este instructivo por parte de quienes solicitan el préstamo de las historias laborales, se verifica en la planilla la devolución y firma correspondiente. Como evidencia de este trámite se tienen los formatos de consulta y préstamo documental. El reporte de las evidencias se realizara trimestralmente. </t>
  </si>
  <si>
    <t>Número de sustracciones ilegales de hojas de vida</t>
  </si>
  <si>
    <t>* Desconocimiento de las normas laborales, la constitución , la ley y regulación sobre el tema laboral</t>
  </si>
  <si>
    <t xml:space="preserve">Los abogados de apoyo jurídico de la Dirección de Gestión Humana, emiten los conceptos jurídicos requeridos.  Para esto, verifican la normatividad existente a través del normograma de la Dirección de Gestión Humana (I-GH-13) y tomando en cuenta el procedimiento de situaciones administrativas (PD-GH-4). En caso de ser necesario se elevara la consulta a otro abogado o incluso a la Dirección Jurídica directamente, sin embargo para casos de competencia superior se requerira al ente o entes competentes. Como evidencia de esto, y dependiendo del tipo de actuación o de concepto, algunos pueden quedar soportados en correo electrónico o en medio físico. El reporte de las evidencias se realizara trimestralmente. </t>
  </si>
  <si>
    <t>Número de conceptos juridicos errados elevados por GH</t>
  </si>
  <si>
    <t>Moderado</t>
  </si>
  <si>
    <t>* Manipulación de la información en la consolidación de los archivos de evaluaciones de desempeño laboral</t>
  </si>
  <si>
    <t xml:space="preserve">Los profesionales de la Dirección de Gestión Humana encargados del proceso de Evaluación del Desempeño, verifican el cumplimiento de los tiempos de entrega de las mismas por parte de las diferentes dependencias, de acuerdo con lo establecido en el Acuerdo No. 565 del 25 de enero de 2016 de la CNSC - Sistema tipo de evaluación de desempeño laboral y la Circular 005 del DASCD para la adopción del Protocolo Sistema de Evaluación de la Gestión de Empleados Provisionales. En caso de que el proceso presente manipulación o alteración de la información contenida en las evaluaciones, la Dirección de Gestión Humana informa a Control Disciplinario para que lleve a cabo la investigación. Como evidencia quedan las evaluaciones de desempeño archivadas en las historias laborales de cada servidor y la radicación en el aplicativo correspondiente. El reporte de las evidencias se realizara trimestralmente. </t>
  </si>
  <si>
    <t>Detectivo</t>
  </si>
  <si>
    <t>Número de alteraciones en las evaluaciones de desempeño</t>
  </si>
  <si>
    <t>Número de estudios previos aceptados con errores</t>
  </si>
  <si>
    <t>Mesas técnicas realizadas en el trimestre</t>
  </si>
  <si>
    <t>Actualizaciones de las bases de datos estadisticas y geograficas de la OAIEE</t>
  </si>
  <si>
    <t>Número de incidentes de interrupción de servicios controlados apropiadamente</t>
  </si>
  <si>
    <t>El líder del grupo de atención y servicio al ciudadano realiza el seguimiento semanal a los cierres de los PQRS de la entidad a través de la “Cuadro de seguimiento de respuestas de PQRS”; en caso de que no se hayan realizado los cierres a las mismas se procede a realizar seguimiento personalizado con cada uno de los servidores públicos a los que aparezca cargada el PQRS; como evidencia queda el Cuadro de seguimiento de respuestas de PQRS en excell y el diligenciamiento del Formato F-AS-424 “Matriz de seguimiento y control a las respuestas de PQRS ciudadanos o entres de control”. El reporte de las evidencias se realizara trimestralmente. </t>
  </si>
  <si>
    <t>PQRs gestionados por Atención y Servicio al Ciudadano</t>
  </si>
  <si>
    <t xml:space="preserve">El líder del grupo de atención y servicio al ciudadano realiza mensualmente la publicación de los informes de PQRS en la página web de la entidad conforme al cronograma que contiene las fechas máximas de publicación; en caso que no se realice la publicación de acuerdo al cronograma estipulado se deberá generar un documento de justificación por la demora en la publicación del mismo; como evidencia queda el cronograma, los correos electrónicos con los que se remite la publicación de los informes y las justificaciones si se presentan. El reporte de las evidencias se realizara trimestralmente. </t>
  </si>
  <si>
    <t>No disponibilidad de PAC</t>
  </si>
  <si>
    <t>Número de veces que no esta disponible</t>
  </si>
  <si>
    <t>Que los estados financieros no reflejen la realidad económica y finaciera de la entidad</t>
  </si>
  <si>
    <t xml:space="preserve">Número de veces que los estados financieros no reflejen la realidad </t>
  </si>
  <si>
    <t>Incidentes, accidentes o amenazas en contra de servidores de la subsecretaria.</t>
  </si>
  <si>
    <t xml:space="preserve">El funcionario encargado de la dependencia adelanta el proceso de pago de la ARL de los contratistas nivel cinco y registra en la matriz los contratistas vinculados a ARL, esto para hacer el proceso de compartir el riesgo; en caso de no adelantar el tramite el supervisor se debe adelantar el registro y la gestion del pago, como evidencia queda la relacion de contratistas vinculados, su grado de riesgo y el soporte de pago de las obligaciones a cargo de la entidad. El reporte de las evidencias se realizara trimestralmente. </t>
  </si>
  <si>
    <t>Número de incidentes, accidentes o amenazas en contra de servidores.</t>
  </si>
  <si>
    <t>Manejo inadecuado de información confidencial.</t>
  </si>
  <si>
    <t xml:space="preserve">El funcionario encargado de la elaboración de contratos incorpora en las minutas contractuales la clausula de confidencialidad en el manejo de información de la entidad, en caso de no incluirla el área jurídica hace la revisión final e incluye la clausula, como evidencia queda la clausula diseñada y el modelo tipo de contrato de prestacion de servicios. El reporte de las evidencias se realizara trimestralmente. </t>
  </si>
  <si>
    <t xml:space="preserve">Contratos que no tengan la claúsula de confidencialidad </t>
  </si>
  <si>
    <t>Número de veces que se adulteran las órdenes</t>
  </si>
  <si>
    <t>Inadecuada</t>
  </si>
  <si>
    <t xml:space="preserve">Número de órdenes no verificadas en el aplicativo </t>
  </si>
  <si>
    <t xml:space="preserve">fechas de entregas </t>
  </si>
  <si>
    <t>Número de PPL acogidos a redención</t>
  </si>
  <si>
    <t>Número de hojas de vida sustanciadas</t>
  </si>
  <si>
    <t>Publicaciones de información no autorizada</t>
  </si>
  <si>
    <t>El Jefe de la Oficina de Control Interno, Realizara, un Comité primario entre los primeros 5 dias habiles de cada mes, a fin de detectar posibles fallas o desviaciones en el contenido o  la planeacion  de los  informes de ley, para que estos sean corregidos previo a su publicacion, las evidencias de dichos comites seran registradas en las respectivas actas de reunion.</t>
  </si>
  <si>
    <t>Falta de experticia en la utilizacion de los medios y herramientas destinados a la operación del proceso.
Selección de perfiles profesionales inadecuados para el desarrollo del ejercicio auditor.</t>
  </si>
  <si>
    <t>De acuerdo con las asignaciones establecidas en el Plan Anual de Auditoria, el auditor líder realizará la verificación mensual de los informes en trámite, haciendo los ajustes a que haya lugar, en caso de no realizarse la verificación previa, remitirá para aprobación final del jefe de la Oficina de Control Interno quien debe validar la última versión, dicha acción se podrá evidenciar en los revisados de los informes y los respectivos papeles de trabajo.</t>
  </si>
  <si>
    <t>Revision de Aunditorias y Papeles de trabajo</t>
  </si>
  <si>
    <t>El equipo psicosocial del CTP atiende de manera mensual la posible afectación emocional del personal que labora en el centro. Para ello, a manera preventiva, realiza acciones orientadas al manejo de stress y pausas activas, cuya realización se registra en actas.</t>
  </si>
  <si>
    <t>Actas de registro</t>
  </si>
  <si>
    <t>El Subsecretario de Acceso a la Justicia y/o el  Director de Acceso a la Justicia, de manera bimensual, desarrollarán actividades orientadas a la creación de un documento oficial (acto administrativo) a través del cual se establezcan los lineamientos estratégicos del Sistema Distrital de Justicia y los sectores /entidades que lo conforman. En caso que dicho acto administrativo no se suscriba, como evidencia  quedarán las actas de reunión  con la Oficina Jurídica de la SDSCJ y/o demás actores involucrados.</t>
  </si>
  <si>
    <t>Actas de reunion</t>
  </si>
  <si>
    <t>Los jueces de paz y conciliadores en equidad, dependen institucionalmente del Consejo Superior de la Judicatura y del Ministerio de Justicia y del Derecho, respectivamente. 
Los problemas estructurales de estas figuras impide una relación más armónica con los operadores.</t>
  </si>
  <si>
    <t>La Dirección de Acceso a la Justicia, a través de la Mesa Técnica Jurídica y Psicosocial de la Justicia Comunitaria, acompaña a los Actores de Justicia Comunitaria vinculados al programa de "Fortalecimiento de los mecanismos de Justicia Comunitaria y Solución Pacífica de Conflictos" a través de la implementación de planes y proyectos relacionados a la adecuada prestación de servicios de justicia comunitaria por parte de los Actores, el registro de información y su respectivo reporte. Para asegurarse que los actores estén cumpliendo con lo establecido en el documento de compromiso, el equipo territorial de la Mesa Técnica realiza reuniones y visitas a los Puntos de Atención comunitaria de manera bimensual.  En caso que los Actores de Justicia Comunitaria no cumplan con los estándares de calidad y reporte de información establecidos en el marco de los acuerdos suscritos con la SDSCJ, la Mesa Técnica realizará visitas y reuniones para evaluar la gravedad de la situación , las cuales quedan registradas en actas de reunión.</t>
  </si>
  <si>
    <t>Actas de Reunion</t>
  </si>
  <si>
    <t>La Dirección de Acceso a la Justicia, verifica de manera semestral el cumplimiento del Plan de Acción con indicadores de seguimiento, el Plan de Acción armonizado con los compromisos laborales de los funcionarios de la DAJ y los Instructivos y matrices de reportes enviadas a los equipos territoriales, a través de verificación de reportes de actividades. En caso que se evidencie que dichos planes de acción no se estén cumpliendo, se procederá a dejar constancia de su no cumplimiento y a realizar reuniones de seguimiento con funcionarios y contratistas.</t>
  </si>
  <si>
    <t>Plan de accion</t>
  </si>
  <si>
    <t xml:space="preserve">La Dirección de Acceso a la Justicia y su equipo territorial verifica de manera bimensual, que el equipo humano disponible para atención a los ciudadanos en Casas de Justicia (CRI y Recepción) sea suficiente y cuente con las herramientas técnicas y habilidades necesarias, revisando el documento de matriz de asignación de recurso humano de Casas de Justicia. En caso que se evidencie que el equipo humano es insuficiente para la atención de usuarios, la Dirección de Acceso a la Justicia realizará las gestiones necesarias para la contratación de personal adicional y/o realización de talleres o sesiones para resolución de dudas. </t>
  </si>
  <si>
    <t>Actas</t>
  </si>
  <si>
    <t>Incumplimiento de los acuerdos suscritos por las entidades operadoras en los convenios interadministrativos de cooperación, en relación con la atención de ciudadanos en el horario establecido en el programa de casas de justicia, la prestación constante del servicio y la disponibilidad de personal para la atención adecuada de los usuarios.</t>
  </si>
  <si>
    <t>La Dirección de Acceso a la Justicia realiza verificación bimestral al cumplimiento de las obligaciones establecidas en los convenios de asociación a través de la realización de comités técnicos de supervisión. En caso que se evidencie algún incumplimiento, se emitirá un informe a los niveles directivos de las entidades de las falencias en la prestación de los servicios por parte de sus funcionarios con solicitud de acciones de mejora.</t>
  </si>
  <si>
    <t>Actas de comité</t>
  </si>
  <si>
    <t>El equipo psicosocial del CTP verifica, de manera mensual, la implementación del "Traslado por protección" y "atención Psicológica" a la población trasladada. En caso de evidenciar alguna anomalía, se procederá a verificar la falla en el procedimiento de traslado dejando su respectiva constancia.</t>
  </si>
  <si>
    <t>Actas de Control</t>
  </si>
  <si>
    <t xml:space="preserve">El profesional asignado verifica cada vez que se vaya a realizar un contrato de prestación de servicios profesionales y de apoyo a la gestión que los documentos del contratista cumplan con las especificaciones de ley acordadas en la lista de documentos administrativos que se solicitan en cada proceso en el aplicativo de SECOP II; en caso que los documentos no estén completos se rechazan en el sistema, como evidencia queda la base de datos en Excel con la ruta para acceder a cada proceso que contiene el contrato y los documentos del proveedor.El reporte de las evidencias se realizara trimestralmente. </t>
  </si>
  <si>
    <t>Base de datos Control</t>
  </si>
  <si>
    <t xml:space="preserve">El profesional asignado verifica cada vez que se le asigne el cumplimiento de los requisitos de perfeccionamiento y de ejecución de los contratos suscritos en la SDSCJ físicamente  y en el aplicativo de SECOP II y realiza memorando al supervisor donde se le informa el perfeccionamiento, legalización y cumplimiento de requisitos de ejecución; en caso que los documentos no estén completos se llamara al contratista y se le solicita que subsane los mismo; como evidencia se remite base con los números de radicación de cada memorando y base con los datos de las llamadas.El reporte de las evidencias se realizara trimestralmente. </t>
  </si>
  <si>
    <t>base de datos y Memorandos</t>
  </si>
  <si>
    <t xml:space="preserve">El profesional de la Dirección Jurídica y Contractual bimestralmente realizara el seguimiento de los contratos que estén pendientes por liquidar e informará por correo electrónico al supervisor para que se inicie el trámite correspondiente, en caso que el supervisor no remita la documentación correspondiente para iniciar la liquidación del contrato se remitirá un memorando; como evidencia quedan los correos electrónicos y los memorandos. El reporte de las evidencias se realizara trimestralmente. </t>
  </si>
  <si>
    <t>Memorandos</t>
  </si>
  <si>
    <t xml:space="preserve">El Responsable del SGSST junto con todo el equipo, realizan actividades de fortalecimiento en las medidas preventivas, a través de capacitaciones y sensibilizaciones, asi como en la inducción y la reinducción, sobre la normatividad relacionada con accidentes y enfermedades laborales. Evidencia de esto son las listas de asistencia a dichas actividades y memorias de los temas dados, que pudieran tenerse en determinado momento. El reporte de las evidencias se realizara trimestralmente. </t>
  </si>
  <si>
    <t xml:space="preserve"> Participación de servidores y contratistas en actividades donde se da a conocer la normatividad relacionada con accidentes y enfermedades laborales</t>
  </si>
  <si>
    <t>1. Desconocimiento de las patologías asociadas a riesgo psicosocial</t>
  </si>
  <si>
    <t xml:space="preserve">El responsable del SGSST junto con el equipo de psicólogos designado, realizan intervenciones a través del Programa de Vigilancia Epidemiológica en Riesgo Psicosocial, haciendo revisión y seguimiento a las patologías identificadas y revisando posibles nuevas patologías. Evidencia de esto son las listas de asistencia a las actividades y registros de las intervenciones grupales. 
NOTA:  Evidencia de las intervenciones individuales no se entregarán, puesto que son reserva del psicólogo que realiza la intervención. El reporte de las evidencias se realizara trimestralmente. </t>
  </si>
  <si>
    <t>Actividades programadas relacioandas con riesgo psicosocial / Actividades ejecutadas relacionadas con riesgo psicosocial</t>
  </si>
  <si>
    <t>2. No realizar seguimiento oportuno a las patologias que están identificadas</t>
  </si>
  <si>
    <t xml:space="preserve">El equipo de profesionales responsable de los temas de bienestar, maneja un cronograma de actividades para todo el año. Evidencia de esto queda en las listas de asistencia a las actividades y en la ejecución de las actividades del cronograma.El reporte de las evidencias se realizara trimestralmente. </t>
  </si>
  <si>
    <t>Actividades programadas en el cronograma / Actividades del cronograma,  
ejecutadas</t>
  </si>
  <si>
    <t>1. Falta de participación de los funcionarios y líderes de cada área en el diagnóstico</t>
  </si>
  <si>
    <t>El equipo responsable de capacitación, utiliza diferentes mecanismos para el diagnóstico de las necesidades de capacitación, que incluya tanto a funcionarios como a los líderes de cada área.  De esta manera el diagnóstico queda realmente ajustado a las necesidades de la SCJ. Evidencia de esto son los diferentes mecanismos que se utilizaron para elaborar el diagnóstico. El reporte de las evidencias se realizara trimestralmente. </t>
  </si>
  <si>
    <t xml:space="preserve">Soportes de los diferentes mecanismos de participación que se utilizaron </t>
  </si>
  <si>
    <t>2. Error en el diseño y divulgación de los instrumentos de diagnóstico</t>
  </si>
  <si>
    <t>El equipo responsable de capacitación, utiliza diferentes mecanismos y heramientas para hacer la divulgación de los instrumentos que son insumo para el diagnóstico de las necesidades de capacitación. De esta manera el diagnóstico queda realmente ajustado a las necesidades de la SCJ. Evidencia de esto son los diferentes mecanismos que se utilizaron para divulgar las herramientas del diagnóstico. El reporte de las evidencias se realizara trimestralmente. </t>
  </si>
  <si>
    <t xml:space="preserve">Soportes de los mecanismos de difusión utilizados </t>
  </si>
  <si>
    <t xml:space="preserve">VALORACIÓN CON CONTROLES </t>
  </si>
  <si>
    <t>¿DISMINUYE?</t>
  </si>
  <si>
    <t>SOLIDEZ DEL CONJUNTO DE LOS CONTROLES</t>
  </si>
  <si>
    <t>PROBABILIDAD DE OCURRENCIA CON CONTROLES</t>
  </si>
  <si>
    <t>IMPACTO DEL RIESGO CON CONTROLES</t>
  </si>
  <si>
    <t>ZONA DEL RIESGO RESIDUAL</t>
  </si>
  <si>
    <t>PROBABILIDAD</t>
  </si>
  <si>
    <t>IMPACTO</t>
  </si>
  <si>
    <t>Directamente</t>
  </si>
  <si>
    <t>PROCESO:</t>
  </si>
  <si>
    <t>DIRECCIONAMIENTO SECTORIAL E INSTITUCIONAL</t>
  </si>
  <si>
    <t>CODIGO:</t>
  </si>
  <si>
    <t>VERSIÓN:</t>
  </si>
  <si>
    <t>DOCUMENTO:</t>
  </si>
  <si>
    <t>FECHA APROBACIÓN:</t>
  </si>
  <si>
    <t>PLAN DE TRATAMIENTO DEL RIESGO RESIDUAL</t>
  </si>
  <si>
    <t xml:space="preserve">FECHA DE IMPLEMENTACIÓN </t>
  </si>
  <si>
    <t>DESCRIPCIÓN DE LA ACCIÓN</t>
  </si>
  <si>
    <t>RESPONSABLE</t>
  </si>
  <si>
    <t xml:space="preserve">FECHA INICIO </t>
  </si>
  <si>
    <t xml:space="preserve">FECHA FIN </t>
  </si>
  <si>
    <t>TABLA 4</t>
  </si>
  <si>
    <t>ZONA DE RIESGO EXTREMO</t>
  </si>
  <si>
    <t>TABLA 5</t>
  </si>
  <si>
    <t>TABLA 6</t>
  </si>
  <si>
    <t xml:space="preserve">TABLA 7 </t>
  </si>
  <si>
    <t>TABLA 1</t>
  </si>
  <si>
    <t>TABLA 2</t>
  </si>
  <si>
    <t>TABLA 3</t>
  </si>
  <si>
    <t>ZONA RIESGO ALTO</t>
  </si>
  <si>
    <t>Tipo implementacion de control</t>
  </si>
  <si>
    <t>Descripción</t>
  </si>
  <si>
    <t>tipo de control</t>
  </si>
  <si>
    <t>Asignación del responsable</t>
  </si>
  <si>
    <t>Autoridad del responsable</t>
  </si>
  <si>
    <t>¿Qué pasa con las desviaciones?</t>
  </si>
  <si>
    <t>La evidencia de la ejecución es:</t>
  </si>
  <si>
    <t>La periodicidad es adecuada?</t>
  </si>
  <si>
    <t>Fortaleza del control</t>
  </si>
  <si>
    <t xml:space="preserve">Dezplazamientos </t>
  </si>
  <si>
    <t>Tipo de Fuente</t>
  </si>
  <si>
    <t>Probabilidad de ocurrencia</t>
  </si>
  <si>
    <t>Impacto</t>
  </si>
  <si>
    <t>ZONA RIESGO MODERADO</t>
  </si>
  <si>
    <t>Manual</t>
  </si>
  <si>
    <t xml:space="preserve">Utilizan herramientas tecnológicas como sistemas de información o Software que permiten incluir contraseñas de acceso, o con controles de seguimiento a aprobaciones o ejecuciones que  se realizan a través de éste, generación de reportes o indicadores, sistemas de seguridad con scanner, sistemas de grabación, entre otros. </t>
  </si>
  <si>
    <t>Evitan que un evento suceda. Por ejemplo, el requerimiento de un login y password en un sistema de información es un control preventivo.</t>
  </si>
  <si>
    <t xml:space="preserve">posibilidad de ocurrencia de eventos que  afecten la situación jurídica o contractual de la organización debido a su incumplimiento o desacato a la normatividad legal y las obligaciones contractuales.
</t>
  </si>
  <si>
    <t>CASI SEGURO</t>
  </si>
  <si>
    <t>CATASTROFICO</t>
  </si>
  <si>
    <t>ZONA RIESGO BAJA</t>
  </si>
  <si>
    <t>Automatico</t>
  </si>
  <si>
    <t>Políticas de operación aplicables, autorizaciones a través de firmas o confirmaciones vía correo electrónico, archivos físicos, consecutivos, listas de chequeo, controles de seguridad con personal especializado, entre otros.</t>
  </si>
  <si>
    <t>buscan identificar la situación no deseada, una vez se haya presentado, y tiene por objetivo minimizar el impacto de la materialización del evento de riesgo, por eso este tipo de riesgo está encaminado a disminuir las consecuencias del riesgo.</t>
  </si>
  <si>
    <t>No Asignado</t>
  </si>
  <si>
    <t>No se investigan y se resuelven oportunamente</t>
  </si>
  <si>
    <t>No Desminuye</t>
  </si>
  <si>
    <t>Indirectamente</t>
  </si>
  <si>
    <t>Risgos Gerenciales</t>
  </si>
  <si>
    <t>posibilidad de ocurrencia de eventos que afecten los procesos gerenciales y/o la alta dirección.</t>
  </si>
  <si>
    <t>PROBABLE</t>
  </si>
  <si>
    <t>MAYOR</t>
  </si>
  <si>
    <t>Check</t>
  </si>
  <si>
    <t>No existe</t>
  </si>
  <si>
    <t>Debil</t>
  </si>
  <si>
    <t>Financiero</t>
  </si>
  <si>
    <t xml:space="preserve">posibilidad de ocurrencia de eventos que  afecten los estados financieros y todas aquellas áreas involucradas con el proceso financiero como presupuesto, tesorería, contabilidad, cartera, central de cuentas, costos, etc.
</t>
  </si>
  <si>
    <t>POSIBLE</t>
  </si>
  <si>
    <t>MODERADO</t>
  </si>
  <si>
    <t>Macro economico</t>
  </si>
  <si>
    <t>Factores macroeconomicos que se presentan como resultado de las variables de la economia nacional, regional o mundial cuyo efecto tiende a ser sistemico</t>
  </si>
  <si>
    <t>IMPROBABLE</t>
  </si>
  <si>
    <t>MENOR</t>
  </si>
  <si>
    <t>NO</t>
  </si>
  <si>
    <t>,</t>
  </si>
  <si>
    <t>posibilidad de ocurrencia de eventos que  afecten los procesos misionales de la entidad.</t>
  </si>
  <si>
    <t>RARO</t>
  </si>
  <si>
    <t>INSIGNIFICANTE</t>
  </si>
  <si>
    <t>Político</t>
  </si>
  <si>
    <t>Traumatismos en los procesos o en la entidad generedos como resultado de os cambios en la política pública a nivel nacional o distrital</t>
  </si>
  <si>
    <t>Rango</t>
  </si>
  <si>
    <t xml:space="preserve">posibilidad de ocurrencia de eventos que  afecten la totalidad o parte de la infraestructura tecnológica (hardware, software, redes, etc.) de una entidad.
</t>
  </si>
  <si>
    <t xml:space="preserve">posibilidad de ocurrencia de un evento que afecte la imagen, buen nombre o reputación de una organización, ante sus clientes y  partes interesadas.
</t>
  </si>
  <si>
    <t>Acción</t>
  </si>
  <si>
    <t>Nombre del proceso</t>
  </si>
  <si>
    <t>Nombre de dependencia encargada del proceso</t>
  </si>
  <si>
    <t>Estratégico</t>
  </si>
  <si>
    <t xml:space="preserve">posibilidad de ocurrencia de eventos que afecten los objetivos estratégicos de la organización pública y por tanto impactan toda la entidad. </t>
  </si>
  <si>
    <t>Aceptar el riesgo</t>
  </si>
  <si>
    <t>No se adopta ninguna medida que afecte la probabilidad o el impacto del riesgo</t>
  </si>
  <si>
    <t>Subsecretaría de Acceso a la Justicia</t>
  </si>
  <si>
    <t>Posibilidad que un agente interno o externo a la entidad realice una gresión cibernética contra alguno de los activos cibernéticos (Se refiere a elementos de hardware y de software de procesamiento, almacenamiento y comunicaciones, bases de datos y procesos, procedimientos y recursos humanos asociados con el manejo de los datos y la información misional, operativa y administrativa de cada entidad, órgano u organismo) de la entidad.</t>
  </si>
  <si>
    <t xml:space="preserve">Se adoptan medidas para reducir la probabilidad o el impacto del riesgo, o ambos; por lo general conlleva a la implementación de controles.
</t>
  </si>
  <si>
    <t>Subsecretaría de Gestión Institucional</t>
  </si>
  <si>
    <t>Numero</t>
  </si>
  <si>
    <t>0/0</t>
  </si>
  <si>
    <t>0/1</t>
  </si>
  <si>
    <t>1/0</t>
  </si>
  <si>
    <t>(1/1)</t>
  </si>
  <si>
    <t>Ambiental</t>
  </si>
  <si>
    <t>Posibilidad que se presente una circunstancia o evento derivado de la ejecución de las actividades de la SDSCJ que afecte negativamente el medio ambiente</t>
  </si>
  <si>
    <t>Evitar el riesgo</t>
  </si>
  <si>
    <t xml:space="preserve">Se abandonan las actividades que dan lugar al riesgo, decidiendo no iniciar o no continuar con la actividad que causa el riesgo.
</t>
  </si>
  <si>
    <t>Oficina  de Control Disciplinario Interno</t>
  </si>
  <si>
    <t>Compartir el riesgo</t>
  </si>
  <si>
    <t xml:space="preserve">Se reduce la probabilidad o el impacto del riesgo, transfiriendo o compartiendo una parte del riesgo. 
</t>
  </si>
  <si>
    <t>Oficina Asesora de Planeación</t>
  </si>
  <si>
    <t>Fortalecimiento de Capacidades Operativas para la S, C y AJ</t>
  </si>
  <si>
    <t>Subsecretaría de Inversiones y Fortalecimiento de Capacidades Operativas</t>
  </si>
  <si>
    <t>Oficina Asesora de Comunicaciones</t>
  </si>
  <si>
    <t>Gestión de Emergencias</t>
  </si>
  <si>
    <t>Oficina Centro de Comando, Control, Comunicaciones y Computo- C4</t>
  </si>
  <si>
    <t>Dirección de Recursos Fisicos y Gestión Documental</t>
  </si>
  <si>
    <t>Subsecretaría de Seguridad y Convivencia</t>
  </si>
  <si>
    <t>Dirección de Tecnologias y Sistemas de la Información</t>
  </si>
  <si>
    <t>Dirección Financiera</t>
  </si>
  <si>
    <t>Dirección de Gestión Humana</t>
  </si>
  <si>
    <t>Dirección Juridica y Contractual</t>
  </si>
  <si>
    <t>Oficina de Análisis de Información y Estudios Estrategicos</t>
  </si>
  <si>
    <t>Oficina de Control Interno</t>
  </si>
  <si>
    <t>Carcel Distrital</t>
  </si>
  <si>
    <t>N/A.</t>
  </si>
  <si>
    <t>Número de perdidas de bienes</t>
  </si>
  <si>
    <t>El lider de gestión documental verifica semestralmente  la implementación del Plan de Capacitación en Gestión Documental de acuerdo a lo establecido en el Cronograma de Trabajo Archvístico, en caso que no se realizarán se debe citar a una capacitación con los temas programados, como evidencia se presentan las listas de asistencia y Cronograma de Tarabajo Archivístico. El reporte de las evidencias se realizara trimestralmente.</t>
  </si>
  <si>
    <t>El lider de gestión documental verifica anualmente el proceso de actualización de las Tablas de Retención Documental cumpliendo con la normatividad archivística, en caso de no lograr la actualización de la TRD se debe comunicar al área interviniente las razones por las cuales no se llevo acabo, como evidencia se presentan actas de reunión y borrador de TRD.El reporte de las evidencias se realizara trimestralmente.</t>
  </si>
  <si>
    <t>El lider de gestión documental verifica anualmente el cumplimiento de los requisitos documental, mediante el Programa de verificación del estado de la organización de los archivos de acuerdo a las capacitaciones impartidas, en caso de no cumplir con la normatividad establecida se debe enviar informe al responsable del proceso, como evidencia se presentan actas de visita. El reporte de las evidencias se realizara trimestralmente.</t>
  </si>
  <si>
    <t>El apoyo a la supervisión del contrato de vigilancia verifica cada vez que se requiera el traslado de archivos el cumplimiento de los requisitos establecidos en proceso para el control de ingreso y salida de expedientes, en caso que no se cumpla con el protocolo no se procederá a autorizar el movimiento de expedientes, como evidencia se presentan las diferentes autorizaciones de movimiento de archivos.El reporte de las evidencias se realizara trimestralmente.</t>
  </si>
  <si>
    <t>El lider de gestión documental verifica cada vez que se solicite el préstamo de expedientes el cumplimiento de los requisitos documentales en el proceso de registro de préstamo y circulación de material archivístico, en caso de no cumplir con lo establecido no se realizará el préstamo documental, como evidencia se presentan los formatos dispuestos para el préstamo y circulación de material archivístico.El reporte de las evidencias se realizara trimestralmente.</t>
  </si>
  <si>
    <t>El apoyo a la supervisión del contrato de vigilancia verifica cada vez que se requiera el traslado de bienes el cumplimiento de los requisitos establecidos en proceso para el control de ingreso y salida de bienes, en caso que no se cumpla con el protocolo no se procederá a autorizar el movimiento de elementos, como evidencia se presentan las diferentes autorizaciones de movimiento de bienes. El reporte de las evidencias se realizara trimestralmente.</t>
  </si>
  <si>
    <t>El almacenista general verifica semestralmente la socialización de circulares, resoluciones, procedimientos y/o políticas de almacén para el cuidado de los bienes al servicio de la Entidad, en caso que no se cumpla con la socialización se debe compartir mediante correo electrónico los documentos correspondientes a los interesados en la Entidad, como evidencia se presentan socializaciones realizadas. El reporte de las evidencias se realizara trimestralmente.</t>
  </si>
  <si>
    <t>El almacenista general verifica anualmente la realización del proceso de Toma de invetario fisico, en caso de no realizarse debe justificarse mediante memorando la no implementación del mismo, como evidencia se presentan formatos dispuestos para toma física y cronograma de toma física. El reporte de las evidencias se realizara trimestralmente.</t>
  </si>
  <si>
    <t>El almacenista general verifica anualmente la actualización al proceso de seguimiento de los bienes al servicio de la Entidad, en caso de no realizarse se debe justificar mediante memorando las razones por las cuales no se implementó, como evidencia se presentan los formatos de seguimiento y actualización de procedimientos. El reporte de las evidencias se realizara trimestralmente.</t>
  </si>
  <si>
    <t>Ejecucion del control actual</t>
  </si>
  <si>
    <t>Mejorar el control</t>
  </si>
  <si>
    <t>Control de Cambios</t>
  </si>
  <si>
    <t>FECHA</t>
  </si>
  <si>
    <t>VERSION</t>
  </si>
  <si>
    <t>Se reliazó un cambio en el riesgo de Direccionamiento estrátegico en cuanto a qué se hace con las desviaciones y la evidencia de la implementación.
Se agrego informacion en el riesgo de Gestión de Comunicaciones en cuanto a la carateristica 5: ¿Qué se hace con las desviaciones?
Se agregaron 7 riesgos del  proceso Acceso y Fortalecimiento a la Justicia.
Se anjustaron riesgos Carcel Distrital de acuerdo a las matrices enviadas
Ajuste riesgos proceso "Atención y Servicio al Ciudadano</t>
  </si>
  <si>
    <t>El análista encargado del proyecto de inversión respectivo revisara cada vez que se reciba un estudio previo que este cumpla con: 
• Número del estudio previo en SISCO
• Proyecto de inversión
• Objeto
• Valor
• Meta plan de desarrollo y meta proyecto de inversión
En caso que los estudios previos no cumplan con estos items se debe registrar la novedad  en el formato "Control de Validación" F-DS-79  e informar  al area remitente las razones por las cuales se devuelven los estudios previos. Como soporte queda el formato diligenciado. El reporte de las evidencias se realizara trimestralmente. </t>
  </si>
  <si>
    <t>Información no suministrada oportunamente por parte de las entidades fuente</t>
  </si>
  <si>
    <t>PD-GI-2</t>
  </si>
  <si>
    <t>La falta de un procedimiento estandarizado definido entre la SDSCJ y las entidades fuente para la entrega de información en materia de seguridad, convivencia y justicia.</t>
  </si>
  <si>
    <t>No contar con la información primaria que permita el cargue de los datos a los diferentes sistemas de información de la Entidad.</t>
  </si>
  <si>
    <t>No realizar oportunamente los procesos de cargue de información estadística y geografica.</t>
  </si>
  <si>
    <t>Perdida de oportunidad en el suministro de información de calidad a usuarios internos y externos, e impacto negativo en la toma de desiciones a nivel estratégico.</t>
  </si>
  <si>
    <t>El(la) jefe(a) de la OAIEE gestiona con entidades externas a través de diferentes solicitudes la entrega de información, y hace seguimiento a las respuestas recibidas con el fin de contar con los datos necesarios que son el insumo para el cargue de información estadística y geográfica, como soporte quedan los oficios y/o correos enviados durante la primera semana de cada mes. Para los casos en los que la información sea recibida durante la última semana del mes, será gestionada la primera semana del mes siguiente. El cargue de las evidencias se hará trimestralmente.</t>
  </si>
  <si>
    <t>El(la) jefe(a) de la OAIEE, gestiona el cargue de información estadística y geográfica, y hace seguimiento al equipo responsable de la Oficina de cargar dicha información, con el fin de contar con la opción de consulta en tiempo real de la información estadística y geográfica, como soporte queda la tabla de control de cargue de información mensual. Para los casos en los que la información sea recibida durante la última semana del mes, será gestionada la primera semana del mes siguiente. El cargue de las evidencias se hará trimestralmente.</t>
  </si>
  <si>
    <t># de solicitudes de información recibidas</t>
  </si>
  <si>
    <t>Solicitudes de cargue de información tramitadas</t>
  </si>
  <si>
    <t>Información recibida de las entidades fuente.</t>
  </si>
  <si>
    <t>Tabla de seguimiento validando el cargue de la información recibida en los sistemas de la Oficina.</t>
  </si>
  <si>
    <t>La Dirección Financiera en cabeza del responsable del manejo de PAC (profesional universitario especializado y/o contratista asignado), de manera semanal , verifica y hace seguimiento a la programación de cada una de las  áreas sobres sus obligaciones a tramitar (pagar) para el periodo debidamente programadas (Las evidencias de estos seguimientos realizados, reposan en su correspondiente carpeta virtual mes a mes; el almacenamiento de este material nos permite realizar el correspondiente seguimiento cuatrimestral para este riesgo); para proceder así a su verificación de programación de PAC, paso a pagos o a devolución por no encontrarse debidamente programado el pago de la obligación en PAC para el periodo o porque no cumplen con los requisitos para pago establecidos en la minuta del contrato y/o los parámetros establecidos en el instructivo de pagos (I-GF-1). quedando como evidencia los correos, archivos en Excel, PDF´S, correos electrónicos y la carpeta virtual, en la que se encuentra, la trazabilidad de esta actividad. El cargue de las evidencias se realiza de forma TRIMESTRAL.</t>
  </si>
  <si>
    <t>El responsable del área contable de la dirección financiera (profesional universitario especializado y/o contratista) recauda, verifica y consolida de manera mensual (Las evidencias de estos seguimientos realizados, reposan en su correspondiente carpeta virtual mes a mes; el almacenamiento de este material nos permite realizar el correspondiente seguimiento trimestral para este riesgo) la información que permite realizar la conciliación; hecha por este mismo profesional, quedando como evidencia los correos, archivos en excel, pdf´s, correos electrónicos y la carpeta virtual, en la que se encuentra, la trazabilidad de esta actividad. El cargue de las evidencias se realiza de forma TRIMESTRAL.</t>
  </si>
  <si>
    <t>El jefe de la OAC revisa y autoriza toda información que se emite a los públicos de interés desde la OAC diariamente. Ninguna información de este tipo puede salir de la OAC, sin la autorización del jefe. En caso tal que llegasé a suceder, el jefe de la OAC tomará los correctivos necesarios que pueden ser desde una llamada de atención verbal, un informe dirigido a la OCID para investigar los hechos, o un proceso por incumplimiento contractual.Como evidencia de la revisión y autorización de los documentos a publicar se encuentra en los correos electrónicos, de forma fisica en papel de información y en las conversaciones del grupo de whatsapp de la Oficina de Comunicaciones del a SSCJ. El cargue de las eviencias se realizará cada tres meses.</t>
  </si>
  <si>
    <t>1. Desconocimiento tecnico que impide la elaboracion del documento y la adecuada verificacion previa para el cumplimiento de los requisitos legales exigidos.</t>
  </si>
  <si>
    <t xml:space="preserve">El abogado de Gestión Humana encargado de los temas contractuales, cada vez que se vaya a realizar un proceso de compra o prestación de servicios, revisa los lineamientos en el Manual de Contratación, en los procedimientos de la oficina jurídica, en los procedimientos de la OAP (viabilidad presupuestal)  y en los criterios dados por Colombia Compra Eficiente,  de manera que haya claridad en las necesidades de la entidad, el objeto, las específicaciones técnicas, correctos estudios previos y adecuado estudio del mercado .  En caso de que la etapa precontractual no se lleve de acuerdo con lo establecido, el contrato no se firma.  Como evidencia de estos procesos, queda la información registada en el Secop (Sistema Electrónico de Contratación Pública). El reporte de las evidencias se realizara trimestralmente. </t>
  </si>
  <si>
    <t>informacion registrada en SECOP II</t>
  </si>
  <si>
    <t>El abogado de Apoyo juridico de gestion humana</t>
  </si>
  <si>
    <t>Registro de SECOP II</t>
  </si>
  <si>
    <t>Uso de los bienes en comodato con un fin diferente a lo pactado en los contratos interadministrativos de comodato</t>
  </si>
  <si>
    <t>PD-FC-2 Contrato de Comodato</t>
  </si>
  <si>
    <t>Detrimento patrimonial por la no reclamación de siniestros durante el tiempo legalmente establecido para que no opere la prescripción</t>
  </si>
  <si>
    <t>PD-FC-3 Reclamación de seguros</t>
  </si>
  <si>
    <t>Fallas técnicas en los puntos instalados  del sistema de Video vigilancia de la ciudad</t>
  </si>
  <si>
    <t>PD-FC-5 Adquisición, instalación y puesta en funcionamiento del sistema de video vigilancia</t>
  </si>
  <si>
    <t>El supervisor del Contrato debe verificar que el  comodatario no le den uso inadecuado al bien que le fue dado en comodato. En caso de ser así deberá devolver el bien a la Entidad. Debe quedar como evidencia en el respectivo expendiente (contrato o Convenio) los informes presentados por el supervisor con las obligaciones y las diferentes falencias presentadas</t>
  </si>
  <si>
    <t xml:space="preserve">La persona a la cual le ocurra el siniestro, debe hacer cuanto antes la reclamación  pertinente y en el tiempo legalmente establecido para que no prescriba. Debe legalizar la documentación y el diligenciar el respectivo formato y enviarlo cuanto antes para hacer la reclamación.  Debe quedar evidencia en el expediente respectivo </t>
  </si>
  <si>
    <t>El interventor o el supervisor designado debe corroborar los puntos de video vigilancia con fallas que se encuentren en la ciudad.  Para que el contratista se encargue de hacer los arreglos pertinentes y se termine la falla.  Debe quedar en los informes las evidencias de dichas fallas y archivados en el respectivo expediente (contrato o Convenio)</t>
  </si>
  <si>
    <t>* Incumplimiento a las obligaciones contractuales. 
* Bienes utilizados,  no cumpliendo el fin para el que fueron adquiridos.
* Bienes  presentando su servicio fuera de la ciudad de Bogotá. 
* Bienes extravíados, entregados en comodato</t>
  </si>
  <si>
    <t>* Investigaciones y posibles sanciones administrativas, disciplinarias y fiscales
* Detrimento patrimonial</t>
  </si>
  <si>
    <t xml:space="preserve">* Incumplimiento a las obligaciones contractuales. 
* Inseguridad en la zona respectiva.
* Detrimento patrimonial </t>
  </si>
  <si>
    <t>Controles insuficientes o inadecuados</t>
  </si>
  <si>
    <t>Mal tramite por parte de la persona que esta realizando el proceso de Reposición de Bienes por Siniestros</t>
  </si>
  <si>
    <t>Formatos Control</t>
  </si>
  <si>
    <t>Supervisor</t>
  </si>
  <si>
    <t>Informe Reportes</t>
  </si>
  <si>
    <t>Interventos o Supervisor</t>
  </si>
  <si>
    <t>Interrupcón de los servicios  TIC</t>
  </si>
  <si>
    <t>Incumplimiento de las funcionalidades para los cuales fueron diseñados los sistemas de información.</t>
  </si>
  <si>
    <t>Procedimiento Soclicitud y atención de servicios de Mesa de ayuda PD-GT-1
Procedimiento Gestión de cambios de Tic PD-GT-2</t>
  </si>
  <si>
    <t>*Falta de formalización de los procedimientos de TI
*Incidentes físicos o lógicos sobre la infraestructura de tecnológica de la entidad.
*Falta de mantenimiento preventivo y/o correctivo de la infraestructura tecnológica y de telecomunicaciones de la entidad.</t>
  </si>
  <si>
    <t xml:space="preserve">Afectación en los servicios que presta la entidad a los ciudadanos
Afectación del cumplimiento de la misión de la entidad.
Afectación de los servicios TIC de la entidad.
</t>
  </si>
  <si>
    <t>*Cambios en los requerimientos definidos para el sistema de información.
*Ausencia de procedimientos para el Desarrollo y Mantenimiento de Sistemas de Información.</t>
  </si>
  <si>
    <t>Reprocesos al interior de la entidad. 
Afectación de la prestación de servicios TIC en la entidad.</t>
  </si>
  <si>
    <t xml:space="preserve">*Falta de formalización de los procedimientos de TI
</t>
  </si>
  <si>
    <t xml:space="preserve">*Incidentes físicos o lógicos sobre la infraestructura de tecnológica de la entidad.
</t>
  </si>
  <si>
    <t>*Falta de mantenimiento preventivo y/o correctivo de la infraestructura tecnológica  y de telecomunicaciones de la entidad.</t>
  </si>
  <si>
    <t xml:space="preserve">*Cambios en los requerimientos definidos para el sistema de información.
</t>
  </si>
  <si>
    <t>*Ausencia de procedimientos para el Desarrollo y Mantenimiento de Sistemas de Información.</t>
  </si>
  <si>
    <t>Documentos oficializados</t>
  </si>
  <si>
    <t>Informes</t>
  </si>
  <si>
    <t>Lideres de Direccion TICs</t>
  </si>
  <si>
    <t>Profesionales especializados TICs</t>
  </si>
  <si>
    <t>Correos informativos de manteniemiento</t>
  </si>
  <si>
    <t>proveedor de servicios</t>
  </si>
  <si>
    <t>Actas de seguimientos</t>
  </si>
  <si>
    <t>Gerente de cada proyecto</t>
  </si>
  <si>
    <t>Lider tecnico y lider de sistemas de informacion</t>
  </si>
  <si>
    <t>Formatos Diligenciados</t>
  </si>
  <si>
    <t>Diligenciamiento del formato</t>
  </si>
  <si>
    <t>Funcionario responsable del tramite del siniestro</t>
  </si>
  <si>
    <t>El Supervisor designado del Comodato realiza controles mensuales a los inmuebles o bienes entregados en comodato a los organismos de Seguridad, donde harà revision minuciosa de los mismos, en caso de encontrar malos manejos o que todo este bien, debe diligenciar el Formato F-FC-349 Seguimiento a Bienes, F-FC-352 Calificaciòn de visitas de inspecciòn y F-FC-353 Control de Visitas para Bienes Inmuebles segùn sea el caso, deben quedar observaciones a tener en cuenta por parte del Comodatario, para que se hagan los ajustes pertinentes y que en una nueva visita se pueda revisar, los mismos deben reposar en las respectivos expedientes.
El cargue de las evidencias se realiza trimestralmente</t>
  </si>
  <si>
    <t>Que el Funcionario y/o contratista responsable del tramite de la reclamaciòn del siniestro, debe tramitar correctamente el Formato F-FD-213, anexar completamente la documentaciòn pertinente, para que la asegura acepte dicho tramite y no se niegue a pagar la indemnizaciòn, para que se pueda cobrar el seguro, se pueda cotizar  y recuperar con el seguro el bien perdido y/o hurtado, este se debe hacer cada vez que ocurra un siniestro y todo reposa en la respectiva carpeta del expediente.
El cargue de las evidencias se realiza trimestralmente</t>
  </si>
  <si>
    <t>El interventor o el supervisor designado realizará visitas cada tres meses a los puntos de video vigilancia que se encuentre instaladas en la ciudad, para este se debe tener en cuenta el Procedimiento PD-FC-5 "Adquisiciòn, instalaciòn y puesta en funcionamiento del Sistema de Videovigilancia", puede ocurrir casos extremos que se necesiten visitas, si existen falencias se hace un informe del mismo y se le avisa al Contratista que  debe hacer los arreglos pertinentes, como tambien quedan actas de las visitas hechas a los puntos, esta esta informaciòn debe reposar en el expediente con sus respectivo anexos .
El cargue de las evidencias se realiza trimestralmente</t>
  </si>
  <si>
    <t>•Formular y liderar la implementación de la política pública distrital para el mejoramiento de la seguridad, convivencia y acceso a la justicia en Bogotá.
•Tomar decisiones con base en información de altos estándares de calidad, en materia de política y gestión de Seguridad, Convivencia y Acceso a la Justicia.
•Fortalecer las capacidades de los organismos de seguridad y justicia del distrito a través de inversiones que mejoren sus capacidades y sus equipamientos para que sean más efectivos en sus acciones.
•Diseñar e implementar acciones que permitan controlar y prevenir el delito, mejorar la convivencia en Bogotá, aumentar la confianza en las autoridades y generar una mayor corresponsabilidad ciudadana en la gestión de la seguridad y la convivencia.
•Asegurar para los bogotanos el acceso a un Sistema Distrital de Justicia que se acerque al ciudadano con servicios de calidad y que articule la justicia formal, no formal y comunitaria. Así mismo, que oriente el Sistema de Responsabilidad Penal para Adolescente para que prevenga de manera efectiva la vinculación de jóvenes y adolescentes en actividades delictivas.
•Integrar física y tecnológicamente las entidades del Sistema de Emergencias distrital para dar una eficiente respuesta a la ciudadanía.
•Mejorar la coordinación con las entidades nacionales, regionales y distritales para el óptimo desarrollo de la política de Seguridad, Convivencia y Acceso a la Justicia.
•Fortalecer la capacidad Institucional y la gestión administrativa que permita el cumplimiento de la misión institucional.</t>
  </si>
  <si>
    <t>Mision</t>
  </si>
  <si>
    <t>Vision</t>
  </si>
  <si>
    <t>Objetivos estrategicos</t>
  </si>
  <si>
    <t>Liderar, planear, implementar y evaluar la política pública en materia de seguridad, convivencia y acceso a la justicia, así como gestionar los servicios de emergencias, para garantizar el ejercicio de los derechos y libertades de los ciudadanos del Distrito Capital.</t>
  </si>
  <si>
    <t>En 2020 la Secretaría Distrital de Seguridad, Convivencia y Justicia estará consolidada como el organismo distrital que lidera y articula, con otras entidades distritales y nacionales, la ejecución de las políticas en materia de seguridad, convivencia, acceso a la justicia, prevención del delito, reducción de riesgos y atención de incidentes.</t>
  </si>
  <si>
    <t>Las evidencias son las anotacioens que se registran  en los libros de minutas de los comandantes de pabellon y de oficial de servicio, acta para asuntos disciplinarios.</t>
  </si>
  <si>
    <t>Tenientes de prisiones , aporyo a la seguridad y directorcion de Carcel distrital</t>
  </si>
  <si>
    <t>trimestralmente</t>
  </si>
  <si>
    <t xml:space="preserve">Se realizan las anotaciones en los libros de comandates de compañía, comandantes de guardia interna, comandante de guardia externa, comandantes en los  pabelloens. </t>
  </si>
  <si>
    <t>Permitir el ingreso de sustancias o elementos prohibidos al establecimiento carcelario.
* No realizar los debidos controles para impedir el ingreso de sustancias Prohibidas.</t>
  </si>
  <si>
    <t>Judicializacion de la persona a la que se encuentra la sustancia o elementos prohibidos
Proceso Disciplinario para el servidor publico que permita el ingreso.</t>
  </si>
  <si>
    <t>Realizacion de operativos en los pabellones
Decomiso de sustancias Psicoactivas.
La rotacion de los PPL en los pabellones.</t>
  </si>
  <si>
    <t xml:space="preserve">Disciplinarias para las personas privadas de la libertad que se le encuentren elementos y sustancias prohibidas </t>
  </si>
  <si>
    <t>ingreso de sustancias o elementos prohibidos</t>
  </si>
  <si>
    <t>realizacion de amotinamiento desorden, disturbio, revuelta, huelga, generados por las personas privadas de la libertad.</t>
  </si>
  <si>
    <t>Los tenientes de prisiones comandantes de las compañías del cuerpo custodia y Vigilancia de la Dirección de la Cárcel Distrital verifican y supervisan diariamente que no se presenten al interior de los pabellones Amotinamiento, desorden, disturbios, revuelta y huelgas.  En caso de presentarse los comandantes de pabellones (cabos) se comunican con los oficiales de servicios (sargentos) y estos evalúan las novedades presentadas en los pabellones e informan a los tenientes de prisiones los casos presentados y como evidencia se realizan las anotaciones en los libros de minuta de pabellones, minuta de oficial de servicio y minuta del comandante de Custodia y Vigilancia. Igualmente se realiza los informes por escrito con destino a la oficina de asuntos disciplinarios. Las evidencias se cargaran trimestralmente.</t>
  </si>
  <si>
    <t>los Guardianes del Cuerpo Custodia y Vigilancia verifican y garantizar  diariamente que los visitantes internos y externos no ingresen elementos y/o sustancias prohibidas al establecimiento carcelario en caso de presentarse se realiza informe por escrito a la Dirección de la Cárcel Distrital informando la novedad del ingreso al establecimiento Carcelario y la persona involucrada se deja a disposicion de la SIJIN O MEBOG y se sancionana al PPL hasta con 10 visitas. Como evidencia se registra en los libros de los oficiales de servicios y se procede con acta de entrega a asuntos disciplinaros o Acta de entrega a SIJIN segun corresponda. Las evidencias se cargaran trimestralmente.</t>
  </si>
  <si>
    <t>Numero de radicados en asuntos disciplinarios</t>
  </si>
  <si>
    <t>Numero de Amotinamientos, desordenes, disturbios, revueltas y huelgas reportadas</t>
  </si>
  <si>
    <t xml:space="preserve">Anotacion que se hace al respaldo de la boleta de libertad, con la confirmacion de los datos de la autoridad Judicial que emite la boleta de libertad. </t>
  </si>
  <si>
    <t>Profesional Universitario o Contratista.</t>
  </si>
  <si>
    <t xml:space="preserve">registro en Planillas y Afuera </t>
  </si>
  <si>
    <t xml:space="preserve">Auxiliar Administrativo o Contratista. </t>
  </si>
  <si>
    <t xml:space="preserve">Ejecutar una orden de libertad emitida    por un juzgado sin realizar los debidos controles dictados por el reglamento.  </t>
  </si>
  <si>
    <t>Fuga de PPL por adulteracion de la boleta de libertad.</t>
  </si>
  <si>
    <t>Adulteracion orden de libertad.</t>
  </si>
  <si>
    <t>disciplinaria y penal para los servidores publicos o contratistas involucrados en el acto</t>
  </si>
  <si>
    <t xml:space="preserve">verifiacion con el juzgado la autenticidad de la orden de libertad. </t>
  </si>
  <si>
    <t>Omision de registro en la custodia de las hojas de vida, y en aplicativo del SISIPEC web.</t>
  </si>
  <si>
    <t>Adulteracion de la orden "boleta" de libertad.</t>
  </si>
  <si>
    <t xml:space="preserve">autenticidad de la orden de libertad. </t>
  </si>
  <si>
    <t>El profesional universitario o Contratista debe verificar la veracidad de la boleta de libertad en cuanto a sellos, firma y huella de la autoridad competente de igual manera realiza confirmación  con el juzgado que la emite, verifica en la rama judicial y la interpol el cumplimento de la pena, en caso que no se cumplan estas actividades y se materialice la libertad se debe informar a la autoridad de policía y autoridad a cargo de vigilar el proceso  de las PPL mediante oficio elaborado por la direccion. El cargue de las evidencias se realizara trimestralmente.</t>
  </si>
  <si>
    <t>El profesional universitario o contratista verifica cada vez que se tramite una libertad con la autoridad competente, se valida la veracidad del  documento y la información contenida en ella. Se deja registro en el documento de parte del funcionario de la carcel distrital y del juzgado. De no realizar esta confirmación por los medios existentes (teléfono-correo electronico) el funcionario de la carcel distrital se debe desplazar al juzgado con le fin de confirmar el documento o boleta de libertad, como evidencia  queda la orden del desplazamiento a través  de memorando emitido por la direccion, el registro de salida  en la  minuta y registro al respaldo de la boleta de libertad de parte Juzgado.El cargue de las evidencias se realizara trimestralmente.</t>
  </si>
  <si>
    <t>validacion del registro en la custodia de las hojas de vida, y en aplicativo del SISIPEC web.</t>
  </si>
  <si>
    <t>El auxiliar administrativo que custodia las hojas de vida y los contratistas autorizados (Psicología, trabajo social, el área de salud (medico, referente de salud, los enfermeros) y abogados) que solicita el expediente diligenciaran las planillas y el "afuera", cada vez que se retire o preste una hoja de vida para consulta, se registra nombre del funcionario o contratistas, folios y PPL al que pertenece la hoja de vida. en caso de solicitud de parte de un tercero diferente se debe contar con memorando de autorizacion de la direccion, a su vez en caso de pérdida o adulteración se informa a la dirección y se realizan la respectiva denuncia (Memorando) por perdida o adulteración ante las autoridades penales y disciplinarias que haya lugar, posteriormente se procede con la reconstrucción de la hoja de vida. el cargue de las evidencias se realizara trimestralmente.</t>
  </si>
  <si>
    <t>Numero de boletas validadas/
numero de boletas recibidas</t>
  </si>
  <si>
    <t>Numero de hojas de vida registradas en planilla.</t>
  </si>
  <si>
    <t>Numero de formatos</t>
  </si>
  <si>
    <t>Contratista de la direccion de la CD</t>
  </si>
  <si>
    <t>Acta GAI/planillas de asistencia</t>
  </si>
  <si>
    <t xml:space="preserve">Ingreso a la Carcel Distrital de Varones y Anexo de Mujeres  de insumos o viveres que no cumplan con  las caracteristicas descritas por las normas del rotulado o de materias prima  que no cuente con las caracteristicas de calidad segun la norma vigente. </t>
  </si>
  <si>
    <t>Ingreso de personas privadas de la libertad a actividades validas para redencion de pena sin ser autorizadas por la JETEE</t>
  </si>
  <si>
    <t>No permitir el ingreso de materia prima que no cumpla con los requisitos establecidos en la Resolucion 2674 de 2013.</t>
  </si>
  <si>
    <t>Evitar que un PPL obtenga el certificado de redencion por participar en actividades validas para redencion de penas.</t>
  </si>
  <si>
    <t xml:space="preserve"> El profesional Universitario o Contratista de la Dirección de la Cárcel Distrital de varones y Anexo de mujeres verifica los días martes, jueves y viernes que la materia prima e insumos que ingresan al establecimiento carcelario cumplan con lo establecido norma de rotulado y la resolución 2674 del 2013 (para ingresos en dias diferentes a los mencionados la Direccion debe dar autorizacion a traves de Memorando). Las evidencias se registran en los formatos de ingreso de víveres perecederos y no perecederos e insumos, formato de relación ingreso de carnes, formato devolución materia prima, formato de  devolución de materia prima e insumo, lista de chequeo para vehículos transportadores de alimentos y si el producto no contiene la información necesaria y establecida por la norma de rotulado se devuelve, no se permite el ingreso del insumo, de lo cual se deja un soporte en el formato #F-AIB-136 (devolución de materia prima e insumos) se debe registrar el motivo de la devolución y se debe diligenciar el formato en todos los campos , sin embargo también existe como punto de control el formato F-AIB-135 (Ingreso de víveres perecederos y no perecederos e insumos) en este formato se registra toda la información y se establece si ingresa o no, igualmente para carnes con el formato F-AIB-164. El cargue de las evidencias se registrara trimestralmente. </t>
  </si>
  <si>
    <t xml:space="preserve">El profesional Universitario o Contratista verifica cada vez que se realice un proceso de asignación de las PPL a actividad valida para redención de pena, validando que esta corresponda a lo aprobado por la Junta de Evaluación Trabajo Estudio y enseñanza JETTE en la planilla de control de asistencia de interno para redención en pabellones. La evidencia se registra en las planillas de asistencias de cada actividad valida para redencion, igualmente la asignación queda en el acta GAI Emitida por aplicativo SISIPE WEB. (Grupo Atención Integral). El cargue de las evidencias se registrara trimestralmente. </t>
  </si>
  <si>
    <t>Procedimiento Gestión Contable PD- GF- 4</t>
  </si>
  <si>
    <t>Procedimiento Elaboración y Aprobación del PAC PD- GF- 6</t>
  </si>
  <si>
    <t>Los líderes de la Dirección de Tecnología y Sistemas de Información elaboran y formalizan los procedimientos de la Dirección cuando surjan cambios sustanciales en el proceso o cuando la normatividad vigente lo requiera.  En caso de no realizarlo se darán los lineamientos individuales para grupo de la Dirección. Como evidencia de esta actividad quedarán los documentos oficializados en el SIG que se reporten trimestralmente. El cargue de las evidencias se realizara trimestralmente.</t>
  </si>
  <si>
    <t>Los Profesionales especializados de cada una de los componentes de infraestructura (Redes, Servidores, Seguridad Perimetral y demás) de la Dirección de Tecnologías y Sistemas de Información, apoyados por las herramientas tecnológicas generaran trimestralmente los reportes de monitoreo.  En caso de no realizar los reportes, se justificará el motivo por el cual no se aplicó. Como evidencia de los monitoreos de los componentes de infraestructura se dejará los informes emitido por los Profesionales Especializados. El cargue de las evidencias se realizara trimestralmente.</t>
  </si>
  <si>
    <t>El proveedor de  servicios en la nube realizará trimestralmente el  mantenimiento preventivo  reactivo o correctivo a la infraestructura tecnológica de la entidad. En caso de evidenciar que no se realizó mantenimiento a la infraestrcutura, se enviará correo electrónico al proveedor solicitando la justificación de la no ejecución del mantenimiento.  Como evidencia de los mantenimientos se dejará los correos informativos de ventanas de mantenimiento emitidas por el proveedor cuando realiza estas actividades. El cargue de las evidencias se realizara trimestralmente.</t>
  </si>
  <si>
    <t>El Gerente de cada proyecto realizará seguimiento mensual a los entregables de los requerimientos para verficiar que el avance del proyecto esté acorde a lo programado.  En caso que el avance no sea el esperado se reprogramará el calendario de actividades con la aceptación del líder funcional,el área de sistemas e información y la gerencia de proyectos.  Como evidencia de los seguimiento quedarán las actas de seguimiento de los proyectos. El cargue de las evidencias se realizara trimestralmente.</t>
  </si>
  <si>
    <t>El Líder técnico y el líder de sistemas de información realizarán la guía o procedimiento para el desarrollo y el mantenimiento de los sistemas de información de la entidad.  En caso de no realizar la guía se darán lineamientos individuales para cada sistema de información.  Como evidencia de esta actividad quedará el documento oficializado en el SIG. El cargue de las evidencias se realizara trimestralmente.</t>
  </si>
  <si>
    <t>¿LA FUENTE DE INFORMACIÓN QUE SE UTILIZA EN EL DESARROLLO DEL CONTROL ES CONFIABLE?</t>
  </si>
  <si>
    <t>PROMEDIO DE LA EVALUACION DE LOS CONTROLES</t>
  </si>
  <si>
    <t>EVALUACION DEL CONTROL</t>
  </si>
  <si>
    <t>Evaluacion global de los controles (sobre 100)</t>
  </si>
  <si>
    <t>Se realizan ajustes a los controles de los riesgos.</t>
  </si>
  <si>
    <t>N/A</t>
  </si>
  <si>
    <t>Se realizan ajustes a los controles a los tratamientos de los riesgos.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</si>
</sst>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3" x14ac:knownFonts="1">
    <font>
      <sz val="11"/>
      <color theme="1"/>
      <name val="Calibri"/>
      <family val="2"/>
      <scheme val="minor"/>
    </font>
    <font>
      <b/>
      <sz val="11"/>
      <color theme="1"/>
      <name val="Calibri"/>
      <family val="2"/>
      <scheme val="minor"/>
    </font>
    <font>
      <sz val="12"/>
      <color theme="1"/>
      <name val="Calibri"/>
      <family val="2"/>
      <scheme val="minor"/>
    </font>
    <font>
      <b/>
      <sz val="9"/>
      <color indexed="81"/>
      <name val="Tahoma"/>
      <family val="2"/>
    </font>
    <font>
      <b/>
      <sz val="12"/>
      <color theme="1"/>
      <name val="Calibri"/>
      <family val="2"/>
      <scheme val="minor"/>
    </font>
    <font>
      <b/>
      <sz val="12"/>
      <color theme="8"/>
      <name val="Calibri"/>
      <family val="2"/>
      <scheme val="minor"/>
    </font>
    <font>
      <b/>
      <sz val="18"/>
      <color theme="8"/>
      <name val="Calibri"/>
      <family val="2"/>
      <scheme val="minor"/>
    </font>
    <font>
      <b/>
      <sz val="18"/>
      <color theme="1"/>
      <name val="Calibri"/>
      <family val="2"/>
      <scheme val="minor"/>
    </font>
    <font>
      <b/>
      <sz val="14"/>
      <color theme="0"/>
      <name val="Calibri"/>
      <family val="2"/>
      <scheme val="minor"/>
    </font>
    <font>
      <b/>
      <sz val="12"/>
      <color theme="0"/>
      <name val="Calibri"/>
      <family val="2"/>
      <scheme val="minor"/>
    </font>
    <font>
      <sz val="11"/>
      <color theme="1"/>
      <name val="Arial"/>
      <family val="2"/>
    </font>
    <font>
      <b/>
      <sz val="12"/>
      <color theme="1"/>
      <name val="Arial"/>
      <family val="2"/>
    </font>
    <font>
      <sz val="11"/>
      <color theme="1"/>
      <name val="Calibri"/>
      <family val="2"/>
      <scheme val="minor"/>
    </font>
    <font>
      <b/>
      <sz val="11"/>
      <color theme="0"/>
      <name val="Calibri"/>
      <family val="2"/>
      <scheme val="minor"/>
    </font>
    <font>
      <sz val="10"/>
      <color rgb="FF000000"/>
      <name val="Arial"/>
      <family val="2"/>
    </font>
    <font>
      <sz val="10"/>
      <color theme="1"/>
      <name val="Arial"/>
      <family val="2"/>
    </font>
    <font>
      <b/>
      <sz val="10"/>
      <color theme="0"/>
      <name val="Arial"/>
      <family val="2"/>
    </font>
    <font>
      <b/>
      <sz val="10"/>
      <color theme="1"/>
      <name val="Arial"/>
      <family val="2"/>
    </font>
    <font>
      <sz val="10"/>
      <name val="Arial"/>
      <family val="2"/>
    </font>
    <font>
      <sz val="10"/>
      <color rgb="FFFF0000"/>
      <name val="Arial"/>
      <family val="2"/>
    </font>
    <font>
      <sz val="11"/>
      <color rgb="FF000000"/>
      <name val="Calibri"/>
      <family val="2"/>
      <scheme val="minor"/>
    </font>
    <font>
      <sz val="11"/>
      <name val="Calibri"/>
      <family val="2"/>
      <scheme val="minor"/>
    </font>
    <font>
      <b/>
      <sz val="9"/>
      <color rgb="FF000000"/>
      <name val="Tahoma"/>
      <family val="2"/>
    </font>
    <font>
      <sz val="9"/>
      <color rgb="FF000000"/>
      <name val="Tahoma"/>
      <family val="2"/>
    </font>
    <font>
      <b/>
      <i/>
      <u/>
      <sz val="9"/>
      <color rgb="FF000000"/>
      <name val="Tahoma"/>
      <family val="2"/>
    </font>
    <font>
      <sz val="10"/>
      <color theme="1"/>
      <name val="Calibri"/>
      <family val="2"/>
      <scheme val="minor"/>
    </font>
    <font>
      <b/>
      <sz val="10"/>
      <color indexed="8"/>
      <name val="Tahoma"/>
      <family val="2"/>
    </font>
    <font>
      <sz val="10"/>
      <color indexed="8"/>
      <name val="Tahoma"/>
      <family val="2"/>
    </font>
    <font>
      <b/>
      <sz val="14"/>
      <color theme="0"/>
      <name val="Arial"/>
      <family val="2"/>
    </font>
    <font>
      <b/>
      <sz val="12"/>
      <color theme="0"/>
      <name val="Arial"/>
      <family val="2"/>
    </font>
    <font>
      <sz val="12"/>
      <color theme="0"/>
      <name val="Calibri"/>
      <family val="2"/>
      <scheme val="minor"/>
    </font>
    <font>
      <b/>
      <sz val="10"/>
      <name val="Arial"/>
      <family val="2"/>
    </font>
    <font>
      <b/>
      <sz val="18"/>
      <name val="Calibri"/>
      <family val="2"/>
      <scheme val="minor"/>
    </font>
  </fonts>
  <fills count="13">
    <fill>
      <patternFill patternType="none"/>
    </fill>
    <fill>
      <patternFill patternType="gray125"/>
    </fill>
    <fill>
      <patternFill patternType="solid">
        <fgColor rgb="FFFF0000"/>
        <bgColor indexed="64"/>
      </patternFill>
    </fill>
    <fill>
      <patternFill patternType="solid">
        <fgColor theme="7" tint="-0.249977111117893"/>
        <bgColor indexed="64"/>
      </patternFill>
    </fill>
    <fill>
      <patternFill patternType="solid">
        <fgColor rgb="FFFFFF00"/>
        <bgColor indexed="64"/>
      </patternFill>
    </fill>
    <fill>
      <patternFill patternType="solid">
        <fgColor theme="0"/>
        <bgColor indexed="64"/>
      </patternFill>
    </fill>
    <fill>
      <patternFill patternType="solid">
        <fgColor theme="4" tint="0.59999389629810485"/>
        <bgColor indexed="64"/>
      </patternFill>
    </fill>
    <fill>
      <patternFill patternType="solid">
        <fgColor rgb="FF1EDE14"/>
        <bgColor indexed="64"/>
      </patternFill>
    </fill>
    <fill>
      <patternFill patternType="solid">
        <fgColor theme="4" tint="-0.249977111117893"/>
        <bgColor indexed="64"/>
      </patternFill>
    </fill>
    <fill>
      <patternFill patternType="solid">
        <fgColor theme="0"/>
        <bgColor rgb="FF000000"/>
      </patternFill>
    </fill>
    <fill>
      <patternFill patternType="solid">
        <fgColor rgb="FF0070C0"/>
        <bgColor indexed="64"/>
      </patternFill>
    </fill>
    <fill>
      <patternFill patternType="solid">
        <fgColor theme="4" tint="0.39997558519241921"/>
        <bgColor indexed="64"/>
      </patternFill>
    </fill>
    <fill>
      <patternFill patternType="solid">
        <fgColor theme="5" tint="0.79998168889431442"/>
        <bgColor indexed="64"/>
      </patternFill>
    </fill>
  </fills>
  <borders count="66">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diagonal/>
    </border>
    <border>
      <left style="thin">
        <color indexed="64"/>
      </left>
      <right/>
      <top/>
      <bottom/>
      <diagonal/>
    </border>
    <border>
      <left style="medium">
        <color indexed="64"/>
      </left>
      <right style="medium">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right style="thin">
        <color indexed="64"/>
      </right>
      <top/>
      <bottom/>
      <diagonal/>
    </border>
    <border>
      <left/>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right style="thick">
        <color indexed="64"/>
      </right>
      <top/>
      <bottom/>
      <diagonal/>
    </border>
    <border>
      <left/>
      <right style="thick">
        <color indexed="64"/>
      </right>
      <top style="medium">
        <color indexed="64"/>
      </top>
      <bottom/>
      <diagonal/>
    </border>
    <border>
      <left/>
      <right style="thick">
        <color indexed="64"/>
      </right>
      <top/>
      <bottom style="medium">
        <color indexed="64"/>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right style="thick">
        <color indexed="64"/>
      </right>
      <top style="thick">
        <color indexed="64"/>
      </top>
      <bottom style="medium">
        <color indexed="64"/>
      </bottom>
      <diagonal/>
    </border>
    <border>
      <left style="thick">
        <color indexed="64"/>
      </left>
      <right/>
      <top style="medium">
        <color indexed="64"/>
      </top>
      <bottom/>
      <diagonal/>
    </border>
    <border>
      <left style="thick">
        <color indexed="64"/>
      </left>
      <right/>
      <top/>
      <bottom style="medium">
        <color indexed="64"/>
      </bottom>
      <diagonal/>
    </border>
    <border>
      <left style="thick">
        <color indexed="64"/>
      </left>
      <right/>
      <top style="medium">
        <color indexed="64"/>
      </top>
      <bottom style="thick">
        <color indexed="64"/>
      </bottom>
      <diagonal/>
    </border>
    <border>
      <left/>
      <right style="medium">
        <color indexed="64"/>
      </right>
      <top style="medium">
        <color indexed="64"/>
      </top>
      <bottom style="thick">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ck">
        <color indexed="64"/>
      </bottom>
      <diagonal/>
    </border>
  </borders>
  <cellStyleXfs count="1">
    <xf numFmtId="0" fontId="0" fillId="0" borderId="0"/>
  </cellStyleXfs>
  <cellXfs count="395">
    <xf numFmtId="0" fontId="0" fillId="0" borderId="0" xfId="0"/>
    <xf numFmtId="0" fontId="0" fillId="5" borderId="0" xfId="0" applyFill="1" applyAlignment="1" applyProtection="1">
      <alignment horizontal="center" vertical="center"/>
      <protection hidden="1"/>
    </xf>
    <xf numFmtId="0" fontId="0" fillId="0" borderId="0" xfId="0" applyAlignment="1" applyProtection="1">
      <alignment horizontal="center" vertical="center"/>
      <protection hidden="1"/>
    </xf>
    <xf numFmtId="0" fontId="0" fillId="2" borderId="7" xfId="0" applyFill="1" applyBorder="1" applyAlignment="1" applyProtection="1">
      <alignment horizontal="center" vertical="center"/>
      <protection hidden="1"/>
    </xf>
    <xf numFmtId="0" fontId="1" fillId="0" borderId="19" xfId="0" applyFont="1" applyBorder="1" applyAlignment="1" applyProtection="1">
      <alignment horizontal="center" vertical="center"/>
      <protection hidden="1"/>
    </xf>
    <xf numFmtId="0" fontId="0" fillId="0" borderId="1" xfId="0" applyBorder="1" applyAlignment="1" applyProtection="1">
      <alignment horizontal="center" vertical="center"/>
      <protection hidden="1"/>
    </xf>
    <xf numFmtId="0" fontId="0" fillId="3" borderId="8" xfId="0" applyFill="1" applyBorder="1" applyAlignment="1" applyProtection="1">
      <alignment horizontal="center" vertical="center"/>
      <protection hidden="1"/>
    </xf>
    <xf numFmtId="0" fontId="1" fillId="0" borderId="20" xfId="0" applyFont="1" applyBorder="1" applyAlignment="1" applyProtection="1">
      <alignment horizontal="center" vertical="center"/>
      <protection hidden="1"/>
    </xf>
    <xf numFmtId="0" fontId="4" fillId="5" borderId="0" xfId="0" applyFont="1" applyFill="1" applyAlignment="1" applyProtection="1">
      <alignment horizontal="center" vertical="center"/>
      <protection hidden="1"/>
    </xf>
    <xf numFmtId="0" fontId="1" fillId="8" borderId="1" xfId="0" applyFont="1" applyFill="1" applyBorder="1" applyAlignment="1" applyProtection="1">
      <alignment horizontal="center" vertical="center" wrapText="1"/>
      <protection hidden="1"/>
    </xf>
    <xf numFmtId="0" fontId="1" fillId="8" borderId="1" xfId="0" applyFont="1" applyFill="1" applyBorder="1" applyAlignment="1" applyProtection="1">
      <alignment horizontal="center" vertical="center"/>
      <protection hidden="1"/>
    </xf>
    <xf numFmtId="0" fontId="11" fillId="8" borderId="1" xfId="0" applyFont="1" applyFill="1" applyBorder="1" applyAlignment="1" applyProtection="1">
      <alignment horizontal="center" vertical="center"/>
      <protection hidden="1"/>
    </xf>
    <xf numFmtId="0" fontId="1" fillId="8" borderId="6" xfId="0" applyFont="1" applyFill="1" applyBorder="1" applyAlignment="1" applyProtection="1">
      <alignment horizontal="center" vertical="center"/>
      <protection hidden="1"/>
    </xf>
    <xf numFmtId="0" fontId="0" fillId="4" borderId="8" xfId="0" applyFill="1" applyBorder="1" applyAlignment="1" applyProtection="1">
      <alignment horizontal="center" vertical="center"/>
      <protection hidden="1"/>
    </xf>
    <xf numFmtId="0" fontId="0" fillId="5" borderId="1" xfId="0" applyFill="1" applyBorder="1" applyAlignment="1" applyProtection="1">
      <alignment horizontal="center" vertical="center"/>
      <protection hidden="1"/>
    </xf>
    <xf numFmtId="0" fontId="0" fillId="5" borderId="6" xfId="0" applyFill="1" applyBorder="1" applyAlignment="1" applyProtection="1">
      <alignment horizontal="center" vertical="center" wrapText="1"/>
      <protection hidden="1"/>
    </xf>
    <xf numFmtId="0" fontId="0" fillId="5" borderId="15" xfId="0" applyFill="1" applyBorder="1" applyAlignment="1" applyProtection="1">
      <alignment horizontal="center" vertical="center"/>
      <protection hidden="1"/>
    </xf>
    <xf numFmtId="0" fontId="0" fillId="5" borderId="2" xfId="0" applyFill="1" applyBorder="1" applyAlignment="1" applyProtection="1">
      <alignment horizontal="center" vertical="center"/>
      <protection hidden="1"/>
    </xf>
    <xf numFmtId="0" fontId="10" fillId="0" borderId="2" xfId="0" applyFont="1" applyBorder="1" applyAlignment="1" applyProtection="1">
      <alignment horizontal="center" vertical="center"/>
      <protection hidden="1"/>
    </xf>
    <xf numFmtId="0" fontId="10" fillId="0" borderId="2" xfId="0" applyFont="1" applyBorder="1" applyAlignment="1" applyProtection="1">
      <alignment horizontal="center" vertical="center" wrapText="1"/>
      <protection hidden="1"/>
    </xf>
    <xf numFmtId="0" fontId="0" fillId="5" borderId="13" xfId="0" applyFill="1" applyBorder="1" applyAlignment="1" applyProtection="1">
      <alignment horizontal="center" vertical="center"/>
      <protection hidden="1"/>
    </xf>
    <xf numFmtId="0" fontId="0" fillId="7" borderId="9" xfId="0" applyFill="1" applyBorder="1" applyAlignment="1" applyProtection="1">
      <alignment horizontal="center" vertical="center"/>
      <protection hidden="1"/>
    </xf>
    <xf numFmtId="0" fontId="1" fillId="0" borderId="21" xfId="0" applyFont="1" applyBorder="1" applyAlignment="1" applyProtection="1">
      <alignment horizontal="center" vertical="center"/>
      <protection hidden="1"/>
    </xf>
    <xf numFmtId="0" fontId="0" fillId="5" borderId="1" xfId="0" applyFill="1" applyBorder="1" applyAlignment="1" applyProtection="1">
      <alignment horizontal="center" vertical="center" wrapText="1"/>
      <protection hidden="1"/>
    </xf>
    <xf numFmtId="0" fontId="10" fillId="6" borderId="15" xfId="0" applyFont="1" applyFill="1" applyBorder="1" applyAlignment="1" applyProtection="1">
      <alignment horizontal="center" vertical="center"/>
      <protection hidden="1"/>
    </xf>
    <xf numFmtId="0" fontId="10" fillId="6" borderId="15" xfId="0" applyFont="1" applyFill="1" applyBorder="1" applyAlignment="1" applyProtection="1">
      <alignment horizontal="center" vertical="center" wrapText="1"/>
      <protection hidden="1"/>
    </xf>
    <xf numFmtId="0" fontId="0" fillId="8" borderId="1" xfId="0" applyFill="1" applyBorder="1" applyAlignment="1" applyProtection="1">
      <alignment horizontal="center" vertical="center"/>
      <protection hidden="1"/>
    </xf>
    <xf numFmtId="0" fontId="10" fillId="0" borderId="15" xfId="0" applyFont="1" applyBorder="1" applyAlignment="1" applyProtection="1">
      <alignment horizontal="center" vertical="center"/>
      <protection hidden="1"/>
    </xf>
    <xf numFmtId="0" fontId="10" fillId="0" borderId="15" xfId="0" applyFont="1" applyBorder="1" applyAlignment="1" applyProtection="1">
      <alignment horizontal="center" vertical="center" wrapText="1"/>
      <protection hidden="1"/>
    </xf>
    <xf numFmtId="0" fontId="0" fillId="3" borderId="16" xfId="0" applyFill="1" applyBorder="1" applyAlignment="1" applyProtection="1">
      <alignment horizontal="center" vertical="center"/>
      <protection hidden="1"/>
    </xf>
    <xf numFmtId="0" fontId="0" fillId="3" borderId="17" xfId="0" applyFill="1" applyBorder="1" applyAlignment="1" applyProtection="1">
      <alignment horizontal="center" vertical="center"/>
      <protection hidden="1"/>
    </xf>
    <xf numFmtId="0" fontId="0" fillId="2" borderId="17" xfId="0" applyFill="1" applyBorder="1" applyAlignment="1" applyProtection="1">
      <alignment horizontal="center" vertical="center"/>
      <protection hidden="1"/>
    </xf>
    <xf numFmtId="0" fontId="0" fillId="2" borderId="18" xfId="0" applyFill="1" applyBorder="1" applyAlignment="1" applyProtection="1">
      <alignment horizontal="center" vertical="center"/>
      <protection hidden="1"/>
    </xf>
    <xf numFmtId="0" fontId="0" fillId="4" borderId="12" xfId="0" applyFill="1" applyBorder="1" applyAlignment="1" applyProtection="1">
      <alignment horizontal="center" vertical="center"/>
      <protection hidden="1"/>
    </xf>
    <xf numFmtId="0" fontId="0" fillId="3" borderId="0" xfId="0" applyFill="1" applyAlignment="1" applyProtection="1">
      <alignment horizontal="center" vertical="center"/>
      <protection hidden="1"/>
    </xf>
    <xf numFmtId="0" fontId="0" fillId="2" borderId="0" xfId="0" applyFill="1" applyAlignment="1" applyProtection="1">
      <alignment horizontal="center" vertical="center"/>
      <protection hidden="1"/>
    </xf>
    <xf numFmtId="0" fontId="0" fillId="2" borderId="13" xfId="0" applyFill="1" applyBorder="1" applyAlignment="1" applyProtection="1">
      <alignment horizontal="center" vertical="center"/>
      <protection hidden="1"/>
    </xf>
    <xf numFmtId="0" fontId="0" fillId="5" borderId="14" xfId="0" applyFill="1" applyBorder="1" applyAlignment="1" applyProtection="1">
      <alignment horizontal="center" vertical="center"/>
      <protection hidden="1"/>
    </xf>
    <xf numFmtId="0" fontId="0" fillId="7" borderId="12" xfId="0" applyFill="1" applyBorder="1" applyAlignment="1" applyProtection="1">
      <alignment horizontal="center" vertical="center"/>
      <protection hidden="1"/>
    </xf>
    <xf numFmtId="0" fontId="0" fillId="4" borderId="0" xfId="0" applyFill="1" applyAlignment="1" applyProtection="1">
      <alignment horizontal="center" vertical="center"/>
      <protection hidden="1"/>
    </xf>
    <xf numFmtId="0" fontId="0" fillId="7" borderId="0" xfId="0" applyFill="1" applyAlignment="1" applyProtection="1">
      <alignment horizontal="center" vertical="center"/>
      <protection hidden="1"/>
    </xf>
    <xf numFmtId="0" fontId="0" fillId="7" borderId="10" xfId="0" applyFill="1" applyBorder="1" applyAlignment="1" applyProtection="1">
      <alignment horizontal="center" vertical="center"/>
      <protection hidden="1"/>
    </xf>
    <xf numFmtId="0" fontId="0" fillId="7" borderId="11" xfId="0" applyFill="1" applyBorder="1" applyAlignment="1" applyProtection="1">
      <alignment horizontal="center" vertical="center"/>
      <protection hidden="1"/>
    </xf>
    <xf numFmtId="0" fontId="0" fillId="4" borderId="11" xfId="0" applyFill="1" applyBorder="1" applyAlignment="1" applyProtection="1">
      <alignment horizontal="center" vertical="center"/>
      <protection hidden="1"/>
    </xf>
    <xf numFmtId="0" fontId="0" fillId="3" borderId="11" xfId="0" applyFill="1" applyBorder="1" applyAlignment="1" applyProtection="1">
      <alignment horizontal="center" vertical="center"/>
      <protection hidden="1"/>
    </xf>
    <xf numFmtId="0" fontId="0" fillId="3" borderId="14" xfId="0" applyFill="1" applyBorder="1" applyAlignment="1" applyProtection="1">
      <alignment horizontal="center" vertical="center"/>
      <protection hidden="1"/>
    </xf>
    <xf numFmtId="0" fontId="4" fillId="8" borderId="4" xfId="0" applyFont="1" applyFill="1" applyBorder="1" applyAlignment="1" applyProtection="1">
      <alignment horizontal="center" vertical="center"/>
      <protection hidden="1"/>
    </xf>
    <xf numFmtId="0" fontId="1" fillId="8" borderId="18" xfId="0" applyFont="1" applyFill="1" applyBorder="1" applyAlignment="1" applyProtection="1">
      <alignment horizontal="center" vertical="center" wrapText="1"/>
      <protection hidden="1"/>
    </xf>
    <xf numFmtId="0" fontId="0" fillId="5" borderId="5" xfId="0" applyFill="1" applyBorder="1" applyAlignment="1" applyProtection="1">
      <alignment horizontal="center" vertical="center"/>
      <protection hidden="1"/>
    </xf>
    <xf numFmtId="0" fontId="10" fillId="5" borderId="15" xfId="0" applyFont="1" applyFill="1" applyBorder="1" applyAlignment="1" applyProtection="1">
      <alignment horizontal="center" vertical="center"/>
      <protection hidden="1"/>
    </xf>
    <xf numFmtId="0" fontId="10" fillId="5" borderId="15" xfId="0" applyFont="1" applyFill="1" applyBorder="1" applyAlignment="1" applyProtection="1">
      <alignment horizontal="center" vertical="center" wrapText="1"/>
      <protection hidden="1"/>
    </xf>
    <xf numFmtId="0" fontId="2" fillId="5" borderId="7" xfId="0" applyFont="1" applyFill="1" applyBorder="1" applyAlignment="1" applyProtection="1">
      <alignment horizontal="center" vertical="center" wrapText="1" readingOrder="1"/>
      <protection hidden="1"/>
    </xf>
    <xf numFmtId="0" fontId="2" fillId="5" borderId="8" xfId="0" applyFont="1" applyFill="1" applyBorder="1" applyAlignment="1" applyProtection="1">
      <alignment horizontal="center" vertical="center" wrapText="1" readingOrder="1"/>
      <protection hidden="1"/>
    </xf>
    <xf numFmtId="0" fontId="10" fillId="5" borderId="3" xfId="0" applyFont="1" applyFill="1" applyBorder="1" applyAlignment="1" applyProtection="1">
      <alignment horizontal="center" vertical="center"/>
      <protection hidden="1"/>
    </xf>
    <xf numFmtId="0" fontId="10" fillId="5" borderId="3" xfId="0" applyFont="1" applyFill="1" applyBorder="1" applyAlignment="1" applyProtection="1">
      <alignment horizontal="center" vertical="center" wrapText="1"/>
      <protection hidden="1"/>
    </xf>
    <xf numFmtId="0" fontId="0" fillId="5" borderId="16" xfId="0" applyFill="1" applyBorder="1" applyAlignment="1" applyProtection="1">
      <alignment horizontal="center" vertical="center"/>
      <protection hidden="1"/>
    </xf>
    <xf numFmtId="0" fontId="0" fillId="5" borderId="17" xfId="0" applyFill="1" applyBorder="1" applyAlignment="1" applyProtection="1">
      <alignment horizontal="center" vertical="center"/>
      <protection hidden="1"/>
    </xf>
    <xf numFmtId="0" fontId="0" fillId="5" borderId="18" xfId="0" applyFill="1" applyBorder="1" applyAlignment="1" applyProtection="1">
      <alignment horizontal="center" vertical="center"/>
      <protection hidden="1"/>
    </xf>
    <xf numFmtId="0" fontId="0" fillId="5" borderId="8" xfId="0" applyFill="1" applyBorder="1" applyAlignment="1" applyProtection="1">
      <alignment horizontal="center" vertical="center"/>
      <protection hidden="1"/>
    </xf>
    <xf numFmtId="0" fontId="0" fillId="5" borderId="12" xfId="0" applyFill="1" applyBorder="1" applyAlignment="1" applyProtection="1">
      <alignment horizontal="center" vertical="center"/>
      <protection hidden="1"/>
    </xf>
    <xf numFmtId="0" fontId="2" fillId="5" borderId="22" xfId="0" applyFont="1" applyFill="1" applyBorder="1" applyAlignment="1" applyProtection="1">
      <alignment horizontal="center" vertical="center" wrapText="1" readingOrder="1"/>
      <protection hidden="1"/>
    </xf>
    <xf numFmtId="0" fontId="0" fillId="5" borderId="9" xfId="0" applyFill="1" applyBorder="1" applyAlignment="1" applyProtection="1">
      <alignment horizontal="center" vertical="center"/>
      <protection hidden="1"/>
    </xf>
    <xf numFmtId="0" fontId="0" fillId="5" borderId="2" xfId="0" applyFill="1" applyBorder="1" applyAlignment="1" applyProtection="1">
      <alignment horizontal="center" vertical="center" wrapText="1"/>
      <protection hidden="1"/>
    </xf>
    <xf numFmtId="0" fontId="0" fillId="5" borderId="3" xfId="0" applyFill="1" applyBorder="1" applyAlignment="1" applyProtection="1">
      <alignment horizontal="center" vertical="center" wrapText="1"/>
      <protection hidden="1"/>
    </xf>
    <xf numFmtId="0" fontId="0" fillId="5" borderId="14" xfId="0" applyFill="1" applyBorder="1" applyAlignment="1" applyProtection="1">
      <alignment horizontal="center" vertical="center" wrapText="1"/>
      <protection hidden="1"/>
    </xf>
    <xf numFmtId="0" fontId="0" fillId="5" borderId="3" xfId="0" applyFill="1" applyBorder="1" applyAlignment="1" applyProtection="1">
      <alignment horizontal="center" vertical="center"/>
      <protection hidden="1"/>
    </xf>
    <xf numFmtId="0" fontId="0" fillId="8" borderId="17" xfId="0" applyFill="1" applyBorder="1" applyAlignment="1" applyProtection="1">
      <alignment horizontal="center" vertical="center"/>
      <protection hidden="1"/>
    </xf>
    <xf numFmtId="16" fontId="0" fillId="8" borderId="18" xfId="0" applyNumberFormat="1" applyFill="1" applyBorder="1" applyAlignment="1" applyProtection="1">
      <alignment horizontal="center" vertical="center"/>
      <protection hidden="1"/>
    </xf>
    <xf numFmtId="0" fontId="0" fillId="5" borderId="22" xfId="0" applyFill="1" applyBorder="1" applyAlignment="1" applyProtection="1">
      <alignment horizontal="center" vertical="center" wrapText="1"/>
      <protection hidden="1"/>
    </xf>
    <xf numFmtId="0" fontId="0" fillId="5" borderId="8" xfId="0" applyFill="1" applyBorder="1" applyAlignment="1" applyProtection="1">
      <alignment horizontal="center" vertical="center" wrapText="1"/>
      <protection hidden="1"/>
    </xf>
    <xf numFmtId="0" fontId="0" fillId="5" borderId="9" xfId="0" applyFill="1" applyBorder="1" applyAlignment="1" applyProtection="1">
      <alignment horizontal="center" vertical="center" wrapText="1"/>
      <protection hidden="1"/>
    </xf>
    <xf numFmtId="0" fontId="0" fillId="5" borderId="15" xfId="0" applyFill="1" applyBorder="1" applyAlignment="1" applyProtection="1">
      <alignment horizontal="center" vertical="center" wrapText="1"/>
      <protection hidden="1"/>
    </xf>
    <xf numFmtId="0" fontId="0" fillId="5" borderId="7" xfId="0" applyFill="1" applyBorder="1" applyAlignment="1" applyProtection="1">
      <alignment horizontal="center" vertical="center" wrapText="1"/>
      <protection hidden="1"/>
    </xf>
    <xf numFmtId="0" fontId="0" fillId="5" borderId="4" xfId="0" applyFill="1" applyBorder="1" applyAlignment="1" applyProtection="1">
      <alignment horizontal="center" vertical="center"/>
      <protection hidden="1"/>
    </xf>
    <xf numFmtId="0" fontId="0" fillId="5" borderId="6" xfId="0" applyFill="1" applyBorder="1" applyAlignment="1" applyProtection="1">
      <alignment horizontal="center" vertical="center"/>
      <protection hidden="1"/>
    </xf>
    <xf numFmtId="0" fontId="10" fillId="5" borderId="3" xfId="0" applyFont="1" applyFill="1" applyBorder="1" applyAlignment="1">
      <alignment horizontal="center" vertical="center"/>
    </xf>
    <xf numFmtId="0" fontId="0" fillId="5" borderId="6" xfId="0" applyFill="1" applyBorder="1" applyAlignment="1">
      <alignment horizontal="center" vertical="center" wrapText="1"/>
    </xf>
    <xf numFmtId="0" fontId="0" fillId="5" borderId="0" xfId="0" applyFill="1" applyAlignment="1">
      <alignment wrapText="1"/>
    </xf>
    <xf numFmtId="0" fontId="8" fillId="8" borderId="4" xfId="0" applyFont="1" applyFill="1" applyBorder="1" applyAlignment="1">
      <alignment horizontal="center" vertical="center" wrapText="1"/>
    </xf>
    <xf numFmtId="49" fontId="8" fillId="8" borderId="1" xfId="0" applyNumberFormat="1" applyFont="1" applyFill="1" applyBorder="1" applyAlignment="1">
      <alignment horizontal="center" vertical="center" wrapText="1"/>
    </xf>
    <xf numFmtId="0" fontId="0" fillId="0" borderId="33" xfId="0" applyBorder="1" applyAlignment="1">
      <alignment horizontal="center" vertical="center"/>
    </xf>
    <xf numFmtId="14" fontId="10" fillId="5" borderId="2" xfId="0" applyNumberFormat="1" applyFont="1" applyFill="1" applyBorder="1" applyAlignment="1">
      <alignment horizontal="center" vertical="center"/>
    </xf>
    <xf numFmtId="0" fontId="10" fillId="5" borderId="15" xfId="0" applyFont="1" applyFill="1" applyBorder="1" applyAlignment="1">
      <alignment horizontal="center" vertical="center"/>
    </xf>
    <xf numFmtId="0" fontId="8" fillId="8" borderId="16" xfId="0" applyFont="1" applyFill="1" applyBorder="1" applyAlignment="1">
      <alignment horizontal="center" vertical="center" wrapText="1"/>
    </xf>
    <xf numFmtId="0" fontId="8" fillId="8" borderId="17" xfId="0" applyFont="1" applyFill="1" applyBorder="1" applyAlignment="1">
      <alignment horizontal="center" vertical="center" wrapText="1"/>
    </xf>
    <xf numFmtId="0" fontId="8" fillId="8" borderId="10" xfId="0" applyFont="1" applyFill="1" applyBorder="1" applyAlignment="1">
      <alignment horizontal="center" vertical="center" wrapText="1"/>
    </xf>
    <xf numFmtId="0" fontId="8" fillId="8" borderId="11" xfId="0" applyFont="1" applyFill="1" applyBorder="1" applyAlignment="1">
      <alignment horizontal="center" vertical="center" wrapText="1"/>
    </xf>
    <xf numFmtId="0" fontId="0" fillId="5" borderId="17" xfId="0" applyFill="1" applyBorder="1" applyAlignment="1">
      <alignment horizontal="center" vertical="center" wrapText="1"/>
    </xf>
    <xf numFmtId="0" fontId="0" fillId="5" borderId="18" xfId="0" applyFill="1" applyBorder="1" applyAlignment="1">
      <alignment horizontal="center" vertical="center" wrapText="1"/>
    </xf>
    <xf numFmtId="0" fontId="0" fillId="5" borderId="11" xfId="0" applyFill="1" applyBorder="1" applyAlignment="1">
      <alignment horizontal="center" vertical="center" wrapText="1"/>
    </xf>
    <xf numFmtId="0" fontId="0" fillId="5" borderId="14" xfId="0" applyFill="1" applyBorder="1" applyAlignment="1">
      <alignment horizontal="center" vertical="center" wrapText="1"/>
    </xf>
    <xf numFmtId="0" fontId="8" fillId="8" borderId="18" xfId="0" applyFont="1" applyFill="1" applyBorder="1" applyAlignment="1">
      <alignment horizontal="center" vertical="center" wrapText="1"/>
    </xf>
    <xf numFmtId="49" fontId="8" fillId="8" borderId="4" xfId="0" applyNumberFormat="1" applyFont="1" applyFill="1" applyBorder="1" applyAlignment="1">
      <alignment horizontal="center" vertical="center" wrapText="1"/>
    </xf>
    <xf numFmtId="49" fontId="8" fillId="8" borderId="5" xfId="0" applyNumberFormat="1" applyFont="1" applyFill="1" applyBorder="1" applyAlignment="1">
      <alignment horizontal="center" vertical="center" wrapText="1"/>
    </xf>
    <xf numFmtId="49" fontId="8" fillId="8" borderId="6" xfId="0" applyNumberFormat="1" applyFont="1" applyFill="1" applyBorder="1" applyAlignment="1">
      <alignment horizontal="center" vertical="center" wrapText="1"/>
    </xf>
    <xf numFmtId="49" fontId="0" fillId="5" borderId="33" xfId="0" applyNumberFormat="1" applyFill="1" applyBorder="1" applyAlignment="1">
      <alignment horizontal="justify" vertical="justify" wrapText="1"/>
    </xf>
    <xf numFmtId="0" fontId="8" fillId="8" borderId="14" xfId="0" applyFont="1" applyFill="1" applyBorder="1" applyAlignment="1">
      <alignment horizontal="center" vertical="center" wrapText="1"/>
    </xf>
    <xf numFmtId="0" fontId="0" fillId="0" borderId="4" xfId="0" applyBorder="1" applyAlignment="1" applyProtection="1">
      <alignment horizontal="center" vertical="center"/>
      <protection hidden="1"/>
    </xf>
    <xf numFmtId="0" fontId="0" fillId="0" borderId="6" xfId="0" applyBorder="1" applyAlignment="1" applyProtection="1">
      <alignment horizontal="center" vertical="center"/>
      <protection hidden="1"/>
    </xf>
    <xf numFmtId="0" fontId="0" fillId="5" borderId="4" xfId="0" applyFill="1" applyBorder="1" applyAlignment="1" applyProtection="1">
      <alignment horizontal="center" vertical="center"/>
      <protection hidden="1"/>
    </xf>
    <xf numFmtId="0" fontId="0" fillId="5" borderId="6" xfId="0" applyFill="1" applyBorder="1" applyAlignment="1" applyProtection="1">
      <alignment horizontal="center" vertical="center"/>
      <protection hidden="1"/>
    </xf>
    <xf numFmtId="0" fontId="10" fillId="5" borderId="4" xfId="0" applyFont="1" applyFill="1" applyBorder="1" applyAlignment="1" applyProtection="1">
      <alignment horizontal="center" vertical="center"/>
      <protection hidden="1"/>
    </xf>
    <xf numFmtId="0" fontId="10" fillId="5" borderId="6" xfId="0" applyFont="1" applyFill="1" applyBorder="1" applyAlignment="1" applyProtection="1">
      <alignment horizontal="center" vertical="center"/>
      <protection hidden="1"/>
    </xf>
    <xf numFmtId="0" fontId="0" fillId="5" borderId="0" xfId="0" applyFill="1" applyAlignment="1" applyProtection="1">
      <alignment wrapText="1"/>
    </xf>
    <xf numFmtId="0" fontId="8" fillId="8" borderId="16" xfId="0" applyFont="1" applyFill="1" applyBorder="1" applyAlignment="1" applyProtection="1">
      <alignment horizontal="center" vertical="center" wrapText="1"/>
    </xf>
    <xf numFmtId="0" fontId="8" fillId="8" borderId="17" xfId="0" applyFont="1" applyFill="1" applyBorder="1" applyAlignment="1" applyProtection="1">
      <alignment horizontal="center" vertical="center" wrapText="1"/>
    </xf>
    <xf numFmtId="0" fontId="8" fillId="8" borderId="18" xfId="0" applyFont="1" applyFill="1" applyBorder="1" applyAlignment="1" applyProtection="1">
      <alignment horizontal="center" vertical="center" wrapText="1"/>
    </xf>
    <xf numFmtId="0" fontId="0" fillId="5" borderId="2" xfId="0" applyFill="1" applyBorder="1" applyAlignment="1" applyProtection="1">
      <alignment horizontal="center" vertical="center" wrapText="1"/>
    </xf>
    <xf numFmtId="0" fontId="8" fillId="8" borderId="15" xfId="0" applyFont="1" applyFill="1" applyBorder="1" applyAlignment="1" applyProtection="1">
      <alignment horizontal="center" vertical="center" wrapText="1"/>
    </xf>
    <xf numFmtId="0" fontId="0" fillId="5" borderId="2" xfId="0" applyFill="1" applyBorder="1" applyAlignment="1" applyProtection="1">
      <alignment horizontal="center" vertical="center" wrapText="1"/>
    </xf>
    <xf numFmtId="0" fontId="0" fillId="5" borderId="16" xfId="0" applyFill="1" applyBorder="1" applyAlignment="1" applyProtection="1">
      <alignment wrapText="1"/>
    </xf>
    <xf numFmtId="0" fontId="0" fillId="0" borderId="0" xfId="0" applyAlignment="1" applyProtection="1">
      <alignment wrapText="1"/>
    </xf>
    <xf numFmtId="0" fontId="8" fillId="8" borderId="12" xfId="0" applyFont="1" applyFill="1" applyBorder="1" applyAlignment="1" applyProtection="1">
      <alignment horizontal="center" vertical="center" wrapText="1"/>
    </xf>
    <xf numFmtId="0" fontId="8" fillId="8" borderId="0" xfId="0" applyFont="1" applyFill="1" applyAlignment="1" applyProtection="1">
      <alignment horizontal="center" vertical="center" wrapText="1"/>
    </xf>
    <xf numFmtId="0" fontId="8" fillId="8" borderId="13" xfId="0" applyFont="1" applyFill="1" applyBorder="1" applyAlignment="1" applyProtection="1">
      <alignment horizontal="center" vertical="center" wrapText="1"/>
    </xf>
    <xf numFmtId="0" fontId="0" fillId="5" borderId="3" xfId="0" applyFill="1" applyBorder="1" applyAlignment="1" applyProtection="1">
      <alignment horizontal="center" vertical="center" wrapText="1"/>
    </xf>
    <xf numFmtId="0" fontId="8" fillId="8" borderId="1" xfId="0" applyFont="1" applyFill="1" applyBorder="1" applyAlignment="1" applyProtection="1">
      <alignment horizontal="center" vertical="center" wrapText="1"/>
    </xf>
    <xf numFmtId="0" fontId="10" fillId="5" borderId="3" xfId="0" applyFont="1" applyFill="1" applyBorder="1" applyAlignment="1" applyProtection="1">
      <alignment horizontal="center" vertical="center"/>
    </xf>
    <xf numFmtId="0" fontId="0" fillId="5" borderId="12" xfId="0" applyFill="1" applyBorder="1" applyAlignment="1" applyProtection="1">
      <alignment wrapText="1"/>
    </xf>
    <xf numFmtId="0" fontId="8" fillId="8" borderId="2" xfId="0" applyFont="1" applyFill="1" applyBorder="1" applyAlignment="1" applyProtection="1">
      <alignment horizontal="center" vertical="center" wrapText="1"/>
    </xf>
    <xf numFmtId="14" fontId="10" fillId="5" borderId="2" xfId="0" applyNumberFormat="1" applyFont="1" applyFill="1" applyBorder="1" applyAlignment="1" applyProtection="1">
      <alignment horizontal="center" vertical="center"/>
    </xf>
    <xf numFmtId="0" fontId="8" fillId="8" borderId="0" xfId="0" applyFont="1" applyFill="1" applyBorder="1" applyAlignment="1" applyProtection="1">
      <alignment horizontal="center" vertical="center" wrapText="1"/>
    </xf>
    <xf numFmtId="0" fontId="0" fillId="5" borderId="15" xfId="0" applyFill="1" applyBorder="1" applyAlignment="1" applyProtection="1">
      <alignment horizontal="center" vertical="center" wrapText="1"/>
    </xf>
    <xf numFmtId="0" fontId="8" fillId="8" borderId="15" xfId="0" applyFont="1" applyFill="1" applyBorder="1" applyAlignment="1" applyProtection="1">
      <alignment horizontal="center" vertical="center" wrapText="1"/>
    </xf>
    <xf numFmtId="0" fontId="10" fillId="5" borderId="15" xfId="0" applyFont="1" applyFill="1" applyBorder="1" applyAlignment="1" applyProtection="1">
      <alignment horizontal="center" vertical="center"/>
    </xf>
    <xf numFmtId="0" fontId="0" fillId="5" borderId="0" xfId="0" applyFill="1" applyAlignment="1" applyProtection="1">
      <alignment horizontal="center" vertical="center" wrapText="1"/>
    </xf>
    <xf numFmtId="0" fontId="7" fillId="5" borderId="16" xfId="0" applyFont="1" applyFill="1" applyBorder="1" applyAlignment="1" applyProtection="1">
      <alignment horizontal="center" vertical="center" wrapText="1"/>
    </xf>
    <xf numFmtId="0" fontId="7" fillId="5" borderId="17" xfId="0" applyFont="1" applyFill="1" applyBorder="1" applyAlignment="1" applyProtection="1">
      <alignment horizontal="center" vertical="center" wrapText="1"/>
    </xf>
    <xf numFmtId="0" fontId="7" fillId="5" borderId="18" xfId="0" applyFont="1" applyFill="1" applyBorder="1" applyAlignment="1" applyProtection="1">
      <alignment horizontal="center" vertical="center" wrapText="1"/>
    </xf>
    <xf numFmtId="0" fontId="7" fillId="5" borderId="10" xfId="0" applyFont="1" applyFill="1" applyBorder="1" applyAlignment="1" applyProtection="1">
      <alignment horizontal="center" vertical="center" wrapText="1"/>
    </xf>
    <xf numFmtId="0" fontId="7" fillId="5" borderId="11" xfId="0" applyFont="1" applyFill="1" applyBorder="1" applyAlignment="1" applyProtection="1">
      <alignment horizontal="center" vertical="center" wrapText="1"/>
    </xf>
    <xf numFmtId="0" fontId="7" fillId="5" borderId="14" xfId="0" applyFont="1" applyFill="1" applyBorder="1" applyAlignment="1" applyProtection="1">
      <alignment horizontal="center" vertical="center" wrapText="1"/>
    </xf>
    <xf numFmtId="0" fontId="13" fillId="10" borderId="4" xfId="0" applyFont="1" applyFill="1" applyBorder="1" applyAlignment="1" applyProtection="1">
      <alignment horizontal="center" vertical="center" wrapText="1"/>
    </xf>
    <xf numFmtId="0" fontId="13" fillId="10" borderId="5" xfId="0" applyFont="1" applyFill="1" applyBorder="1" applyAlignment="1" applyProtection="1">
      <alignment horizontal="center" vertical="center" wrapText="1"/>
    </xf>
    <xf numFmtId="0" fontId="13" fillId="10" borderId="6" xfId="0" applyFont="1" applyFill="1" applyBorder="1" applyAlignment="1" applyProtection="1">
      <alignment horizontal="center" vertical="center" wrapText="1"/>
    </xf>
    <xf numFmtId="0" fontId="1" fillId="11" borderId="1" xfId="0" applyFont="1" applyFill="1" applyBorder="1" applyAlignment="1" applyProtection="1">
      <alignment horizontal="center" vertical="center" wrapText="1"/>
    </xf>
    <xf numFmtId="0" fontId="1" fillId="11" borderId="6"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0" fillId="5" borderId="33" xfId="0" applyFill="1" applyBorder="1" applyAlignment="1" applyProtection="1">
      <alignment horizontal="center" vertical="center" wrapText="1"/>
    </xf>
    <xf numFmtId="0" fontId="0" fillId="5" borderId="23" xfId="0" applyFill="1" applyBorder="1" applyAlignment="1" applyProtection="1">
      <alignment horizontal="center" vertical="center" wrapText="1"/>
    </xf>
    <xf numFmtId="0" fontId="0" fillId="5" borderId="0" xfId="0" applyFill="1" applyProtection="1"/>
    <xf numFmtId="0" fontId="8" fillId="8" borderId="4" xfId="0" applyFont="1" applyFill="1" applyBorder="1" applyAlignment="1" applyProtection="1">
      <alignment horizontal="center" vertical="center"/>
    </xf>
    <xf numFmtId="0" fontId="0" fillId="5" borderId="6" xfId="0" applyFill="1" applyBorder="1" applyAlignment="1" applyProtection="1">
      <alignment horizontal="center" vertical="center"/>
    </xf>
    <xf numFmtId="0" fontId="0" fillId="5" borderId="17" xfId="0" applyFill="1" applyBorder="1" applyProtection="1"/>
    <xf numFmtId="0" fontId="0" fillId="0" borderId="0" xfId="0" applyProtection="1"/>
    <xf numFmtId="0" fontId="8" fillId="8" borderId="16" xfId="0" applyFont="1" applyFill="1" applyBorder="1" applyAlignment="1" applyProtection="1">
      <alignment horizontal="center" vertical="center"/>
    </xf>
    <xf numFmtId="0" fontId="8" fillId="8" borderId="17" xfId="0" applyFont="1" applyFill="1" applyBorder="1" applyAlignment="1" applyProtection="1">
      <alignment horizontal="center" vertical="center"/>
    </xf>
    <xf numFmtId="0" fontId="0" fillId="5" borderId="17" xfId="0" applyFill="1" applyBorder="1" applyAlignment="1" applyProtection="1">
      <alignment horizontal="center" vertical="center" wrapText="1"/>
    </xf>
    <xf numFmtId="0" fontId="0" fillId="5" borderId="18" xfId="0" applyFill="1" applyBorder="1" applyAlignment="1" applyProtection="1">
      <alignment horizontal="center" vertical="center" wrapText="1"/>
    </xf>
    <xf numFmtId="0" fontId="8" fillId="8" borderId="10" xfId="0" applyFont="1" applyFill="1" applyBorder="1" applyAlignment="1" applyProtection="1">
      <alignment horizontal="center" vertical="center"/>
    </xf>
    <xf numFmtId="0" fontId="8" fillId="8" borderId="11" xfId="0" applyFont="1" applyFill="1" applyBorder="1" applyAlignment="1" applyProtection="1">
      <alignment horizontal="center" vertical="center"/>
    </xf>
    <xf numFmtId="0" fontId="0" fillId="5" borderId="11" xfId="0" applyFill="1" applyBorder="1" applyAlignment="1" applyProtection="1">
      <alignment horizontal="center" vertical="center" wrapText="1"/>
    </xf>
    <xf numFmtId="0" fontId="0" fillId="5" borderId="14" xfId="0" applyFill="1" applyBorder="1" applyAlignment="1" applyProtection="1">
      <alignment horizontal="center" vertical="center" wrapText="1"/>
    </xf>
    <xf numFmtId="0" fontId="0" fillId="5" borderId="50" xfId="0" applyFill="1" applyBorder="1" applyAlignment="1" applyProtection="1">
      <alignment horizontal="center" vertical="center"/>
    </xf>
    <xf numFmtId="0" fontId="7" fillId="5" borderId="0" xfId="0" applyFont="1" applyFill="1" applyAlignment="1" applyProtection="1">
      <alignment horizontal="center" vertical="center"/>
    </xf>
    <xf numFmtId="0" fontId="7" fillId="5" borderId="50" xfId="0" applyFont="1" applyFill="1" applyBorder="1" applyAlignment="1" applyProtection="1">
      <alignment horizontal="center" vertical="center"/>
    </xf>
    <xf numFmtId="0" fontId="13" fillId="8" borderId="29" xfId="0" applyFont="1" applyFill="1" applyBorder="1" applyAlignment="1" applyProtection="1">
      <alignment horizontal="center" vertical="center"/>
    </xf>
    <xf numFmtId="0" fontId="13" fillId="8" borderId="30" xfId="0" applyFont="1" applyFill="1" applyBorder="1" applyAlignment="1" applyProtection="1">
      <alignment horizontal="center" vertical="center"/>
    </xf>
    <xf numFmtId="0" fontId="13" fillId="8" borderId="30" xfId="0" applyFont="1" applyFill="1" applyBorder="1" applyAlignment="1" applyProtection="1">
      <alignment horizontal="center" vertical="center" wrapText="1"/>
    </xf>
    <xf numFmtId="0" fontId="13" fillId="8" borderId="26" xfId="0" applyFont="1" applyFill="1" applyBorder="1" applyAlignment="1" applyProtection="1">
      <alignment horizontal="center" vertical="center"/>
    </xf>
    <xf numFmtId="0" fontId="13" fillId="8" borderId="62" xfId="0" applyFont="1" applyFill="1" applyBorder="1" applyAlignment="1" applyProtection="1">
      <alignment horizontal="center" vertical="center"/>
    </xf>
    <xf numFmtId="0" fontId="1" fillId="11" borderId="63" xfId="0" applyFont="1" applyFill="1" applyBorder="1" applyAlignment="1" applyProtection="1">
      <alignment horizontal="center" vertical="center"/>
    </xf>
    <xf numFmtId="0" fontId="13" fillId="8" borderId="63" xfId="0" applyFont="1" applyFill="1" applyBorder="1" applyAlignment="1" applyProtection="1">
      <alignment horizontal="center" vertical="center" wrapText="1"/>
    </xf>
    <xf numFmtId="0" fontId="13" fillId="8" borderId="63" xfId="0" applyFont="1" applyFill="1" applyBorder="1" applyAlignment="1" applyProtection="1">
      <alignment horizontal="center" vertical="center"/>
    </xf>
    <xf numFmtId="0" fontId="13" fillId="8" borderId="64" xfId="0" applyFont="1" applyFill="1" applyBorder="1" applyAlignment="1" applyProtection="1">
      <alignment horizontal="center" vertical="center"/>
    </xf>
    <xf numFmtId="0" fontId="0" fillId="5" borderId="23" xfId="0" applyFill="1" applyBorder="1" applyAlignment="1" applyProtection="1">
      <alignment horizontal="center" vertical="center"/>
    </xf>
    <xf numFmtId="0" fontId="0" fillId="5" borderId="23" xfId="0" applyFill="1" applyBorder="1" applyAlignment="1" applyProtection="1">
      <alignment horizontal="center"/>
    </xf>
    <xf numFmtId="0" fontId="15" fillId="5" borderId="0" xfId="0" applyFont="1" applyFill="1" applyAlignment="1" applyProtection="1">
      <alignment horizontal="center" vertical="center" wrapText="1"/>
    </xf>
    <xf numFmtId="0" fontId="15" fillId="5" borderId="13" xfId="0" applyFont="1" applyFill="1" applyBorder="1" applyAlignment="1" applyProtection="1">
      <alignment horizontal="center" vertical="center" wrapText="1"/>
    </xf>
    <xf numFmtId="0" fontId="16" fillId="8" borderId="16" xfId="0" applyFont="1" applyFill="1" applyBorder="1" applyAlignment="1" applyProtection="1">
      <alignment horizontal="center" vertical="center" wrapText="1"/>
    </xf>
    <xf numFmtId="0" fontId="16" fillId="8" borderId="17" xfId="0" applyFont="1" applyFill="1" applyBorder="1" applyAlignment="1" applyProtection="1">
      <alignment horizontal="center" vertical="center" wrapText="1"/>
    </xf>
    <xf numFmtId="0" fontId="16" fillId="8" borderId="18" xfId="0" applyFont="1" applyFill="1" applyBorder="1" applyAlignment="1" applyProtection="1">
      <alignment horizontal="center" vertical="center" wrapText="1"/>
    </xf>
    <xf numFmtId="0" fontId="16" fillId="8" borderId="4" xfId="0" applyFont="1" applyFill="1" applyBorder="1" applyAlignment="1" applyProtection="1">
      <alignment horizontal="center" vertical="center" wrapText="1"/>
    </xf>
    <xf numFmtId="0" fontId="16" fillId="8" borderId="5" xfId="0" applyFont="1" applyFill="1" applyBorder="1" applyAlignment="1" applyProtection="1">
      <alignment horizontal="center" vertical="center" wrapText="1"/>
    </xf>
    <xf numFmtId="0" fontId="15" fillId="5" borderId="5" xfId="0" applyFont="1" applyFill="1" applyBorder="1" applyAlignment="1" applyProtection="1">
      <alignment horizontal="center" vertical="center" wrapText="1"/>
    </xf>
    <xf numFmtId="0" fontId="15" fillId="5" borderId="6" xfId="0" applyFont="1" applyFill="1" applyBorder="1" applyAlignment="1" applyProtection="1">
      <alignment horizontal="center" vertical="center" wrapText="1"/>
    </xf>
    <xf numFmtId="0" fontId="16" fillId="8" borderId="10" xfId="0" applyFont="1" applyFill="1" applyBorder="1" applyAlignment="1" applyProtection="1">
      <alignment horizontal="center" vertical="center" wrapText="1"/>
    </xf>
    <xf numFmtId="0" fontId="16" fillId="8" borderId="11" xfId="0" applyFont="1" applyFill="1" applyBorder="1" applyAlignment="1" applyProtection="1">
      <alignment horizontal="center" vertical="center" wrapText="1"/>
    </xf>
    <xf numFmtId="0" fontId="16" fillId="8" borderId="14" xfId="0" applyFont="1" applyFill="1" applyBorder="1" applyAlignment="1" applyProtection="1">
      <alignment horizontal="center" vertical="center" wrapText="1"/>
    </xf>
    <xf numFmtId="0" fontId="15" fillId="5" borderId="11" xfId="0" applyFont="1" applyFill="1" applyBorder="1" applyAlignment="1" applyProtection="1">
      <alignment horizontal="center" vertical="center" wrapText="1"/>
    </xf>
    <xf numFmtId="0" fontId="15" fillId="5" borderId="14" xfId="0" applyFont="1" applyFill="1" applyBorder="1" applyAlignment="1" applyProtection="1">
      <alignment horizontal="center" vertical="center" wrapText="1"/>
    </xf>
    <xf numFmtId="0" fontId="31" fillId="5" borderId="16" xfId="0" applyFont="1" applyFill="1" applyBorder="1" applyAlignment="1" applyProtection="1">
      <alignment horizontal="center" vertical="center" wrapText="1"/>
    </xf>
    <xf numFmtId="0" fontId="31" fillId="5" borderId="17" xfId="0" applyFont="1" applyFill="1" applyBorder="1" applyAlignment="1" applyProtection="1">
      <alignment horizontal="center" vertical="center" wrapText="1"/>
    </xf>
    <xf numFmtId="0" fontId="31" fillId="5" borderId="18" xfId="0" applyFont="1" applyFill="1" applyBorder="1" applyAlignment="1" applyProtection="1">
      <alignment horizontal="center" vertical="center" wrapText="1"/>
    </xf>
    <xf numFmtId="0" fontId="31" fillId="5" borderId="10" xfId="0" applyFont="1" applyFill="1" applyBorder="1" applyAlignment="1" applyProtection="1">
      <alignment horizontal="center" vertical="center" wrapText="1"/>
    </xf>
    <xf numFmtId="0" fontId="31" fillId="5" borderId="11" xfId="0" applyFont="1" applyFill="1" applyBorder="1" applyAlignment="1" applyProtection="1">
      <alignment horizontal="center" vertical="center" wrapText="1"/>
    </xf>
    <xf numFmtId="0" fontId="31" fillId="5" borderId="14" xfId="0" applyFont="1" applyFill="1" applyBorder="1" applyAlignment="1" applyProtection="1">
      <alignment horizontal="center" vertical="center" wrapText="1"/>
    </xf>
    <xf numFmtId="0" fontId="16" fillId="8" borderId="60" xfId="0" applyFont="1" applyFill="1" applyBorder="1" applyAlignment="1" applyProtection="1">
      <alignment horizontal="center" vertical="center" wrapText="1"/>
    </xf>
    <xf numFmtId="0" fontId="16" fillId="8" borderId="39" xfId="0" applyFont="1" applyFill="1" applyBorder="1" applyAlignment="1" applyProtection="1">
      <alignment horizontal="center" vertical="center" wrapText="1"/>
    </xf>
    <xf numFmtId="0" fontId="16" fillId="8" borderId="61" xfId="0" applyFont="1" applyFill="1" applyBorder="1" applyAlignment="1" applyProtection="1">
      <alignment horizontal="center" vertical="center" wrapText="1"/>
    </xf>
    <xf numFmtId="0" fontId="31" fillId="4" borderId="4" xfId="0" applyFont="1" applyFill="1" applyBorder="1" applyAlignment="1" applyProtection="1">
      <alignment horizontal="center" vertical="center" wrapText="1"/>
    </xf>
    <xf numFmtId="0" fontId="31" fillId="4" borderId="5" xfId="0" applyFont="1" applyFill="1" applyBorder="1" applyAlignment="1" applyProtection="1">
      <alignment horizontal="center" vertical="center" wrapText="1"/>
    </xf>
    <xf numFmtId="0" fontId="31" fillId="4" borderId="6" xfId="0" applyFont="1" applyFill="1" applyBorder="1" applyAlignment="1" applyProtection="1">
      <alignment horizontal="center" vertical="center" wrapText="1"/>
    </xf>
    <xf numFmtId="0" fontId="17" fillId="11" borderId="33" xfId="0" applyFont="1" applyFill="1" applyBorder="1" applyAlignment="1" applyProtection="1">
      <alignment horizontal="center" vertical="center" wrapText="1"/>
    </xf>
    <xf numFmtId="49" fontId="17" fillId="11" borderId="33" xfId="0" applyNumberFormat="1" applyFont="1" applyFill="1" applyBorder="1" applyAlignment="1" applyProtection="1">
      <alignment horizontal="center" vertical="center" wrapText="1"/>
    </xf>
    <xf numFmtId="0" fontId="17" fillId="12" borderId="33" xfId="0" applyFont="1" applyFill="1" applyBorder="1" applyAlignment="1" applyProtection="1">
      <alignment horizontal="center" vertical="center" wrapText="1"/>
    </xf>
    <xf numFmtId="49" fontId="17" fillId="12" borderId="33" xfId="0" applyNumberFormat="1" applyFont="1" applyFill="1" applyBorder="1" applyAlignment="1" applyProtection="1">
      <alignment horizontal="center" vertical="center" wrapText="1"/>
    </xf>
    <xf numFmtId="0" fontId="15" fillId="0" borderId="23" xfId="0" applyFont="1" applyBorder="1" applyAlignment="1" applyProtection="1">
      <alignment horizontal="center" vertical="center" wrapText="1"/>
    </xf>
    <xf numFmtId="0" fontId="15" fillId="0" borderId="25" xfId="0" applyFont="1" applyBorder="1" applyAlignment="1" applyProtection="1">
      <alignment horizontal="center" vertical="center" wrapText="1"/>
    </xf>
    <xf numFmtId="49" fontId="15" fillId="0" borderId="27" xfId="0" applyNumberFormat="1" applyFont="1" applyBorder="1" applyAlignment="1" applyProtection="1">
      <alignment horizontal="center" vertical="center" wrapText="1"/>
    </xf>
    <xf numFmtId="0" fontId="15" fillId="0" borderId="31" xfId="0" applyFont="1" applyBorder="1" applyAlignment="1" applyProtection="1">
      <alignment horizontal="center" vertical="center" wrapText="1"/>
    </xf>
    <xf numFmtId="0" fontId="15" fillId="0" borderId="27" xfId="0" applyFont="1" applyBorder="1" applyAlignment="1" applyProtection="1">
      <alignment horizontal="center" vertical="center" wrapText="1"/>
    </xf>
    <xf numFmtId="49" fontId="15" fillId="0" borderId="41" xfId="0" applyNumberFormat="1" applyFont="1" applyBorder="1" applyAlignment="1" applyProtection="1">
      <alignment horizontal="center" vertical="center" wrapText="1"/>
    </xf>
    <xf numFmtId="49" fontId="15" fillId="0" borderId="42" xfId="0" applyNumberFormat="1" applyFont="1" applyBorder="1" applyAlignment="1" applyProtection="1">
      <alignment horizontal="center" vertical="center" wrapText="1"/>
    </xf>
    <xf numFmtId="49" fontId="15" fillId="0" borderId="34" xfId="0" applyNumberFormat="1" applyFont="1" applyBorder="1" applyAlignment="1" applyProtection="1">
      <alignment horizontal="center" vertical="center" wrapText="1"/>
    </xf>
    <xf numFmtId="49" fontId="15" fillId="0" borderId="27" xfId="0" applyNumberFormat="1" applyFont="1" applyBorder="1" applyAlignment="1" applyProtection="1">
      <alignment horizontal="center" vertical="center" wrapText="1"/>
    </xf>
    <xf numFmtId="0" fontId="19" fillId="0" borderId="23" xfId="0" applyFont="1" applyBorder="1" applyAlignment="1" applyProtection="1">
      <alignment horizontal="center" vertical="center" wrapText="1"/>
    </xf>
    <xf numFmtId="0" fontId="18" fillId="0" borderId="23" xfId="0" applyFont="1" applyBorder="1" applyAlignment="1" applyProtection="1">
      <alignment horizontal="center" vertical="center" wrapText="1"/>
    </xf>
    <xf numFmtId="0" fontId="15" fillId="0" borderId="32" xfId="0" applyFont="1" applyBorder="1" applyAlignment="1" applyProtection="1">
      <alignment horizontal="center" vertical="center" wrapText="1"/>
    </xf>
    <xf numFmtId="0" fontId="18" fillId="0" borderId="32" xfId="0" applyFont="1" applyBorder="1" applyAlignment="1" applyProtection="1">
      <alignment horizontal="center" vertical="center" wrapText="1"/>
    </xf>
    <xf numFmtId="49" fontId="15" fillId="0" borderId="28" xfId="0" applyNumberFormat="1" applyFont="1" applyBorder="1" applyAlignment="1" applyProtection="1">
      <alignment horizontal="center" vertical="center" wrapText="1"/>
    </xf>
    <xf numFmtId="0" fontId="15" fillId="0" borderId="43" xfId="0" applyFont="1" applyBorder="1" applyAlignment="1" applyProtection="1">
      <alignment horizontal="center" vertical="center" wrapText="1"/>
    </xf>
    <xf numFmtId="49" fontId="15" fillId="0" borderId="23" xfId="0" applyNumberFormat="1" applyFont="1" applyBorder="1" applyAlignment="1" applyProtection="1">
      <alignment horizontal="center" vertical="center" wrapText="1"/>
    </xf>
    <xf numFmtId="49" fontId="15" fillId="0" borderId="32" xfId="0" applyNumberFormat="1" applyFont="1" applyBorder="1" applyAlignment="1" applyProtection="1">
      <alignment vertical="center" wrapText="1"/>
    </xf>
    <xf numFmtId="49" fontId="15" fillId="0" borderId="23" xfId="0" applyNumberFormat="1" applyFont="1" applyBorder="1" applyAlignment="1" applyProtection="1">
      <alignment horizontal="center" vertical="center" wrapText="1"/>
    </xf>
    <xf numFmtId="0" fontId="15" fillId="0" borderId="0" xfId="0" applyFont="1" applyAlignment="1" applyProtection="1">
      <alignment horizontal="center" vertical="center" wrapText="1"/>
    </xf>
    <xf numFmtId="0" fontId="15" fillId="0" borderId="33" xfId="0" applyFont="1" applyBorder="1" applyAlignment="1" applyProtection="1">
      <alignment horizontal="center" vertical="center" wrapText="1"/>
    </xf>
    <xf numFmtId="0" fontId="15" fillId="0" borderId="32" xfId="0" applyFont="1" applyBorder="1" applyAlignment="1" applyProtection="1">
      <alignment horizontal="center" vertical="center" wrapText="1"/>
    </xf>
    <xf numFmtId="49" fontId="15" fillId="0" borderId="32" xfId="0" applyNumberFormat="1" applyFont="1" applyBorder="1" applyAlignment="1" applyProtection="1">
      <alignment horizontal="center" vertical="center" wrapText="1"/>
    </xf>
    <xf numFmtId="0" fontId="15" fillId="0" borderId="33" xfId="0" applyFont="1" applyBorder="1" applyAlignment="1" applyProtection="1">
      <alignment horizontal="center" vertical="center" wrapText="1"/>
    </xf>
    <xf numFmtId="49" fontId="15" fillId="0" borderId="33" xfId="0" applyNumberFormat="1" applyFont="1" applyBorder="1" applyAlignment="1" applyProtection="1">
      <alignment horizontal="center" vertical="center" wrapText="1"/>
    </xf>
    <xf numFmtId="49" fontId="0" fillId="5" borderId="0" xfId="0" applyNumberFormat="1" applyFill="1" applyAlignment="1" applyProtection="1">
      <alignment horizontal="center" vertical="center" wrapText="1"/>
    </xf>
    <xf numFmtId="49" fontId="0" fillId="0" borderId="0" xfId="0" applyNumberFormat="1" applyAlignment="1" applyProtection="1">
      <alignment horizontal="center" vertical="center" wrapText="1"/>
    </xf>
    <xf numFmtId="0" fontId="16" fillId="8" borderId="12" xfId="0" applyFont="1" applyFill="1" applyBorder="1" applyAlignment="1" applyProtection="1">
      <alignment horizontal="center" vertical="center"/>
    </xf>
    <xf numFmtId="0" fontId="16" fillId="8" borderId="0" xfId="0" applyFont="1" applyFill="1" applyAlignment="1" applyProtection="1">
      <alignment horizontal="center" vertical="center"/>
    </xf>
    <xf numFmtId="0" fontId="16" fillId="8" borderId="13" xfId="0" applyFont="1" applyFill="1" applyBorder="1" applyAlignment="1" applyProtection="1">
      <alignment horizontal="center" vertical="center"/>
    </xf>
    <xf numFmtId="0" fontId="9" fillId="8" borderId="4" xfId="0" applyFont="1" applyFill="1" applyBorder="1" applyAlignment="1" applyProtection="1">
      <alignment horizontal="center" vertical="center" wrapText="1"/>
    </xf>
    <xf numFmtId="0" fontId="0" fillId="5" borderId="6" xfId="0" applyFill="1" applyBorder="1" applyAlignment="1" applyProtection="1">
      <alignment horizontal="center" vertical="center" wrapText="1"/>
    </xf>
    <xf numFmtId="0" fontId="0" fillId="5" borderId="15" xfId="0" applyFill="1" applyBorder="1" applyAlignment="1" applyProtection="1">
      <alignment horizontal="center" vertical="center" wrapText="1"/>
    </xf>
    <xf numFmtId="0" fontId="9" fillId="8" borderId="16" xfId="0" applyFont="1" applyFill="1" applyBorder="1" applyAlignment="1" applyProtection="1">
      <alignment horizontal="center" vertical="center" wrapText="1"/>
    </xf>
    <xf numFmtId="0" fontId="0" fillId="5" borderId="3" xfId="0" applyFill="1" applyBorder="1" applyAlignment="1" applyProtection="1">
      <alignment horizontal="center" vertical="center" wrapText="1"/>
    </xf>
    <xf numFmtId="0" fontId="8" fillId="8" borderId="10" xfId="0" applyFont="1" applyFill="1" applyBorder="1" applyAlignment="1" applyProtection="1">
      <alignment horizontal="center" vertical="center" wrapText="1"/>
    </xf>
    <xf numFmtId="0" fontId="8" fillId="8" borderId="11" xfId="0" applyFont="1" applyFill="1" applyBorder="1" applyAlignment="1" applyProtection="1">
      <alignment horizontal="center" vertical="center" wrapText="1"/>
    </xf>
    <xf numFmtId="0" fontId="9" fillId="8" borderId="10" xfId="0" applyFont="1" applyFill="1" applyBorder="1" applyAlignment="1" applyProtection="1">
      <alignment horizontal="center" vertical="center" wrapText="1"/>
    </xf>
    <xf numFmtId="0" fontId="32" fillId="5" borderId="16" xfId="0" applyFont="1" applyFill="1" applyBorder="1" applyAlignment="1" applyProtection="1">
      <alignment horizontal="center" vertical="center" wrapText="1"/>
    </xf>
    <xf numFmtId="0" fontId="32" fillId="5" borderId="17" xfId="0" applyFont="1" applyFill="1" applyBorder="1" applyAlignment="1" applyProtection="1">
      <alignment horizontal="center" vertical="center" wrapText="1"/>
    </xf>
    <xf numFmtId="0" fontId="32" fillId="5" borderId="18" xfId="0" applyFont="1" applyFill="1" applyBorder="1" applyAlignment="1" applyProtection="1">
      <alignment horizontal="center" vertical="center" wrapText="1"/>
    </xf>
    <xf numFmtId="0" fontId="32" fillId="5" borderId="12" xfId="0" applyFont="1" applyFill="1" applyBorder="1" applyAlignment="1" applyProtection="1">
      <alignment horizontal="center" vertical="center" wrapText="1"/>
    </xf>
    <xf numFmtId="0" fontId="32" fillId="5" borderId="0" xfId="0" applyFont="1" applyFill="1" applyAlignment="1" applyProtection="1">
      <alignment horizontal="center" vertical="center" wrapText="1"/>
    </xf>
    <xf numFmtId="0" fontId="32" fillId="5" borderId="13" xfId="0" applyFont="1" applyFill="1" applyBorder="1" applyAlignment="1" applyProtection="1">
      <alignment horizontal="center" vertical="center" wrapText="1"/>
    </xf>
    <xf numFmtId="0" fontId="13" fillId="8" borderId="60" xfId="0" applyFont="1" applyFill="1" applyBorder="1" applyAlignment="1" applyProtection="1">
      <alignment horizontal="center" vertical="center" wrapText="1"/>
    </xf>
    <xf numFmtId="0" fontId="13" fillId="8" borderId="39" xfId="0" applyFont="1" applyFill="1" applyBorder="1" applyAlignment="1" applyProtection="1">
      <alignment horizontal="center" vertical="center" wrapText="1"/>
    </xf>
    <xf numFmtId="0" fontId="13" fillId="8" borderId="61" xfId="0" applyFont="1" applyFill="1" applyBorder="1" applyAlignment="1" applyProtection="1">
      <alignment horizontal="center" vertical="center" wrapText="1"/>
    </xf>
    <xf numFmtId="0" fontId="0" fillId="5" borderId="29" xfId="0" applyFill="1" applyBorder="1" applyAlignment="1" applyProtection="1">
      <alignment horizontal="center" vertical="center" wrapText="1"/>
    </xf>
    <xf numFmtId="0" fontId="0" fillId="5" borderId="30" xfId="0"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5" borderId="26" xfId="0" applyFill="1" applyBorder="1" applyAlignment="1" applyProtection="1">
      <alignment horizontal="center" vertical="center" wrapText="1"/>
    </xf>
    <xf numFmtId="0" fontId="0" fillId="5" borderId="31" xfId="0" applyFill="1" applyBorder="1" applyAlignment="1" applyProtection="1">
      <alignment horizontal="center" vertical="center" wrapText="1"/>
    </xf>
    <xf numFmtId="0" fontId="0" fillId="5" borderId="24" xfId="0" applyFill="1" applyBorder="1" applyAlignment="1" applyProtection="1">
      <alignment horizontal="center" vertical="center" wrapText="1"/>
    </xf>
    <xf numFmtId="0" fontId="0" fillId="5" borderId="43" xfId="0" applyFill="1" applyBorder="1" applyAlignment="1" applyProtection="1">
      <alignment horizontal="center" vertical="center" wrapText="1"/>
    </xf>
    <xf numFmtId="0" fontId="0" fillId="5" borderId="32" xfId="0" applyFill="1" applyBorder="1" applyAlignment="1" applyProtection="1">
      <alignment horizontal="center" vertical="center" wrapText="1"/>
    </xf>
    <xf numFmtId="0" fontId="10" fillId="5" borderId="32" xfId="0" applyFont="1" applyFill="1" applyBorder="1" applyAlignment="1" applyProtection="1">
      <alignment horizontal="center" vertical="center" wrapText="1"/>
    </xf>
    <xf numFmtId="0" fontId="0" fillId="5" borderId="25" xfId="0" applyFill="1" applyBorder="1" applyAlignment="1" applyProtection="1">
      <alignment horizontal="center" vertical="center" wrapText="1"/>
    </xf>
    <xf numFmtId="0" fontId="21" fillId="5" borderId="23" xfId="0" applyFont="1" applyFill="1" applyBorder="1" applyAlignment="1" applyProtection="1">
      <alignment horizontal="center" vertical="center" wrapText="1"/>
    </xf>
    <xf numFmtId="0" fontId="21" fillId="5" borderId="32" xfId="0" applyFont="1" applyFill="1" applyBorder="1" applyAlignment="1" applyProtection="1">
      <alignment horizontal="center" vertical="center" wrapText="1"/>
    </xf>
    <xf numFmtId="0" fontId="0" fillId="5" borderId="27" xfId="0" applyFill="1" applyBorder="1" applyAlignment="1" applyProtection="1">
      <alignment horizontal="center" vertical="center" wrapText="1"/>
    </xf>
    <xf numFmtId="0" fontId="10" fillId="0" borderId="23" xfId="0" applyFont="1" applyBorder="1" applyAlignment="1" applyProtection="1">
      <alignment horizontal="center" vertical="center" wrapText="1"/>
    </xf>
    <xf numFmtId="0" fontId="10" fillId="0" borderId="25" xfId="0" applyFont="1" applyBorder="1" applyAlignment="1" applyProtection="1">
      <alignment horizontal="center" vertical="center" wrapText="1"/>
    </xf>
    <xf numFmtId="0" fontId="15" fillId="5" borderId="16" xfId="0" applyFont="1" applyFill="1" applyBorder="1" applyAlignment="1" applyProtection="1">
      <alignment horizontal="center" vertical="center"/>
    </xf>
    <xf numFmtId="0" fontId="15" fillId="5" borderId="18" xfId="0" applyFont="1" applyFill="1" applyBorder="1" applyAlignment="1" applyProtection="1">
      <alignment horizontal="center" vertical="center"/>
    </xf>
    <xf numFmtId="0" fontId="16" fillId="8" borderId="4" xfId="0" applyFont="1" applyFill="1" applyBorder="1" applyAlignment="1" applyProtection="1">
      <alignment horizontal="center" vertical="center"/>
    </xf>
    <xf numFmtId="0" fontId="15" fillId="5" borderId="6" xfId="0" applyFont="1" applyFill="1" applyBorder="1" applyAlignment="1" applyProtection="1">
      <alignment horizontal="center" vertical="center"/>
    </xf>
    <xf numFmtId="0" fontId="0" fillId="5" borderId="0" xfId="0" applyFill="1" applyAlignment="1" applyProtection="1">
      <alignment horizontal="center" vertical="center"/>
    </xf>
    <xf numFmtId="0" fontId="0" fillId="0" borderId="0" xfId="0" applyAlignment="1" applyProtection="1">
      <alignment horizontal="center" vertical="center"/>
    </xf>
    <xf numFmtId="0" fontId="15" fillId="5" borderId="12" xfId="0" applyFont="1" applyFill="1" applyBorder="1" applyAlignment="1" applyProtection="1">
      <alignment horizontal="center" vertical="center"/>
    </xf>
    <xf numFmtId="0" fontId="15" fillId="5" borderId="13" xfId="0" applyFont="1" applyFill="1" applyBorder="1" applyAlignment="1" applyProtection="1">
      <alignment horizontal="center" vertical="center"/>
    </xf>
    <xf numFmtId="0" fontId="5" fillId="5" borderId="0" xfId="0" applyFont="1" applyFill="1" applyAlignment="1" applyProtection="1">
      <alignment horizontal="center" vertical="center"/>
    </xf>
    <xf numFmtId="0" fontId="16" fillId="8" borderId="16" xfId="0" applyFont="1" applyFill="1" applyBorder="1" applyAlignment="1" applyProtection="1">
      <alignment horizontal="center" vertical="center"/>
    </xf>
    <xf numFmtId="0" fontId="15" fillId="5" borderId="18" xfId="0" applyFont="1" applyFill="1" applyBorder="1" applyAlignment="1" applyProtection="1">
      <alignment horizontal="center" vertical="center" wrapText="1"/>
    </xf>
    <xf numFmtId="0" fontId="6" fillId="5" borderId="0" xfId="0" applyFont="1" applyFill="1" applyAlignment="1" applyProtection="1">
      <alignment horizontal="center" vertical="center"/>
    </xf>
    <xf numFmtId="0" fontId="15" fillId="5" borderId="10" xfId="0" applyFont="1" applyFill="1" applyBorder="1" applyAlignment="1" applyProtection="1">
      <alignment horizontal="center" vertical="center"/>
    </xf>
    <xf numFmtId="0" fontId="15" fillId="5" borderId="14" xfId="0" applyFont="1" applyFill="1" applyBorder="1" applyAlignment="1" applyProtection="1">
      <alignment horizontal="center" vertical="center"/>
    </xf>
    <xf numFmtId="0" fontId="16" fillId="8" borderId="10" xfId="0" applyFont="1" applyFill="1" applyBorder="1" applyAlignment="1" applyProtection="1">
      <alignment horizontal="center" vertical="center"/>
    </xf>
    <xf numFmtId="0" fontId="31" fillId="5" borderId="4" xfId="0" applyFont="1" applyFill="1" applyBorder="1" applyAlignment="1" applyProtection="1">
      <alignment horizontal="center" vertical="center"/>
    </xf>
    <xf numFmtId="0" fontId="31" fillId="5" borderId="5" xfId="0" applyFont="1" applyFill="1" applyBorder="1" applyAlignment="1" applyProtection="1">
      <alignment horizontal="center" vertical="center"/>
    </xf>
    <xf numFmtId="0" fontId="31" fillId="5" borderId="6" xfId="0" applyFont="1" applyFill="1" applyBorder="1" applyAlignment="1" applyProtection="1">
      <alignment horizontal="center" vertical="center"/>
    </xf>
    <xf numFmtId="0" fontId="16" fillId="8" borderId="5" xfId="0" applyFont="1" applyFill="1" applyBorder="1" applyAlignment="1" applyProtection="1">
      <alignment horizontal="center" vertical="center"/>
    </xf>
    <xf numFmtId="0" fontId="16" fillId="8" borderId="6" xfId="0" applyFont="1" applyFill="1" applyBorder="1" applyAlignment="1" applyProtection="1">
      <alignment horizontal="center" vertical="center"/>
    </xf>
    <xf numFmtId="0" fontId="15" fillId="5" borderId="23" xfId="0" applyFont="1" applyFill="1" applyBorder="1" applyAlignment="1" applyProtection="1">
      <alignment horizontal="center" vertical="center"/>
    </xf>
    <xf numFmtId="0" fontId="15" fillId="5" borderId="48" xfId="0" applyFont="1" applyFill="1" applyBorder="1" applyAlignment="1" applyProtection="1">
      <alignment horizontal="center" vertical="center" wrapText="1"/>
    </xf>
    <xf numFmtId="0" fontId="15" fillId="9" borderId="23" xfId="0" applyFont="1" applyFill="1" applyBorder="1" applyAlignment="1" applyProtection="1">
      <alignment horizontal="center" vertical="center" wrapText="1"/>
    </xf>
    <xf numFmtId="0" fontId="15" fillId="5" borderId="30" xfId="0" applyFont="1" applyFill="1" applyBorder="1" applyAlignment="1" applyProtection="1">
      <alignment horizontal="center" vertical="center"/>
    </xf>
    <xf numFmtId="0" fontId="15" fillId="5" borderId="25" xfId="0" applyFont="1" applyFill="1" applyBorder="1" applyAlignment="1" applyProtection="1">
      <alignment horizontal="center" vertical="center" wrapText="1"/>
    </xf>
    <xf numFmtId="0" fontId="15" fillId="5" borderId="23" xfId="0" applyFont="1" applyFill="1" applyBorder="1" applyAlignment="1" applyProtection="1">
      <alignment horizontal="center" vertical="center" wrapText="1"/>
    </xf>
    <xf numFmtId="0" fontId="15" fillId="5" borderId="25" xfId="0" applyFont="1" applyFill="1" applyBorder="1" applyAlignment="1" applyProtection="1">
      <alignment horizontal="center" vertical="center"/>
    </xf>
    <xf numFmtId="0" fontId="18" fillId="5" borderId="23" xfId="0" applyFont="1" applyFill="1" applyBorder="1" applyAlignment="1" applyProtection="1">
      <alignment horizontal="center" vertical="center" wrapText="1"/>
    </xf>
    <xf numFmtId="0" fontId="14" fillId="5" borderId="23" xfId="0" applyFont="1" applyFill="1" applyBorder="1" applyAlignment="1" applyProtection="1">
      <alignment horizontal="center" vertical="center" wrapText="1"/>
    </xf>
    <xf numFmtId="0" fontId="10" fillId="5" borderId="23" xfId="0" applyFont="1" applyFill="1" applyBorder="1" applyAlignment="1" applyProtection="1">
      <alignment horizontal="center" vertical="center" wrapText="1"/>
    </xf>
    <xf numFmtId="0" fontId="10" fillId="5" borderId="23" xfId="0" applyFont="1" applyFill="1" applyBorder="1" applyAlignment="1" applyProtection="1">
      <alignment horizontal="center" vertical="center"/>
    </xf>
    <xf numFmtId="0" fontId="15" fillId="5" borderId="32" xfId="0" applyFont="1" applyFill="1" applyBorder="1" applyAlignment="1" applyProtection="1">
      <alignment horizontal="center" vertical="center"/>
    </xf>
    <xf numFmtId="0" fontId="15" fillId="5" borderId="49" xfId="0" applyFont="1" applyFill="1" applyBorder="1" applyAlignment="1" applyProtection="1">
      <alignment horizontal="center" vertical="center" wrapText="1"/>
    </xf>
    <xf numFmtId="0" fontId="10" fillId="5" borderId="32" xfId="0" applyFont="1" applyFill="1" applyBorder="1" applyAlignment="1" applyProtection="1">
      <alignment horizontal="center" vertical="center"/>
    </xf>
    <xf numFmtId="0" fontId="0" fillId="0" borderId="23" xfId="0" applyBorder="1" applyAlignment="1" applyProtection="1">
      <alignment horizontal="center" vertical="center"/>
    </xf>
    <xf numFmtId="0" fontId="0" fillId="0" borderId="23" xfId="0" applyBorder="1" applyAlignment="1" applyProtection="1">
      <alignment horizontal="center" vertical="center" wrapText="1"/>
    </xf>
    <xf numFmtId="0" fontId="20" fillId="5" borderId="23" xfId="0" applyFont="1" applyFill="1" applyBorder="1" applyAlignment="1" applyProtection="1">
      <alignment horizontal="center" vertical="center" wrapText="1"/>
    </xf>
    <xf numFmtId="0" fontId="0" fillId="5" borderId="32" xfId="0" applyFill="1" applyBorder="1" applyAlignment="1" applyProtection="1">
      <alignment horizontal="center" vertical="center"/>
    </xf>
    <xf numFmtId="0" fontId="25" fillId="5" borderId="23" xfId="0" applyFont="1" applyFill="1" applyBorder="1" applyAlignment="1" applyProtection="1">
      <alignment horizontal="center" vertical="center" wrapText="1"/>
    </xf>
    <xf numFmtId="0" fontId="10" fillId="5" borderId="25" xfId="0" applyFont="1" applyFill="1" applyBorder="1" applyAlignment="1" applyProtection="1">
      <alignment horizontal="center" vertical="center" wrapText="1"/>
    </xf>
    <xf numFmtId="0" fontId="0" fillId="5" borderId="17" xfId="0" applyFill="1" applyBorder="1" applyAlignment="1" applyProtection="1">
      <alignment horizontal="center" vertical="center"/>
    </xf>
    <xf numFmtId="0" fontId="12" fillId="5" borderId="16" xfId="0" applyFont="1" applyFill="1" applyBorder="1" applyAlignment="1" applyProtection="1">
      <alignment horizontal="center" vertical="center" wrapText="1"/>
    </xf>
    <xf numFmtId="0" fontId="12" fillId="5" borderId="18" xfId="0" applyFont="1" applyFill="1" applyBorder="1" applyAlignment="1" applyProtection="1">
      <alignment horizontal="center" vertical="center" wrapText="1"/>
    </xf>
    <xf numFmtId="0" fontId="28" fillId="8" borderId="12" xfId="0" applyFont="1" applyFill="1" applyBorder="1" applyAlignment="1" applyProtection="1">
      <alignment horizontal="center" vertical="center" wrapText="1"/>
    </xf>
    <xf numFmtId="0" fontId="28" fillId="8" borderId="0" xfId="0" applyFont="1" applyFill="1" applyAlignment="1" applyProtection="1">
      <alignment horizontal="center" vertical="center" wrapText="1"/>
    </xf>
    <xf numFmtId="0" fontId="28" fillId="8" borderId="13" xfId="0" applyFont="1" applyFill="1" applyBorder="1" applyAlignment="1" applyProtection="1">
      <alignment horizontal="center" vertical="center" wrapText="1"/>
    </xf>
    <xf numFmtId="0" fontId="29" fillId="8" borderId="12" xfId="0" applyFont="1" applyFill="1" applyBorder="1" applyAlignment="1" applyProtection="1">
      <alignment horizontal="center" vertical="center"/>
    </xf>
    <xf numFmtId="0" fontId="29" fillId="8" borderId="13" xfId="0" applyFont="1" applyFill="1" applyBorder="1" applyAlignment="1" applyProtection="1">
      <alignment horizontal="center" vertical="center"/>
    </xf>
    <xf numFmtId="0" fontId="10" fillId="5" borderId="1" xfId="0" applyFont="1" applyFill="1" applyBorder="1" applyAlignment="1" applyProtection="1">
      <alignment horizontal="center" vertical="center"/>
    </xf>
    <xf numFmtId="0" fontId="12" fillId="5" borderId="12" xfId="0" applyFont="1" applyFill="1" applyBorder="1" applyAlignment="1" applyProtection="1">
      <alignment horizontal="center" vertical="center" wrapText="1"/>
    </xf>
    <xf numFmtId="0" fontId="12" fillId="5" borderId="13" xfId="0" applyFont="1" applyFill="1" applyBorder="1" applyAlignment="1" applyProtection="1">
      <alignment horizontal="center" vertical="center" wrapText="1"/>
    </xf>
    <xf numFmtId="0" fontId="28" fillId="8" borderId="16" xfId="0" applyFont="1" applyFill="1" applyBorder="1" applyAlignment="1" applyProtection="1">
      <alignment horizontal="center" vertical="center"/>
    </xf>
    <xf numFmtId="0" fontId="28" fillId="8" borderId="17" xfId="0" applyFont="1" applyFill="1" applyBorder="1" applyAlignment="1" applyProtection="1">
      <alignment horizontal="center" vertical="center"/>
    </xf>
    <xf numFmtId="0" fontId="28" fillId="8" borderId="18" xfId="0" applyFont="1" applyFill="1" applyBorder="1" applyAlignment="1" applyProtection="1">
      <alignment horizontal="center" vertical="center"/>
    </xf>
    <xf numFmtId="0" fontId="10" fillId="5" borderId="16" xfId="0" applyFont="1" applyFill="1" applyBorder="1" applyAlignment="1" applyProtection="1">
      <alignment horizontal="center" vertical="center" wrapText="1"/>
    </xf>
    <xf numFmtId="0" fontId="10" fillId="5" borderId="17" xfId="0" applyFont="1" applyFill="1" applyBorder="1" applyAlignment="1" applyProtection="1">
      <alignment horizontal="center" vertical="center" wrapText="1"/>
    </xf>
    <xf numFmtId="0" fontId="10" fillId="5" borderId="18" xfId="0" applyFont="1" applyFill="1" applyBorder="1" applyAlignment="1" applyProtection="1">
      <alignment horizontal="center" vertical="center" wrapText="1"/>
    </xf>
    <xf numFmtId="0" fontId="29" fillId="8" borderId="16" xfId="0" applyFont="1" applyFill="1" applyBorder="1" applyAlignment="1" applyProtection="1">
      <alignment horizontal="center" vertical="center" wrapText="1"/>
    </xf>
    <xf numFmtId="0" fontId="29" fillId="8" borderId="18" xfId="0" applyFont="1" applyFill="1" applyBorder="1" applyAlignment="1" applyProtection="1">
      <alignment horizontal="center" vertical="center" wrapText="1"/>
    </xf>
    <xf numFmtId="0" fontId="12" fillId="5" borderId="10" xfId="0" applyFont="1" applyFill="1" applyBorder="1" applyAlignment="1" applyProtection="1">
      <alignment horizontal="center" vertical="center" wrapText="1"/>
    </xf>
    <xf numFmtId="0" fontId="12" fillId="5" borderId="14" xfId="0" applyFont="1" applyFill="1" applyBorder="1" applyAlignment="1" applyProtection="1">
      <alignment horizontal="center" vertical="center" wrapText="1"/>
    </xf>
    <xf numFmtId="0" fontId="28" fillId="8" borderId="10" xfId="0" applyFont="1" applyFill="1" applyBorder="1" applyAlignment="1" applyProtection="1">
      <alignment horizontal="center" vertical="center"/>
    </xf>
    <xf numFmtId="0" fontId="28" fillId="8" borderId="11" xfId="0" applyFont="1" applyFill="1" applyBorder="1" applyAlignment="1" applyProtection="1">
      <alignment horizontal="center" vertical="center"/>
    </xf>
    <xf numFmtId="0" fontId="28" fillId="8" borderId="14" xfId="0" applyFont="1" applyFill="1" applyBorder="1" applyAlignment="1" applyProtection="1">
      <alignment horizontal="center" vertical="center"/>
    </xf>
    <xf numFmtId="0" fontId="10" fillId="5" borderId="10" xfId="0" applyFont="1" applyFill="1" applyBorder="1" applyAlignment="1" applyProtection="1">
      <alignment horizontal="center" vertical="center" wrapText="1"/>
    </xf>
    <xf numFmtId="0" fontId="10" fillId="5" borderId="11" xfId="0" applyFont="1" applyFill="1" applyBorder="1" applyAlignment="1" applyProtection="1">
      <alignment horizontal="center" vertical="center" wrapText="1"/>
    </xf>
    <xf numFmtId="0" fontId="10" fillId="5" borderId="14" xfId="0" applyFont="1" applyFill="1" applyBorder="1" applyAlignment="1" applyProtection="1">
      <alignment horizontal="center" vertical="center" wrapText="1"/>
    </xf>
    <xf numFmtId="0" fontId="29" fillId="8" borderId="10" xfId="0" applyFont="1" applyFill="1" applyBorder="1" applyAlignment="1" applyProtection="1">
      <alignment horizontal="center" vertical="center" wrapText="1"/>
    </xf>
    <xf numFmtId="0" fontId="29" fillId="8" borderId="14" xfId="0" applyFont="1" applyFill="1" applyBorder="1" applyAlignment="1" applyProtection="1">
      <alignment horizontal="center" vertical="center" wrapText="1"/>
    </xf>
    <xf numFmtId="0" fontId="7" fillId="5" borderId="12" xfId="0" applyFont="1" applyFill="1" applyBorder="1" applyAlignment="1" applyProtection="1">
      <alignment horizontal="center" vertical="center" wrapText="1"/>
    </xf>
    <xf numFmtId="0" fontId="7" fillId="5" borderId="0" xfId="0" applyFont="1" applyFill="1" applyAlignment="1" applyProtection="1">
      <alignment horizontal="center" vertical="center" wrapText="1"/>
    </xf>
    <xf numFmtId="0" fontId="7" fillId="5" borderId="13" xfId="0" applyFont="1" applyFill="1" applyBorder="1" applyAlignment="1" applyProtection="1">
      <alignment horizontal="center" vertical="center" wrapText="1"/>
    </xf>
    <xf numFmtId="0" fontId="8" fillId="10" borderId="60" xfId="0" applyFont="1" applyFill="1" applyBorder="1" applyAlignment="1" applyProtection="1">
      <alignment horizontal="center" vertical="center" wrapText="1"/>
    </xf>
    <xf numFmtId="0" fontId="8" fillId="10" borderId="39" xfId="0" applyFont="1" applyFill="1" applyBorder="1" applyAlignment="1" applyProtection="1">
      <alignment horizontal="center" vertical="center" wrapText="1"/>
    </xf>
    <xf numFmtId="0" fontId="30" fillId="10" borderId="39" xfId="0" applyFont="1" applyFill="1" applyBorder="1" applyAlignment="1" applyProtection="1">
      <alignment horizontal="center" vertical="center" wrapText="1"/>
    </xf>
    <xf numFmtId="0" fontId="8" fillId="10" borderId="61" xfId="0" applyFont="1" applyFill="1" applyBorder="1" applyAlignment="1" applyProtection="1">
      <alignment horizontal="center" vertical="center" wrapText="1"/>
    </xf>
    <xf numFmtId="0" fontId="0" fillId="0" borderId="35" xfId="0" applyBorder="1" applyAlignment="1" applyProtection="1">
      <alignment horizontal="center" vertical="center" wrapText="1"/>
    </xf>
    <xf numFmtId="0" fontId="0" fillId="0" borderId="33" xfId="0" applyBorder="1" applyAlignment="1" applyProtection="1">
      <alignment horizontal="center" vertical="center" wrapText="1"/>
    </xf>
    <xf numFmtId="0" fontId="0" fillId="0" borderId="34" xfId="0" applyBorder="1" applyAlignment="1" applyProtection="1">
      <alignment horizontal="center" vertical="center" wrapText="1"/>
    </xf>
    <xf numFmtId="0" fontId="0" fillId="0" borderId="37" xfId="0" applyBorder="1" applyAlignment="1" applyProtection="1">
      <alignment horizontal="center" vertical="center" wrapText="1"/>
    </xf>
    <xf numFmtId="0" fontId="0" fillId="0" borderId="40" xfId="0" applyBorder="1" applyAlignment="1" applyProtection="1">
      <alignment horizontal="center" vertical="center" wrapText="1"/>
    </xf>
    <xf numFmtId="0" fontId="0" fillId="0" borderId="33" xfId="0" applyBorder="1" applyAlignment="1" applyProtection="1">
      <alignment horizontal="center" vertical="center" wrapText="1"/>
    </xf>
    <xf numFmtId="0" fontId="0" fillId="0" borderId="38" xfId="0" applyBorder="1" applyAlignment="1" applyProtection="1">
      <alignment horizontal="center" vertical="center" wrapText="1"/>
    </xf>
    <xf numFmtId="0" fontId="0" fillId="0" borderId="23" xfId="0" applyBorder="1" applyAlignment="1" applyProtection="1">
      <alignment horizontal="center" vertical="center" wrapText="1"/>
    </xf>
    <xf numFmtId="0" fontId="0" fillId="0" borderId="27" xfId="0" applyBorder="1" applyAlignment="1" applyProtection="1">
      <alignment horizontal="center" vertical="center" wrapText="1"/>
    </xf>
    <xf numFmtId="0" fontId="0" fillId="0" borderId="8" xfId="0" applyBorder="1" applyAlignment="1" applyProtection="1">
      <alignment horizontal="center" vertical="center" wrapText="1"/>
    </xf>
    <xf numFmtId="0" fontId="0" fillId="0" borderId="25" xfId="0" applyBorder="1" applyAlignment="1" applyProtection="1">
      <alignment horizontal="center" vertical="center" wrapText="1"/>
    </xf>
    <xf numFmtId="0" fontId="0" fillId="0" borderId="32" xfId="0" applyBorder="1" applyAlignment="1" applyProtection="1">
      <alignment horizontal="center" vertical="center" wrapText="1"/>
    </xf>
    <xf numFmtId="0" fontId="0" fillId="0" borderId="28" xfId="0" applyBorder="1" applyAlignment="1" applyProtection="1">
      <alignment horizontal="center" vertical="center" wrapText="1"/>
    </xf>
    <xf numFmtId="0" fontId="0" fillId="0" borderId="22" xfId="0" applyBorder="1" applyAlignment="1" applyProtection="1">
      <alignment horizontal="center" vertical="center" wrapText="1"/>
    </xf>
    <xf numFmtId="0" fontId="0" fillId="0" borderId="46" xfId="0" applyBorder="1" applyAlignment="1" applyProtection="1">
      <alignment horizontal="center" vertical="center" wrapText="1"/>
    </xf>
    <xf numFmtId="0" fontId="0" fillId="0" borderId="36" xfId="0" applyBorder="1" applyAlignment="1" applyProtection="1">
      <alignment horizontal="center" vertical="center" wrapText="1"/>
    </xf>
    <xf numFmtId="0" fontId="0" fillId="0" borderId="15" xfId="0" applyBorder="1" applyAlignment="1" applyProtection="1">
      <alignment horizontal="center" vertical="center" wrapText="1"/>
    </xf>
    <xf numFmtId="0" fontId="0" fillId="0" borderId="12" xfId="0" applyBorder="1" applyAlignment="1" applyProtection="1">
      <alignment horizontal="center" vertical="center" wrapText="1"/>
    </xf>
    <xf numFmtId="0" fontId="0" fillId="0" borderId="47" xfId="0" applyBorder="1" applyAlignment="1" applyProtection="1">
      <alignment horizontal="center" vertical="center" wrapText="1"/>
    </xf>
    <xf numFmtId="0" fontId="0" fillId="0" borderId="20" xfId="0" applyBorder="1" applyAlignment="1" applyProtection="1">
      <alignment horizontal="center" vertical="center" wrapText="1"/>
    </xf>
    <xf numFmtId="0" fontId="0" fillId="0" borderId="9" xfId="0" applyBorder="1" applyAlignment="1" applyProtection="1">
      <alignment horizontal="center" vertical="center" wrapText="1"/>
    </xf>
    <xf numFmtId="0" fontId="0" fillId="0" borderId="21" xfId="0" applyBorder="1" applyAlignment="1" applyProtection="1">
      <alignment horizontal="center" vertical="center" wrapText="1"/>
    </xf>
    <xf numFmtId="0" fontId="0" fillId="0" borderId="27" xfId="0" applyBorder="1" applyAlignment="1" applyProtection="1">
      <alignment horizontal="center" vertical="center" wrapText="1"/>
    </xf>
    <xf numFmtId="0" fontId="0" fillId="0" borderId="8" xfId="0" applyBorder="1" applyAlignment="1" applyProtection="1">
      <alignment horizontal="center" vertical="center" wrapText="1"/>
    </xf>
    <xf numFmtId="0" fontId="0" fillId="0" borderId="45" xfId="0" applyBorder="1" applyAlignment="1" applyProtection="1">
      <alignment horizontal="center" vertical="center" wrapText="1"/>
    </xf>
    <xf numFmtId="0" fontId="0" fillId="0" borderId="41" xfId="0" applyBorder="1" applyAlignment="1" applyProtection="1">
      <alignment horizontal="center" vertical="center" wrapText="1"/>
    </xf>
    <xf numFmtId="0" fontId="0" fillId="0" borderId="44" xfId="0" applyBorder="1" applyAlignment="1" applyProtection="1">
      <alignment horizontal="center" vertical="center" wrapText="1"/>
    </xf>
    <xf numFmtId="0" fontId="0" fillId="0" borderId="28" xfId="0" applyBorder="1" applyAlignment="1" applyProtection="1">
      <alignment horizontal="center" vertical="center" wrapText="1"/>
    </xf>
    <xf numFmtId="0" fontId="0" fillId="0" borderId="32" xfId="0" applyBorder="1" applyAlignment="1" applyProtection="1">
      <alignment horizontal="center" vertical="center" wrapText="1"/>
    </xf>
    <xf numFmtId="0" fontId="0" fillId="0" borderId="22" xfId="0" applyBorder="1" applyAlignment="1" applyProtection="1">
      <alignment horizontal="center" vertical="center" wrapText="1"/>
    </xf>
    <xf numFmtId="0" fontId="0" fillId="0" borderId="49" xfId="0" applyBorder="1" applyAlignment="1" applyProtection="1">
      <alignment horizontal="center" vertical="center" wrapText="1"/>
    </xf>
    <xf numFmtId="0" fontId="0" fillId="0" borderId="42" xfId="0" applyBorder="1" applyAlignment="1" applyProtection="1">
      <alignment horizontal="center" vertical="center" wrapText="1"/>
    </xf>
    <xf numFmtId="49" fontId="0" fillId="0" borderId="23" xfId="0" applyNumberFormat="1" applyBorder="1" applyAlignment="1" applyProtection="1">
      <alignment horizontal="center" vertical="center" wrapText="1"/>
    </xf>
    <xf numFmtId="0" fontId="10" fillId="5" borderId="0" xfId="0" applyFont="1" applyFill="1" applyAlignment="1" applyProtection="1">
      <alignment horizontal="center" vertical="center"/>
    </xf>
    <xf numFmtId="0" fontId="28" fillId="8" borderId="16" xfId="0" applyFont="1" applyFill="1" applyBorder="1" applyAlignment="1" applyProtection="1">
      <alignment horizontal="center" vertical="center" wrapText="1"/>
    </xf>
    <xf numFmtId="0" fontId="28" fillId="8" borderId="18" xfId="0" applyFont="1" applyFill="1" applyBorder="1" applyAlignment="1" applyProtection="1">
      <alignment horizontal="center" vertical="center" wrapText="1"/>
    </xf>
    <xf numFmtId="0" fontId="29" fillId="8" borderId="1" xfId="0" applyFont="1" applyFill="1" applyBorder="1" applyAlignment="1" applyProtection="1">
      <alignment horizontal="center" vertical="center"/>
    </xf>
    <xf numFmtId="0" fontId="10" fillId="0" borderId="0" xfId="0" applyFont="1" applyAlignment="1" applyProtection="1">
      <alignment horizontal="center" vertical="center"/>
    </xf>
    <xf numFmtId="0" fontId="28" fillId="8" borderId="10" xfId="0" applyFont="1" applyFill="1" applyBorder="1" applyAlignment="1" applyProtection="1">
      <alignment horizontal="center" vertical="center" wrapText="1"/>
    </xf>
    <xf numFmtId="0" fontId="28" fillId="8" borderId="14" xfId="0" applyFont="1" applyFill="1" applyBorder="1" applyAlignment="1" applyProtection="1">
      <alignment horizontal="center" vertical="center" wrapText="1"/>
    </xf>
    <xf numFmtId="0" fontId="28" fillId="8" borderId="15" xfId="0" applyFont="1" applyFill="1" applyBorder="1" applyAlignment="1" applyProtection="1">
      <alignment horizontal="center" vertical="center"/>
    </xf>
    <xf numFmtId="0" fontId="10" fillId="5" borderId="2" xfId="0" applyFont="1" applyFill="1" applyBorder="1" applyAlignment="1" applyProtection="1">
      <alignment horizontal="center" vertical="center" wrapText="1"/>
    </xf>
    <xf numFmtId="0" fontId="29" fillId="8" borderId="15" xfId="0" applyFont="1" applyFill="1" applyBorder="1" applyAlignment="1" applyProtection="1">
      <alignment horizontal="center" vertical="center" wrapText="1"/>
    </xf>
    <xf numFmtId="0" fontId="10" fillId="5" borderId="15" xfId="0" applyFont="1" applyFill="1" applyBorder="1" applyAlignment="1" applyProtection="1">
      <alignment horizontal="center" vertical="center" wrapText="1"/>
    </xf>
    <xf numFmtId="0" fontId="28" fillId="8" borderId="53" xfId="0" applyFont="1" applyFill="1" applyBorder="1" applyAlignment="1" applyProtection="1">
      <alignment horizontal="center" vertical="center"/>
    </xf>
    <xf numFmtId="0" fontId="28" fillId="8" borderId="55" xfId="0" applyFont="1" applyFill="1" applyBorder="1" applyAlignment="1" applyProtection="1">
      <alignment horizontal="center" vertical="center"/>
    </xf>
    <xf numFmtId="0" fontId="28" fillId="8" borderId="54" xfId="0" applyFont="1" applyFill="1" applyBorder="1" applyAlignment="1" applyProtection="1">
      <alignment horizontal="center" vertical="center"/>
    </xf>
    <xf numFmtId="0" fontId="10" fillId="0" borderId="56" xfId="0" applyFont="1" applyBorder="1" applyAlignment="1" applyProtection="1">
      <alignment horizontal="center" vertical="center" wrapText="1"/>
    </xf>
    <xf numFmtId="0" fontId="10" fillId="0" borderId="18" xfId="0" applyFont="1" applyBorder="1" applyAlignment="1" applyProtection="1">
      <alignment horizontal="center" vertical="center" wrapText="1"/>
    </xf>
    <xf numFmtId="0" fontId="10" fillId="0" borderId="16" xfId="0" applyFont="1" applyBorder="1" applyAlignment="1" applyProtection="1">
      <alignment horizontal="center" vertical="center" wrapText="1"/>
    </xf>
    <xf numFmtId="0" fontId="10" fillId="0" borderId="17" xfId="0" applyFont="1" applyBorder="1" applyAlignment="1" applyProtection="1">
      <alignment horizontal="center" vertical="center" wrapText="1"/>
    </xf>
    <xf numFmtId="0" fontId="10" fillId="0" borderId="51" xfId="0" applyFont="1" applyBorder="1" applyAlignment="1" applyProtection="1">
      <alignment horizontal="center" vertical="center" wrapText="1"/>
    </xf>
    <xf numFmtId="0" fontId="10" fillId="0" borderId="57" xfId="0" applyFont="1" applyBorder="1" applyAlignment="1" applyProtection="1">
      <alignment horizontal="center" vertical="center" wrapText="1"/>
    </xf>
    <xf numFmtId="0" fontId="10" fillId="0" borderId="14" xfId="0" applyFont="1" applyBorder="1" applyAlignment="1" applyProtection="1">
      <alignment horizontal="center" vertical="center" wrapText="1"/>
    </xf>
    <xf numFmtId="0" fontId="10" fillId="0" borderId="10" xfId="0" applyFont="1" applyBorder="1" applyAlignment="1" applyProtection="1">
      <alignment horizontal="center" vertical="center" wrapText="1"/>
    </xf>
    <xf numFmtId="0" fontId="10" fillId="0" borderId="11" xfId="0" applyFont="1" applyBorder="1" applyAlignment="1" applyProtection="1">
      <alignment horizontal="center" vertical="center" wrapText="1"/>
    </xf>
    <xf numFmtId="0" fontId="10" fillId="0" borderId="52" xfId="0" applyFont="1" applyBorder="1" applyAlignment="1" applyProtection="1">
      <alignment horizontal="center" vertical="center" wrapText="1"/>
    </xf>
    <xf numFmtId="0" fontId="10" fillId="5" borderId="58" xfId="0" applyFont="1" applyFill="1" applyBorder="1" applyAlignment="1" applyProtection="1">
      <alignment horizontal="left" vertical="center" wrapText="1" readingOrder="1"/>
    </xf>
    <xf numFmtId="0" fontId="10" fillId="5" borderId="65" xfId="0" applyFont="1" applyFill="1" applyBorder="1" applyAlignment="1" applyProtection="1">
      <alignment horizontal="left" vertical="center" wrapText="1" readingOrder="1"/>
    </xf>
    <xf numFmtId="0" fontId="10" fillId="5" borderId="59" xfId="0" applyFont="1" applyFill="1" applyBorder="1" applyAlignment="1" applyProtection="1">
      <alignment horizontal="left" vertical="center" wrapText="1" readingOrder="1"/>
    </xf>
    <xf numFmtId="14" fontId="0" fillId="5" borderId="33" xfId="0" applyNumberFormat="1" applyFill="1" applyBorder="1" applyAlignment="1">
      <alignment horizontal="center" vertical="center" wrapText="1"/>
    </xf>
  </cellXfs>
  <cellStyles count="1">
    <cellStyle name="Normal" xfId="0" builtinId="0"/>
  </cellStyles>
  <dxfs count="24">
    <dxf>
      <fill>
        <patternFill>
          <bgColor rgb="FF00B050"/>
        </patternFill>
      </fill>
    </dxf>
    <dxf>
      <fill>
        <patternFill>
          <bgColor rgb="FFFFFF00"/>
        </patternFill>
      </fill>
    </dxf>
    <dxf>
      <fill>
        <patternFill>
          <bgColor theme="7" tint="-0.24994659260841701"/>
        </patternFill>
      </fill>
    </dxf>
    <dxf>
      <fill>
        <patternFill>
          <bgColor rgb="FFFF0000"/>
        </patternFill>
      </fill>
    </dxf>
    <dxf>
      <fill>
        <patternFill>
          <bgColor rgb="FF00B050"/>
        </patternFill>
      </fill>
    </dxf>
    <dxf>
      <fill>
        <patternFill>
          <bgColor rgb="FFFFFF00"/>
        </patternFill>
      </fill>
    </dxf>
    <dxf>
      <fill>
        <patternFill>
          <bgColor theme="7" tint="-0.24994659260841701"/>
        </patternFill>
      </fill>
    </dxf>
    <dxf>
      <fill>
        <patternFill>
          <bgColor rgb="FFFF000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s>
  <tableStyles count="0" defaultTableStyle="TableStyleMedium2" defaultPivotStyle="PivotStyleLight16"/>
  <colors>
    <mruColors>
      <color rgb="FF1EDE14"/>
      <color rgb="FF78B54F"/>
      <color rgb="FFA0CB8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microsoft.com/office/2017/10/relationships/person" Target="persons/person.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1276350</xdr:colOff>
      <xdr:row>0</xdr:row>
      <xdr:rowOff>0</xdr:rowOff>
    </xdr:from>
    <xdr:to>
      <xdr:col>0</xdr:col>
      <xdr:colOff>2153706</xdr:colOff>
      <xdr:row>3</xdr:row>
      <xdr:rowOff>298065</xdr:rowOff>
    </xdr:to>
    <xdr:pic>
      <xdr:nvPicPr>
        <xdr:cNvPr id="4" name="Imagen 3">
          <a:extLst>
            <a:ext uri="{FF2B5EF4-FFF2-40B4-BE49-F238E27FC236}">
              <a16:creationId xmlns:a16="http://schemas.microsoft.com/office/drawing/2014/main" id="{5E30682B-83A1-4CFB-8DF5-A5BA9D8878A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6350" y="0"/>
          <a:ext cx="877356" cy="12981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204914</xdr:colOff>
      <xdr:row>0</xdr:row>
      <xdr:rowOff>1</xdr:rowOff>
    </xdr:from>
    <xdr:to>
      <xdr:col>1</xdr:col>
      <xdr:colOff>818497</xdr:colOff>
      <xdr:row>3</xdr:row>
      <xdr:rowOff>182418</xdr:rowOff>
    </xdr:to>
    <xdr:pic>
      <xdr:nvPicPr>
        <xdr:cNvPr id="3" name="Imagen 2">
          <a:extLst>
            <a:ext uri="{FF2B5EF4-FFF2-40B4-BE49-F238E27FC236}">
              <a16:creationId xmlns:a16="http://schemas.microsoft.com/office/drawing/2014/main" id="{EB6319D1-1BD9-405C-9FA3-7EE2994E812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38339" y="1"/>
          <a:ext cx="613583" cy="75391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1275957</xdr:colOff>
      <xdr:row>0</xdr:row>
      <xdr:rowOff>47625</xdr:rowOff>
    </xdr:from>
    <xdr:to>
      <xdr:col>1</xdr:col>
      <xdr:colOff>426644</xdr:colOff>
      <xdr:row>3</xdr:row>
      <xdr:rowOff>595313</xdr:rowOff>
    </xdr:to>
    <xdr:pic>
      <xdr:nvPicPr>
        <xdr:cNvPr id="3" name="Imagen 2">
          <a:extLst>
            <a:ext uri="{FF2B5EF4-FFF2-40B4-BE49-F238E27FC236}">
              <a16:creationId xmlns:a16="http://schemas.microsoft.com/office/drawing/2014/main" id="{E087323F-C510-4716-AE03-B314B8E2F44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5957" y="47625"/>
          <a:ext cx="847328" cy="123229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266700</xdr:colOff>
      <xdr:row>0</xdr:row>
      <xdr:rowOff>9525</xdr:rowOff>
    </xdr:from>
    <xdr:to>
      <xdr:col>0</xdr:col>
      <xdr:colOff>1042157</xdr:colOff>
      <xdr:row>3</xdr:row>
      <xdr:rowOff>158750</xdr:rowOff>
    </xdr:to>
    <xdr:pic>
      <xdr:nvPicPr>
        <xdr:cNvPr id="3" name="Imagen 2">
          <a:extLst>
            <a:ext uri="{FF2B5EF4-FFF2-40B4-BE49-F238E27FC236}">
              <a16:creationId xmlns:a16="http://schemas.microsoft.com/office/drawing/2014/main" id="{824511E8-2FFA-475D-B065-5C3E5E16E49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6700" y="9525"/>
          <a:ext cx="775457" cy="73130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45244</xdr:colOff>
      <xdr:row>0</xdr:row>
      <xdr:rowOff>0</xdr:rowOff>
    </xdr:from>
    <xdr:to>
      <xdr:col>3</xdr:col>
      <xdr:colOff>71438</xdr:colOff>
      <xdr:row>4</xdr:row>
      <xdr:rowOff>147637</xdr:rowOff>
    </xdr:to>
    <xdr:pic>
      <xdr:nvPicPr>
        <xdr:cNvPr id="4" name="Imagen 3">
          <a:extLst>
            <a:ext uri="{FF2B5EF4-FFF2-40B4-BE49-F238E27FC236}">
              <a16:creationId xmlns:a16="http://schemas.microsoft.com/office/drawing/2014/main" id="{B70EF3D0-D58E-43F0-83BE-8C586A2C630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2619" y="0"/>
          <a:ext cx="950119" cy="90963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133350</xdr:colOff>
      <xdr:row>0</xdr:row>
      <xdr:rowOff>9524</xdr:rowOff>
    </xdr:from>
    <xdr:to>
      <xdr:col>0</xdr:col>
      <xdr:colOff>1298838</xdr:colOff>
      <xdr:row>5</xdr:row>
      <xdr:rowOff>190500</xdr:rowOff>
    </xdr:to>
    <xdr:pic>
      <xdr:nvPicPr>
        <xdr:cNvPr id="3" name="Imagen 2">
          <a:extLst>
            <a:ext uri="{FF2B5EF4-FFF2-40B4-BE49-F238E27FC236}">
              <a16:creationId xmlns:a16="http://schemas.microsoft.com/office/drawing/2014/main" id="{3B0F5ABC-99DC-4DEC-A712-2BED4D9FBB8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3350" y="9524"/>
          <a:ext cx="1165488" cy="12192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57150</xdr:colOff>
      <xdr:row>0</xdr:row>
      <xdr:rowOff>28575</xdr:rowOff>
    </xdr:from>
    <xdr:to>
      <xdr:col>0</xdr:col>
      <xdr:colOff>1305982</xdr:colOff>
      <xdr:row>6</xdr:row>
      <xdr:rowOff>60625</xdr:rowOff>
    </xdr:to>
    <xdr:pic>
      <xdr:nvPicPr>
        <xdr:cNvPr id="2" name="Imagen 1">
          <a:extLst>
            <a:ext uri="{FF2B5EF4-FFF2-40B4-BE49-F238E27FC236}">
              <a16:creationId xmlns:a16="http://schemas.microsoft.com/office/drawing/2014/main" id="{0E2FDE29-DA5B-4374-ADC7-EE6ABCBC18C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28575"/>
          <a:ext cx="1248832" cy="1203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719668</xdr:colOff>
      <xdr:row>0</xdr:row>
      <xdr:rowOff>0</xdr:rowOff>
    </xdr:from>
    <xdr:to>
      <xdr:col>0</xdr:col>
      <xdr:colOff>1622044</xdr:colOff>
      <xdr:row>3</xdr:row>
      <xdr:rowOff>190500</xdr:rowOff>
    </xdr:to>
    <xdr:pic>
      <xdr:nvPicPr>
        <xdr:cNvPr id="2" name="Imagen 1">
          <a:extLst>
            <a:ext uri="{FF2B5EF4-FFF2-40B4-BE49-F238E27FC236}">
              <a16:creationId xmlns:a16="http://schemas.microsoft.com/office/drawing/2014/main" id="{6FB41606-4F50-4FC1-815D-16853FA2B73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9668" y="0"/>
          <a:ext cx="902376" cy="876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oneCellAnchor>
    <xdr:from>
      <xdr:col>9</xdr:col>
      <xdr:colOff>963613</xdr:colOff>
      <xdr:row>2</xdr:row>
      <xdr:rowOff>152400</xdr:rowOff>
    </xdr:from>
    <xdr:ext cx="4429125" cy="3543300"/>
    <xdr:pic>
      <xdr:nvPicPr>
        <xdr:cNvPr id="3" name="Imagen 2">
          <a:extLst>
            <a:ext uri="{FF2B5EF4-FFF2-40B4-BE49-F238E27FC236}">
              <a16:creationId xmlns:a16="http://schemas.microsoft.com/office/drawing/2014/main" id="{5E3EB7B5-2008-4735-8F95-E18F4C10912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44863" y="755650"/>
          <a:ext cx="4429125" cy="3543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marcela.senestrari\Desktop\SCJ%20Digital-Drive%20CC%20%20-%20VIGENTE\2.%20GOBIERNO%20%20TI\MIPG%20-%20Modelo%20Integral%20de%20Planeacion%20y%20Gestion\Riesgos%20de%20Proceso\Borradores\Matriz%20de%20Riesgo%20por%20Procesos%20TIC%20V.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AS DE INFORMACIÓN"/>
      <sheetName val="CONTEXTO ESTRATEGICO(PROCESOS)"/>
      <sheetName val="IDENTIFICACIÓN DE RIESGOS"/>
      <sheetName val="ANALISIS DE RIESGOS"/>
      <sheetName val="VALORACIÓN DE CONTROL DE RIESGO"/>
      <sheetName val="VALORACIÓN CON CONTROLES"/>
      <sheetName val="TRATAMIENTO DE RIESGO RESIDUAL "/>
    </sheetNames>
    <sheetDataSet>
      <sheetData sheetId="0" refreshError="1"/>
      <sheetData sheetId="1"/>
      <sheetData sheetId="2"/>
      <sheetData sheetId="3"/>
      <sheetData sheetId="4"/>
      <sheetData sheetId="5"/>
      <sheetData sheetId="6"/>
    </sheetDataSet>
  </externalBook>
</externalLink>
</file>

<file path=xl/persons/person.xml><?xml version="1.0" encoding="utf-8"?>
<personList xmlns="http://schemas.microsoft.com/office/spreadsheetml/2018/threadedcomments" xmlns:x="http://schemas.openxmlformats.org/spreadsheetml/2006/main">
  <person displayName="Pablo Leonardo Molano Parra" id="{A54B85EC-AB74-4E7A-9A05-10D967E1CC25}" userId="S::pablo.molano@scj.gov.co::f9c35d16-fd11-4c51-b518-68b93dd7d725" providerId="AD"/>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G7" dT="2019-03-07T21:45:58.17" personId="{A54B85EC-AB74-4E7A-9A05-10D967E1CC25}" id="{C4F26BEF-4E28-4350-B416-CAFB1FE3A8B6}">
    <text>DEBE CONTENER:
- RESPONSABLE
- OBJETIVO DEL CONTROL
- PERIODICIDAD DE LA IMPLEMENTACION
- IMPLEMENTACION
- QUE SE HACE CON LAS DESVIACIONES
- EVIDENCIA DE LAS IMPLEMENTACIONES</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microsoft.com/office/2017/10/relationships/threadedComment" Target="../threadedComments/threadedComment1.xml"/><Relationship Id="rId3" Type="http://schemas.openxmlformats.org/officeDocument/2006/relationships/customProperty" Target="../customProperty2.bin"/><Relationship Id="rId7" Type="http://schemas.openxmlformats.org/officeDocument/2006/relationships/comments" Target="../comments1.xml"/><Relationship Id="rId2" Type="http://schemas.openxmlformats.org/officeDocument/2006/relationships/customProperty" Target="../customProperty1.bin"/><Relationship Id="rId1" Type="http://schemas.openxmlformats.org/officeDocument/2006/relationships/printerSettings" Target="../printerSettings/printerSettings2.bin"/><Relationship Id="rId6" Type="http://schemas.openxmlformats.org/officeDocument/2006/relationships/vmlDrawing" Target="../drawings/vmlDrawing1.vml"/><Relationship Id="rId5" Type="http://schemas.openxmlformats.org/officeDocument/2006/relationships/drawing" Target="../drawings/drawing2.xml"/><Relationship Id="rId4" Type="http://schemas.openxmlformats.org/officeDocument/2006/relationships/customProperty" Target="../customProperty3.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customProperty" Target="../customProperty5.bin"/><Relationship Id="rId7" Type="http://schemas.openxmlformats.org/officeDocument/2006/relationships/comments" Target="../comments4.xml"/><Relationship Id="rId2" Type="http://schemas.openxmlformats.org/officeDocument/2006/relationships/customProperty" Target="../customProperty4.bin"/><Relationship Id="rId1" Type="http://schemas.openxmlformats.org/officeDocument/2006/relationships/printerSettings" Target="../printerSettings/printerSettings5.bin"/><Relationship Id="rId6" Type="http://schemas.openxmlformats.org/officeDocument/2006/relationships/vmlDrawing" Target="../drawings/vmlDrawing4.vml"/><Relationship Id="rId5" Type="http://schemas.openxmlformats.org/officeDocument/2006/relationships/drawing" Target="../drawings/drawing5.xml"/><Relationship Id="rId4" Type="http://schemas.openxmlformats.org/officeDocument/2006/relationships/customProperty" Target="../customProperty6.bin"/></Relationships>
</file>

<file path=xl/worksheets/_rels/sheet6.xml.rels><?xml version="1.0" encoding="UTF-8" standalone="yes"?>
<Relationships xmlns="http://schemas.openxmlformats.org/package/2006/relationships"><Relationship Id="rId3" Type="http://schemas.openxmlformats.org/officeDocument/2006/relationships/customProperty" Target="../customProperty8.bin"/><Relationship Id="rId7" Type="http://schemas.openxmlformats.org/officeDocument/2006/relationships/comments" Target="../comments5.xml"/><Relationship Id="rId2" Type="http://schemas.openxmlformats.org/officeDocument/2006/relationships/customProperty" Target="../customProperty7.bin"/><Relationship Id="rId1" Type="http://schemas.openxmlformats.org/officeDocument/2006/relationships/printerSettings" Target="../printerSettings/printerSettings6.bin"/><Relationship Id="rId6" Type="http://schemas.openxmlformats.org/officeDocument/2006/relationships/vmlDrawing" Target="../drawings/vmlDrawing5.vml"/><Relationship Id="rId5" Type="http://schemas.openxmlformats.org/officeDocument/2006/relationships/drawing" Target="../drawings/drawing6.xml"/><Relationship Id="rId4" Type="http://schemas.openxmlformats.org/officeDocument/2006/relationships/customProperty" Target="../customProperty9.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6.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E10"/>
  <sheetViews>
    <sheetView view="pageBreakPreview" zoomScale="115" zoomScaleNormal="80" zoomScaleSheetLayoutView="115" workbookViewId="0">
      <selection activeCell="A6" sqref="A6:B7"/>
    </sheetView>
  </sheetViews>
  <sheetFormatPr baseColWidth="10" defaultColWidth="11.42578125" defaultRowHeight="14.25" x14ac:dyDescent="0.25"/>
  <cols>
    <col min="1" max="1" width="51" style="371" customWidth="1"/>
    <col min="2" max="2" width="57.28515625" style="371" customWidth="1"/>
    <col min="3" max="3" width="57.42578125" style="371" customWidth="1"/>
    <col min="4" max="4" width="21.7109375" style="371" bestFit="1" customWidth="1"/>
    <col min="5" max="5" width="29.42578125" style="371" customWidth="1"/>
    <col min="6" max="16384" width="11.42578125" style="371"/>
  </cols>
  <sheetData>
    <row r="1" spans="1:5" ht="26.25" customHeight="1" thickBot="1" x14ac:dyDescent="0.3">
      <c r="A1" s="367"/>
      <c r="B1" s="368" t="s">
        <v>0</v>
      </c>
      <c r="C1" s="369"/>
      <c r="D1" s="370" t="s">
        <v>1</v>
      </c>
      <c r="E1" s="306" t="s">
        <v>2</v>
      </c>
    </row>
    <row r="2" spans="1:5" ht="26.25" customHeight="1" thickBot="1" x14ac:dyDescent="0.3">
      <c r="A2" s="367"/>
      <c r="B2" s="372"/>
      <c r="C2" s="373"/>
      <c r="D2" s="370" t="s">
        <v>3</v>
      </c>
      <c r="E2" s="117">
        <v>16</v>
      </c>
    </row>
    <row r="3" spans="1:5" ht="26.25" customHeight="1" x14ac:dyDescent="0.25">
      <c r="A3" s="367"/>
      <c r="B3" s="374" t="s">
        <v>4</v>
      </c>
      <c r="C3" s="375" t="s">
        <v>5</v>
      </c>
      <c r="D3" s="376" t="s">
        <v>6</v>
      </c>
      <c r="E3" s="120">
        <v>43601</v>
      </c>
    </row>
    <row r="4" spans="1:5" ht="26.25" customHeight="1" thickBot="1" x14ac:dyDescent="0.3">
      <c r="A4" s="367"/>
      <c r="B4" s="374"/>
      <c r="C4" s="377"/>
      <c r="D4" s="376"/>
      <c r="E4" s="124"/>
    </row>
    <row r="5" spans="1:5" ht="19.5" thickTop="1" thickBot="1" x14ac:dyDescent="0.3">
      <c r="A5" s="378" t="s">
        <v>614</v>
      </c>
      <c r="B5" s="379"/>
      <c r="C5" s="378" t="s">
        <v>615</v>
      </c>
      <c r="D5" s="380"/>
      <c r="E5" s="380"/>
    </row>
    <row r="6" spans="1:5" ht="32.25" customHeight="1" x14ac:dyDescent="0.25">
      <c r="A6" s="381" t="s">
        <v>617</v>
      </c>
      <c r="B6" s="382"/>
      <c r="C6" s="383" t="s">
        <v>618</v>
      </c>
      <c r="D6" s="384"/>
      <c r="E6" s="385"/>
    </row>
    <row r="7" spans="1:5" ht="39" customHeight="1" thickBot="1" x14ac:dyDescent="0.3">
      <c r="A7" s="386"/>
      <c r="B7" s="387"/>
      <c r="C7" s="388"/>
      <c r="D7" s="389"/>
      <c r="E7" s="390"/>
    </row>
    <row r="8" spans="1:5" ht="30.75" customHeight="1" thickTop="1" thickBot="1" x14ac:dyDescent="0.3">
      <c r="A8" s="378" t="s">
        <v>616</v>
      </c>
      <c r="B8" s="380"/>
      <c r="C8" s="380"/>
      <c r="D8" s="380"/>
      <c r="E8" s="380"/>
    </row>
    <row r="9" spans="1:5" ht="152.25" customHeight="1" thickBot="1" x14ac:dyDescent="0.3">
      <c r="A9" s="391" t="s">
        <v>613</v>
      </c>
      <c r="B9" s="392"/>
      <c r="C9" s="392"/>
      <c r="D9" s="392"/>
      <c r="E9" s="393"/>
    </row>
    <row r="10" spans="1:5" ht="15" thickTop="1" x14ac:dyDescent="0.25"/>
  </sheetData>
  <sheetProtection algorithmName="SHA-512" hashValue="OYY84oAC4i5t1IhWVGoUktJTKkITWjTm6hTq1fYkRvz1cXmpmdnEJVJSopbTzOI6qCbTNVb/gfhtBuO8De10+A==" saltValue="o87rRabLWM1kGnknVO0gSw==" spinCount="100000" sheet="1" objects="1" scenarios="1"/>
  <mergeCells count="11">
    <mergeCell ref="B1:C2"/>
    <mergeCell ref="B3:B4"/>
    <mergeCell ref="C3:C4"/>
    <mergeCell ref="D3:D4"/>
    <mergeCell ref="E3:E4"/>
    <mergeCell ref="A9:E9"/>
    <mergeCell ref="A5:B5"/>
    <mergeCell ref="C5:E5"/>
    <mergeCell ref="A6:B7"/>
    <mergeCell ref="C6:E7"/>
    <mergeCell ref="A8:E8"/>
  </mergeCells>
  <pageMargins left="0.7" right="0.7" top="0.75" bottom="0.75" header="0.3" footer="0.3"/>
  <pageSetup orientation="portrait" horizontalDpi="4294967292"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M70"/>
  <sheetViews>
    <sheetView view="pageBreakPreview" zoomScale="60" zoomScaleNormal="70" workbookViewId="0">
      <pane xSplit="1" ySplit="7" topLeftCell="B8" activePane="bottomRight" state="frozen"/>
      <selection pane="topRight" activeCell="B1" sqref="B1"/>
      <selection pane="bottomLeft" activeCell="A8" sqref="A8"/>
      <selection pane="bottomRight" activeCell="B8" sqref="B8:B9"/>
    </sheetView>
  </sheetViews>
  <sheetFormatPr baseColWidth="10" defaultColWidth="11.42578125" defaultRowHeight="15" x14ac:dyDescent="0.25"/>
  <cols>
    <col min="1" max="1" width="14.7109375" style="125" customWidth="1"/>
    <col min="2" max="2" width="27.42578125" style="125" customWidth="1"/>
    <col min="3" max="3" width="27.7109375" style="125" customWidth="1"/>
    <col min="4" max="4" width="19.42578125" style="125" customWidth="1"/>
    <col min="5" max="5" width="42.140625" style="125" customWidth="1"/>
    <col min="6" max="6" width="21" style="125" customWidth="1"/>
    <col min="7" max="7" width="77.28515625" style="125" customWidth="1"/>
    <col min="8" max="10" width="33" style="125" customWidth="1"/>
    <col min="11" max="11" width="34.7109375" style="125" bestFit="1" customWidth="1"/>
    <col min="12" max="12" width="19.140625" style="125" customWidth="1"/>
    <col min="13" max="13" width="58.42578125" style="125" customWidth="1"/>
    <col min="14" max="16384" width="11.42578125" style="125"/>
  </cols>
  <sheetData>
    <row r="1" spans="1:13" ht="16.5" thickBot="1" x14ac:dyDescent="0.3">
      <c r="A1" s="299"/>
      <c r="B1" s="300"/>
      <c r="C1" s="301" t="s">
        <v>0</v>
      </c>
      <c r="D1" s="302"/>
      <c r="E1" s="302"/>
      <c r="F1" s="302"/>
      <c r="G1" s="302"/>
      <c r="H1" s="302"/>
      <c r="I1" s="302"/>
      <c r="J1" s="303"/>
      <c r="K1" s="304" t="s">
        <v>1</v>
      </c>
      <c r="L1" s="305"/>
      <c r="M1" s="306" t="s">
        <v>2</v>
      </c>
    </row>
    <row r="2" spans="1:13" ht="16.5" thickBot="1" x14ac:dyDescent="0.3">
      <c r="A2" s="307"/>
      <c r="B2" s="308"/>
      <c r="C2" s="301"/>
      <c r="D2" s="302"/>
      <c r="E2" s="302"/>
      <c r="F2" s="302"/>
      <c r="G2" s="302"/>
      <c r="H2" s="302"/>
      <c r="I2" s="302"/>
      <c r="J2" s="303"/>
      <c r="K2" s="304" t="s">
        <v>3</v>
      </c>
      <c r="L2" s="305"/>
      <c r="M2" s="117">
        <v>16</v>
      </c>
    </row>
    <row r="3" spans="1:13" x14ac:dyDescent="0.25">
      <c r="A3" s="307"/>
      <c r="B3" s="308"/>
      <c r="C3" s="309" t="s">
        <v>4</v>
      </c>
      <c r="D3" s="310"/>
      <c r="E3" s="310"/>
      <c r="F3" s="310"/>
      <c r="G3" s="311"/>
      <c r="H3" s="312" t="s">
        <v>5</v>
      </c>
      <c r="I3" s="313"/>
      <c r="J3" s="314"/>
      <c r="K3" s="315" t="s">
        <v>6</v>
      </c>
      <c r="L3" s="316"/>
      <c r="M3" s="120">
        <v>43601</v>
      </c>
    </row>
    <row r="4" spans="1:13" ht="15.75" thickBot="1" x14ac:dyDescent="0.3">
      <c r="A4" s="317"/>
      <c r="B4" s="318"/>
      <c r="C4" s="319"/>
      <c r="D4" s="320"/>
      <c r="E4" s="320"/>
      <c r="F4" s="320"/>
      <c r="G4" s="321"/>
      <c r="H4" s="322"/>
      <c r="I4" s="323"/>
      <c r="J4" s="324"/>
      <c r="K4" s="325"/>
      <c r="L4" s="326"/>
      <c r="M4" s="124"/>
    </row>
    <row r="5" spans="1:13" ht="15" customHeight="1" x14ac:dyDescent="0.25">
      <c r="A5" s="126" t="s">
        <v>7</v>
      </c>
      <c r="B5" s="127"/>
      <c r="C5" s="127"/>
      <c r="D5" s="127"/>
      <c r="E5" s="127"/>
      <c r="F5" s="127"/>
      <c r="G5" s="127"/>
      <c r="H5" s="127"/>
      <c r="I5" s="127"/>
      <c r="J5" s="127"/>
      <c r="K5" s="127"/>
      <c r="L5" s="127"/>
      <c r="M5" s="128"/>
    </row>
    <row r="6" spans="1:13" ht="15.75" customHeight="1" thickBot="1" x14ac:dyDescent="0.3">
      <c r="A6" s="327"/>
      <c r="B6" s="328"/>
      <c r="C6" s="328"/>
      <c r="D6" s="328"/>
      <c r="E6" s="328"/>
      <c r="F6" s="328"/>
      <c r="G6" s="328"/>
      <c r="H6" s="328"/>
      <c r="I6" s="328"/>
      <c r="J6" s="328"/>
      <c r="K6" s="328"/>
      <c r="L6" s="328"/>
      <c r="M6" s="329"/>
    </row>
    <row r="7" spans="1:13" ht="57" thickBot="1" x14ac:dyDescent="0.3">
      <c r="A7" s="330" t="s">
        <v>8</v>
      </c>
      <c r="B7" s="331" t="s">
        <v>9</v>
      </c>
      <c r="C7" s="331" t="s">
        <v>10</v>
      </c>
      <c r="D7" s="331" t="s">
        <v>11</v>
      </c>
      <c r="E7" s="331" t="s">
        <v>12</v>
      </c>
      <c r="F7" s="331" t="s">
        <v>13</v>
      </c>
      <c r="G7" s="331" t="s">
        <v>14</v>
      </c>
      <c r="H7" s="331" t="s">
        <v>15</v>
      </c>
      <c r="I7" s="331" t="s">
        <v>16</v>
      </c>
      <c r="J7" s="331" t="s">
        <v>17</v>
      </c>
      <c r="K7" s="332" t="s">
        <v>670</v>
      </c>
      <c r="L7" s="331" t="s">
        <v>18</v>
      </c>
      <c r="M7" s="333" t="s">
        <v>19</v>
      </c>
    </row>
    <row r="8" spans="1:13" s="137" customFormat="1" ht="123" customHeight="1" x14ac:dyDescent="0.25">
      <c r="A8" s="334">
        <f>'IDENTIFICACIÓN DE RIESGOS'!A7</f>
        <v>1</v>
      </c>
      <c r="B8" s="335" t="str">
        <f>'IDENTIFICACIÓN DE RIESGOS'!C7</f>
        <v>Procesos disciplinarios desarrollados  y fallados sin cumplir con los parametros de ley.</v>
      </c>
      <c r="C8" s="336" t="str">
        <f>'IDENTIFICACIÓN DE RIESGOS'!B7</f>
        <v>Control Interno Disciplinario</v>
      </c>
      <c r="D8" s="337" t="str">
        <f>'ANALISIS DE RIESGOS'!H9</f>
        <v>ZONA RIESGO EXTREMO</v>
      </c>
      <c r="E8" s="338" t="str">
        <f>'VALORACIÓN DE CONTROL DE RIESGO'!E9</f>
        <v>*Limitación en la obtención del acervo probatorio y debilidad en la argumentación de las decisiones en desarrollo del proceso disciplinario en primera instacia
*Falta de capacitación en levantamiento de pruebas en los servidores publicos designados en los procesos</v>
      </c>
      <c r="F8" s="339" t="str">
        <f>'VALORACIÓN DE CONTROL DE RIESGO'!D9</f>
        <v>Reducir el riesgo</v>
      </c>
      <c r="G8" s="339" t="str">
        <f>'VALORACIÓN DE CONTROL DE RIESGO'!F9</f>
        <v>El jefe de la oficina de Control Interno Disciplinario dirigira la actividad de barra de abogados por lo menos una vez trimestralmente, en la cual se reuniran los abogados que tienen encargados procesos para discutir los casos disciplinarios en los cuales se presentan problemas en el levantamiento de pruebas o en la estructura argumentativa, las evidencias de la implementación del control seran las actas de reunión. El reporte de las evidencias se realizara trimestralmente.</v>
      </c>
      <c r="H8" s="339" t="s">
        <v>20</v>
      </c>
      <c r="I8" s="339" t="s">
        <v>21</v>
      </c>
      <c r="J8" s="339" t="s">
        <v>22</v>
      </c>
      <c r="K8" s="340">
        <f>'VALORACIÓN CON CONTROLES'!D9</f>
        <v>100</v>
      </c>
      <c r="L8" s="337" t="str">
        <f>'VALORACIÓN CON CONTROLES'!H9</f>
        <v>ZONA RIESGO BAJA</v>
      </c>
      <c r="M8" s="337" t="s">
        <v>23</v>
      </c>
    </row>
    <row r="9" spans="1:13" s="137" customFormat="1" ht="153.75" customHeight="1" x14ac:dyDescent="0.25">
      <c r="A9" s="335"/>
      <c r="B9" s="341"/>
      <c r="C9" s="342"/>
      <c r="D9" s="343"/>
      <c r="E9" s="344" t="str">
        <f>'VALORACIÓN DE CONTROL DE RIESGO'!E10</f>
        <v>Mala notificación al indagado</v>
      </c>
      <c r="F9" s="293" t="str">
        <f>'VALORACIÓN DE CONTROL DE RIESGO'!D10</f>
        <v>Reducir el riesgo</v>
      </c>
      <c r="G9" s="293" t="str">
        <f>'VALORACIÓN DE CONTROL DE RIESGO'!F10</f>
        <v>El jefe de la oficina de control Interno Disciplinario verificara conjuntamente con los abogados que tienen asignados procesos de manera mensual que las notificaciones a los indagados se realicen en las fechas correspondientes que reposan en la base de datos de seguimiento a los procesos, en caso que la notificación no se realice en el tiempo adecuado se debe declarar la nulidad, subsanar el error y retomar la investigación. Las evidencias de la implementación quedan consignadas en la base de datos de seguimiento a los procesos y los auotos de nulidad. El reporte de las evidencias se realizara trimestralmente.</v>
      </c>
      <c r="H9" s="293" t="s">
        <v>24</v>
      </c>
      <c r="I9" s="293" t="s">
        <v>21</v>
      </c>
      <c r="J9" s="293" t="s">
        <v>22</v>
      </c>
      <c r="K9" s="342"/>
      <c r="L9" s="343"/>
      <c r="M9" s="343"/>
    </row>
    <row r="10" spans="1:13" s="137" customFormat="1" ht="121.5" customHeight="1" x14ac:dyDescent="0.25">
      <c r="A10" s="341">
        <f>'IDENTIFICACIÓN DE RIESGOS'!A8</f>
        <v>2</v>
      </c>
      <c r="B10" s="345" t="str">
        <f>'IDENTIFICACIÓN DE RIESGOS'!C8</f>
        <v>Perdida o extravió documental.</v>
      </c>
      <c r="C10" s="346" t="str">
        <f>'IDENTIFICACIÓN DE RIESGOS'!B8</f>
        <v>Gestión de Recursos Físicos y Documental</v>
      </c>
      <c r="D10" s="347" t="str">
        <f>'ANALISIS DE RIESGOS'!H10</f>
        <v>ZONA RIESGO EXTREMO</v>
      </c>
      <c r="E10" s="344" t="str">
        <f>'VALORACIÓN DE CONTROL DE RIESGO'!E11</f>
        <v>* Error humano en la recepción de documento por desconocimiento o incumplimiento del procedimeinto Administración y Control de las Comunicaciones Oficiales.
* Vandalismo.</v>
      </c>
      <c r="F10" s="293" t="str">
        <f>'VALORACIÓN DE CONTROL DE RIESGO'!D11</f>
        <v>Reducir el riesgo</v>
      </c>
      <c r="G10" s="293" t="str">
        <f>'VALORACIÓN DE CONTROL DE RIESGO'!F11</f>
        <v>El lider de gestión documental verifica semestralmente  la implementación del Plan de Capacitación en Gestión Documental de acuerdo a lo establecido en el Cronograma de Trabajo Archvístico, en caso que no se realizarán se debe citar a una capacitación con los temas programados, como evidencia se presentan las listas de asistencia y Cronograma de Tarabajo Archivístico. El reporte de las evidencias se realizara trimestralmente.</v>
      </c>
      <c r="H10" s="293" t="s">
        <v>25</v>
      </c>
      <c r="I10" s="293" t="s">
        <v>26</v>
      </c>
      <c r="J10" s="293" t="s">
        <v>22</v>
      </c>
      <c r="K10" s="342">
        <f>'VALORACIÓN CON CONTROLES'!D10</f>
        <v>100</v>
      </c>
      <c r="L10" s="348" t="str">
        <f>'VALORACIÓN CON CONTROLES'!H10</f>
        <v>ZONA RIESGO BAJA</v>
      </c>
      <c r="M10" s="341" t="s">
        <v>28</v>
      </c>
    </row>
    <row r="11" spans="1:13" s="137" customFormat="1" ht="112.5" customHeight="1" x14ac:dyDescent="0.25">
      <c r="A11" s="334"/>
      <c r="B11" s="334"/>
      <c r="C11" s="349"/>
      <c r="D11" s="350"/>
      <c r="E11" s="344" t="str">
        <f>'VALORACIÓN DE CONTROL DE RIESGO'!E12</f>
        <v>* Falta de Tablas de Retención Documental.</v>
      </c>
      <c r="F11" s="293" t="str">
        <f>'VALORACIÓN DE CONTROL DE RIESGO'!D12</f>
        <v>Reducir el riesgo</v>
      </c>
      <c r="G11" s="293" t="str">
        <f>'VALORACIÓN DE CONTROL DE RIESGO'!F12</f>
        <v>El lider de gestión documental verifica anualmente el proceso de actualización de las Tablas de Retención Documental cumpliendo con la normatividad archivística, en caso de no lograr la actualización de la TRD se debe comunicar al área interviniente las razones por las cuales no se llevo acabo, como evidencia se presentan actas de reunión y borrador de TRD.El reporte de las evidencias se realizara trimestralmente.</v>
      </c>
      <c r="H11" s="293" t="s">
        <v>20</v>
      </c>
      <c r="I11" s="293" t="s">
        <v>26</v>
      </c>
      <c r="J11" s="293" t="s">
        <v>22</v>
      </c>
      <c r="K11" s="342"/>
      <c r="L11" s="351"/>
      <c r="M11" s="341"/>
    </row>
    <row r="12" spans="1:13" s="137" customFormat="1" ht="99.75" customHeight="1" x14ac:dyDescent="0.25">
      <c r="A12" s="334"/>
      <c r="B12" s="334"/>
      <c r="C12" s="349"/>
      <c r="D12" s="350"/>
      <c r="E12" s="344" t="str">
        <f>'VALORACIÓN DE CONTROL DE RIESGO'!E13</f>
        <v xml:space="preserve">* Controles insuficientes o inadecuados. 
*  Incumplimiento de las políticas y procedimientos de Gestión Documental. </v>
      </c>
      <c r="F12" s="293" t="str">
        <f>'VALORACIÓN DE CONTROL DE RIESGO'!D13</f>
        <v>Reducir el riesgo</v>
      </c>
      <c r="G12" s="293" t="str">
        <f>'VALORACIÓN DE CONTROL DE RIESGO'!F13</f>
        <v>El lider de gestión documental verifica anualmente el cumplimiento de los requisitos documental, mediante el Programa de verificación del estado de la organización de los archivos de acuerdo a las capacitaciones impartidas, en caso de no cumplir con la normatividad establecida se debe enviar informe al responsable del proceso, como evidencia se presentan actas de visita. El reporte de las evidencias se realizara trimestralmente.</v>
      </c>
      <c r="H12" s="293" t="s">
        <v>29</v>
      </c>
      <c r="I12" s="293" t="s">
        <v>26</v>
      </c>
      <c r="J12" s="293" t="s">
        <v>22</v>
      </c>
      <c r="K12" s="342"/>
      <c r="L12" s="351"/>
      <c r="M12" s="341"/>
    </row>
    <row r="13" spans="1:13" s="137" customFormat="1" ht="120.75" customHeight="1" x14ac:dyDescent="0.25">
      <c r="A13" s="334"/>
      <c r="B13" s="334"/>
      <c r="C13" s="349"/>
      <c r="D13" s="350"/>
      <c r="E13" s="344" t="str">
        <f>'VALORACIÓN DE CONTROL DE RIESGO'!E14</f>
        <v xml:space="preserve">* Controles insuficientes o inadecuados. </v>
      </c>
      <c r="F13" s="293" t="str">
        <f>'VALORACIÓN DE CONTROL DE RIESGO'!D14</f>
        <v>Reducir el riesgo</v>
      </c>
      <c r="G13" s="293" t="str">
        <f>'VALORACIÓN DE CONTROL DE RIESGO'!F14</f>
        <v>El apoyo a la supervisión del contrato de vigilancia verifica cada vez que se requiera el traslado de archivos el cumplimiento de los requisitos establecidos en proceso para el control de ingreso y salida de expedientes, en caso que no se cumpla con el protocolo no se procederá a autorizar el movimiento de expedientes, como evidencia se presentan las diferentes autorizaciones de movimiento de archivos.El reporte de las evidencias se realizara trimestralmente.</v>
      </c>
      <c r="H13" s="293" t="s">
        <v>30</v>
      </c>
      <c r="I13" s="293" t="s">
        <v>31</v>
      </c>
      <c r="J13" s="293" t="s">
        <v>22</v>
      </c>
      <c r="K13" s="342"/>
      <c r="L13" s="351"/>
      <c r="M13" s="341"/>
    </row>
    <row r="14" spans="1:13" s="137" customFormat="1" ht="120" customHeight="1" x14ac:dyDescent="0.25">
      <c r="A14" s="334"/>
      <c r="B14" s="335"/>
      <c r="C14" s="340"/>
      <c r="D14" s="337"/>
      <c r="E14" s="344" t="str">
        <f>'VALORACIÓN DE CONTROL DE RIESGO'!E15</f>
        <v xml:space="preserve">* Error humano en la ubicación del expediente luego de ser consultado. </v>
      </c>
      <c r="F14" s="293" t="str">
        <f>'VALORACIÓN DE CONTROL DE RIESGO'!D15</f>
        <v>Reducir el riesgo</v>
      </c>
      <c r="G14" s="293" t="str">
        <f>'VALORACIÓN DE CONTROL DE RIESGO'!F15</f>
        <v>El lider de gestión documental verifica cada vez que se solicite el préstamo de expedientes el cumplimiento de los requisitos documentales en el proceso de registro de préstamo y circulación de material archivístico, en caso de no cumplir con lo establecido no se realizará el préstamo documental, como evidencia se presentan los formatos dispuestos para el préstamo y circulación de material archivístico.El reporte de las evidencias se realizara trimestralmente.</v>
      </c>
      <c r="H14" s="293" t="s">
        <v>33</v>
      </c>
      <c r="I14" s="293" t="s">
        <v>26</v>
      </c>
      <c r="J14" s="293" t="s">
        <v>22</v>
      </c>
      <c r="K14" s="342"/>
      <c r="L14" s="352"/>
      <c r="M14" s="341"/>
    </row>
    <row r="15" spans="1:13" s="137" customFormat="1" ht="120" customHeight="1" x14ac:dyDescent="0.25">
      <c r="A15" s="341">
        <f>'IDENTIFICACIÓN DE RIESGOS'!A9</f>
        <v>3</v>
      </c>
      <c r="B15" s="341" t="str">
        <f>'IDENTIFICACIÓN DE RIESGOS'!C9</f>
        <v>Perdida y/o desaparición de los bienes al servicio de la Entidad.</v>
      </c>
      <c r="C15" s="342" t="str">
        <f>'IDENTIFICACIÓN DE RIESGOS'!B9</f>
        <v>Gestión de Recursos Físicos y Documental</v>
      </c>
      <c r="D15" s="343" t="str">
        <f>'ANALISIS DE RIESGOS'!H11</f>
        <v>ZONA RIESGO EXTREMO</v>
      </c>
      <c r="E15" s="344" t="str">
        <f>'VALORACIÓN DE CONTROL DE RIESGO'!E16</f>
        <v>* Vandalismo.
* Inseguridad.</v>
      </c>
      <c r="F15" s="293" t="str">
        <f>'VALORACIÓN DE CONTROL DE RIESGO'!D16</f>
        <v>Reducir el riesgo</v>
      </c>
      <c r="G15" s="293" t="str">
        <f>'VALORACIÓN DE CONTROL DE RIESGO'!F16</f>
        <v>El apoyo a la supervisión del contrato de vigilancia verifica cada vez que se requiera el traslado de bienes el cumplimiento de los requisitos establecidos en proceso para el control de ingreso y salida de bienes, en caso que no se cumpla con el protocolo no se procederá a autorizar el movimiento de elementos, como evidencia se presentan las diferentes autorizaciones de movimiento de bienes. El reporte de las evidencias se realizara trimestralmente.</v>
      </c>
      <c r="H15" s="293" t="s">
        <v>34</v>
      </c>
      <c r="I15" s="293" t="s">
        <v>31</v>
      </c>
      <c r="J15" s="293" t="s">
        <v>22</v>
      </c>
      <c r="K15" s="341">
        <f>'VALORACIÓN CON CONTROLES'!D11</f>
        <v>100</v>
      </c>
      <c r="L15" s="353" t="str">
        <f>'VALORACIÓN CON CONTROLES'!H11</f>
        <v>ZONA RIESGO BAJA</v>
      </c>
      <c r="M15" s="343" t="s">
        <v>35</v>
      </c>
    </row>
    <row r="16" spans="1:13" s="137" customFormat="1" ht="125.25" customHeight="1" x14ac:dyDescent="0.25">
      <c r="A16" s="335"/>
      <c r="B16" s="341"/>
      <c r="C16" s="342"/>
      <c r="D16" s="343"/>
      <c r="E16" s="344" t="str">
        <f>'VALORACIÓN DE CONTROL DE RIESGO'!E17</f>
        <v>* Desconocimiento por parte de los funcionarios de lo establecido en las resoluciones y políticas.
* Accidentes con los bienes.
* Falta de conciencia de cuidado de los bienes muebles e inmuebles de la SSCJ por parte de los funcionarios.</v>
      </c>
      <c r="F16" s="293" t="str">
        <f>'VALORACIÓN DE CONTROL DE RIESGO'!D17</f>
        <v>Reducir el riesgo</v>
      </c>
      <c r="G16" s="293" t="str">
        <f>'VALORACIÓN DE CONTROL DE RIESGO'!F17</f>
        <v>El almacenista general verifica semestralmente la socialización de circulares, resoluciones, procedimientos y/o políticas de almacén para el cuidado de los bienes al servicio de la Entidad, en caso que no se cumpla con la socialización se debe compartir mediante correo electrónico los documentos correspondientes a los interesados en la Entidad, como evidencia se presentan socializaciones realizadas. El reporte de las evidencias se realizara trimestralmente.</v>
      </c>
      <c r="H16" s="293" t="s">
        <v>36</v>
      </c>
      <c r="I16" s="293" t="s">
        <v>37</v>
      </c>
      <c r="J16" s="293" t="s">
        <v>22</v>
      </c>
      <c r="K16" s="341"/>
      <c r="L16" s="353"/>
      <c r="M16" s="343"/>
    </row>
    <row r="17" spans="1:13" s="137" customFormat="1" ht="96.75" customHeight="1" x14ac:dyDescent="0.25">
      <c r="A17" s="341"/>
      <c r="B17" s="341"/>
      <c r="C17" s="342"/>
      <c r="D17" s="343"/>
      <c r="E17" s="344" t="str">
        <f>'VALORACIÓN DE CONTROL DE RIESGO'!E18</f>
        <v>* Vandalismo.
* Inseguridad.</v>
      </c>
      <c r="F17" s="293" t="str">
        <f>'VALORACIÓN DE CONTROL DE RIESGO'!D18</f>
        <v>Reducir el riesgo</v>
      </c>
      <c r="G17" s="293" t="str">
        <f>'VALORACIÓN DE CONTROL DE RIESGO'!F18</f>
        <v>El almacenista general verifica anualmente la realización del proceso de Toma de invetario fisico, en caso de no realizarse debe justificarse mediante memorando la no implementación del mismo, como evidencia se presentan formatos dispuestos para toma física y cronograma de toma física. El reporte de las evidencias se realizara trimestralmente.</v>
      </c>
      <c r="H17" s="293" t="s">
        <v>38</v>
      </c>
      <c r="I17" s="293" t="s">
        <v>37</v>
      </c>
      <c r="J17" s="293" t="s">
        <v>22</v>
      </c>
      <c r="K17" s="341"/>
      <c r="L17" s="353"/>
      <c r="M17" s="343"/>
    </row>
    <row r="18" spans="1:13" s="137" customFormat="1" ht="96" customHeight="1" x14ac:dyDescent="0.25">
      <c r="A18" s="345"/>
      <c r="B18" s="341"/>
      <c r="C18" s="342"/>
      <c r="D18" s="354"/>
      <c r="E18" s="344" t="str">
        <f>'VALORACIÓN DE CONTROL DE RIESGO'!E19</f>
        <v>* Falta de conciencia de cuidado de los bienes muebles e inmuebles de la SSCJ por parte de los funcionarios.</v>
      </c>
      <c r="F18" s="293" t="str">
        <f>'VALORACIÓN DE CONTROL DE RIESGO'!D19</f>
        <v>Reducir el riesgo</v>
      </c>
      <c r="G18" s="293" t="str">
        <f>'VALORACIÓN DE CONTROL DE RIESGO'!F19</f>
        <v>El almacenista general verifica anualmente la actualización al proceso de seguimiento de los bienes al servicio de la Entidad, en caso de no realizarse se debe justificar mediante memorando las razones por las cuales no se implementó, como evidencia se presentan los formatos de seguimiento y actualización de procedimientos. El reporte de las evidencias se realizara trimestralmente.</v>
      </c>
      <c r="H18" s="293" t="s">
        <v>39</v>
      </c>
      <c r="I18" s="293" t="s">
        <v>37</v>
      </c>
      <c r="J18" s="293" t="s">
        <v>22</v>
      </c>
      <c r="K18" s="341"/>
      <c r="L18" s="355"/>
      <c r="M18" s="347"/>
    </row>
    <row r="19" spans="1:13" s="137" customFormat="1" ht="142.5" customHeight="1" x14ac:dyDescent="0.25">
      <c r="A19" s="293">
        <f>'IDENTIFICACIÓN DE RIESGOS'!A10</f>
        <v>4</v>
      </c>
      <c r="B19" s="293" t="str">
        <f>'IDENTIFICACIÓN DE RIESGOS'!C10</f>
        <v>Suspensión de los servicios de seguridad social (Salud, ARL, Pensión, Cesantías, Caja de Compensación) para los servidores públicos de la Entidad</v>
      </c>
      <c r="C19" s="356" t="str">
        <f>'IDENTIFICACIÓN DE RIESGOS'!B10</f>
        <v>Gestión Humana</v>
      </c>
      <c r="D19" s="357" t="str">
        <f>'ANALISIS DE RIESGOS'!H12</f>
        <v>ZONA RIESGO ALTO</v>
      </c>
      <c r="E19" s="344" t="str">
        <f>'VALORACIÓN DE CONTROL DE RIESGO'!E20</f>
        <v>* Falta de oportunidad en el reporte de novedades tanto por parte de los servidores públicos como por parte de la Secretaría (Nómina).</v>
      </c>
      <c r="F19" s="293" t="str">
        <f>'VALORACIÓN DE CONTROL DE RIESGO'!D20</f>
        <v>Reducir el riesgo</v>
      </c>
      <c r="G19" s="293" t="str">
        <f>'VALORACIÓN DE CONTROL DE RIESGO'!F20</f>
        <v>El auxiliar administrativo de nómina revisa mensualmente las novedades recibidas y la fecha en que ser recibieron,  con el fin de entregarlas al profesional para que sean cargadas en el aplicativo SIAP y se registren en la base de datos para el control de novedades. En caso de recibir novedades extemporáneas, el auxiliar administrativo deberá explicar a los servidores el trámite a seguir. Como evidencia de estas novedades queda la base de datos actualizada y los registros en el aplicativo SIAP. El reporte de las evidencias se realizara trimestralmente.</v>
      </c>
      <c r="H19" s="293" t="s">
        <v>40</v>
      </c>
      <c r="I19" s="293" t="s">
        <v>41</v>
      </c>
      <c r="J19" s="293" t="s">
        <v>22</v>
      </c>
      <c r="K19" s="293">
        <f>'VALORACIÓN CON CONTROLES'!D12</f>
        <v>100</v>
      </c>
      <c r="L19" s="358" t="str">
        <f>'VALORACIÓN CON CONTROLES'!H12</f>
        <v>ZONA RIESGO BAJA</v>
      </c>
      <c r="M19" s="341" t="s">
        <v>42</v>
      </c>
    </row>
    <row r="20" spans="1:13" s="137" customFormat="1" ht="113.25" customHeight="1" x14ac:dyDescent="0.25">
      <c r="A20" s="341">
        <f>'IDENTIFICACIÓN DE RIESGOS'!A11</f>
        <v>5</v>
      </c>
      <c r="B20" s="345" t="str">
        <f>'IDENTIFICACIÓN DE RIESGOS'!C11</f>
        <v>Probabilidad de exposición a riesgos por  desconocimiento de la normatividad vigente para el Sistema de Gestión de la Seguridad y Salud en el Trabajo</v>
      </c>
      <c r="C20" s="359" t="str">
        <f>'IDENTIFICACIÓN DE RIESGOS'!B11</f>
        <v>Gestión Humana</v>
      </c>
      <c r="D20" s="347" t="str">
        <f>'ANALISIS DE RIESGOS'!H13</f>
        <v>ZONA RIESGO ALTO</v>
      </c>
      <c r="E20" s="344" t="str">
        <f>'VALORACIÓN DE CONTROL DE RIESGO'!E21</f>
        <v>*  Desconocimiento de la normatividad</v>
      </c>
      <c r="F20" s="293" t="str">
        <f>'VALORACIÓN DE CONTROL DE RIESGO'!D21</f>
        <v>Reducir el riesgo</v>
      </c>
      <c r="G20" s="293" t="str">
        <f>'VALORACIÓN DE CONTROL DE RIESGO'!F21</f>
        <v xml:space="preserve"> El auxiliar administrativo encargado de la actualización del normograma y el responsable del SGSST, revisan trimestralmente la normatividad existente en este tema con el fin de mantenerlo actualizado y evitar situaciones de desconocimiento de la normatividad. Como evidencia queda la actualización del normograma de la Dirección de Gestión Humana, la cual se hace de acuerdo con el instructivo I-GH-13 Actualización y Control del Normograma de Gestión Humana.</v>
      </c>
      <c r="H20" s="293" t="s">
        <v>43</v>
      </c>
      <c r="I20" s="293" t="s">
        <v>44</v>
      </c>
      <c r="J20" s="293" t="s">
        <v>22</v>
      </c>
      <c r="K20" s="341">
        <f>'VALORACIÓN CON CONTROLES'!D13</f>
        <v>100</v>
      </c>
      <c r="L20" s="346" t="str">
        <f>'VALORACIÓN CON CONTROLES'!H13</f>
        <v>ZONA RIESGO BAJA</v>
      </c>
      <c r="M20" s="341"/>
    </row>
    <row r="21" spans="1:13" s="137" customFormat="1" ht="102.75" customHeight="1" x14ac:dyDescent="0.25">
      <c r="A21" s="360"/>
      <c r="B21" s="335"/>
      <c r="C21" s="336"/>
      <c r="D21" s="337"/>
      <c r="E21" s="344" t="str">
        <f>'VALORACIÓN DE CONTROL DE RIESGO'!E22</f>
        <v>* Falta de recursos para dar cumplimiento a la normatividad</v>
      </c>
      <c r="F21" s="293" t="str">
        <f>'VALORACIÓN DE CONTROL DE RIESGO'!D22</f>
        <v>Reducir el riesgo</v>
      </c>
      <c r="G21" s="293" t="str">
        <f>'VALORACIÓN DE CONTROL DE RIESGO'!F22</f>
        <v>El Responsable del SGSST, verifica el apoyo técnico de los profesionales de la ARL, validando la asesoría dada por ellos, permitiendo el cumplimiento de la normatividad.  Evidencia de esto, son las actas de las reuniones con el equipo de la ARL y las personas que apoyan el desarrollo del SGSST. El reporte de las evidencias se realizara trimestralmente.</v>
      </c>
      <c r="H21" s="293" t="s">
        <v>20</v>
      </c>
      <c r="I21" s="293" t="s">
        <v>45</v>
      </c>
      <c r="J21" s="293" t="s">
        <v>22</v>
      </c>
      <c r="K21" s="341"/>
      <c r="L21" s="340"/>
      <c r="M21" s="341"/>
    </row>
    <row r="22" spans="1:13" s="137" customFormat="1" ht="126.75" customHeight="1" x14ac:dyDescent="0.25">
      <c r="A22" s="293">
        <f>'IDENTIFICACIÓN DE RIESGOS'!A12</f>
        <v>6</v>
      </c>
      <c r="B22" s="293" t="str">
        <f>'IDENTIFICACIÓN DE RIESGOS'!C12</f>
        <v xml:space="preserve">Liquidación de la nómina sin el oportuno reporte de las novedades que se generan mensualmente. </v>
      </c>
      <c r="C22" s="356" t="str">
        <f>'IDENTIFICACIÓN DE RIESGOS'!B12</f>
        <v>Gestión Humana</v>
      </c>
      <c r="D22" s="357" t="str">
        <f>'ANALISIS DE RIESGOS'!H14</f>
        <v>ZONA RIESGO ALTO</v>
      </c>
      <c r="E22" s="344" t="str">
        <f>'VALORACIÓN DE CONTROL DE RIESGO'!E23</f>
        <v>* La no aportunidad en la entrega de las novedades en las fechas establecidas</v>
      </c>
      <c r="F22" s="293" t="str">
        <f>'VALORACIÓN DE CONTROL DE RIESGO'!D23</f>
        <v>Reducir el riesgo</v>
      </c>
      <c r="G22" s="293" t="str">
        <f>'VALORACIÓN DE CONTROL DE RIESGO'!F23</f>
        <v>Los servidores encargados del trámite de las novedades, mensualmente envían a todas las áreas las fechas máximas de entrega de novedades. Se reciben las mismas, se hace revisión de forma física a cada novedad incluyendo revisión de oficios de juzgados o entidades. En caso de recibir novedades extemporáneamente, se informa al servidor la situación.  Como evidencia de esto queda el listado de reporte de novedades y los correos electrónicos en caso de la información enviada a los servidores. El reporte de las evidencias se realizara trimestralmente.</v>
      </c>
      <c r="H22" s="293" t="s">
        <v>46</v>
      </c>
      <c r="I22" s="293" t="s">
        <v>47</v>
      </c>
      <c r="J22" s="293" t="s">
        <v>22</v>
      </c>
      <c r="K22" s="293">
        <f>'VALORACIÓN CON CONTROLES'!D14</f>
        <v>100</v>
      </c>
      <c r="L22" s="361" t="str">
        <f>'VALORACIÓN CON CONTROLES'!H14</f>
        <v>ZONA RIESGO BAJA</v>
      </c>
      <c r="M22" s="293" t="str">
        <f>'VALORACIÓN DE CONTROL DE RIESGO'!N23</f>
        <v xml:space="preserve">Número de liquidaciones </v>
      </c>
    </row>
    <row r="23" spans="1:13" s="137" customFormat="1" ht="195" customHeight="1" x14ac:dyDescent="0.25">
      <c r="A23" s="293">
        <f>'IDENTIFICACIÓN DE RIESGOS'!A13</f>
        <v>7</v>
      </c>
      <c r="B23" s="293" t="str">
        <f>'IDENTIFICACIÓN DE RIESGOS'!C13</f>
        <v>Nombrar, encargar o posesionar a un servidor que no cumpla con los requisitos establecidos en el Manual de Funciones de la SCJ</v>
      </c>
      <c r="C23" s="356" t="str">
        <f>'IDENTIFICACIÓN DE RIESGOS'!B13</f>
        <v>Gestión Humana</v>
      </c>
      <c r="D23" s="357" t="str">
        <f>'ANALISIS DE RIESGOS'!H15</f>
        <v>ZONA RIESGO ALTO</v>
      </c>
      <c r="E23" s="344" t="str">
        <f>'VALORACIÓN DE CONTROL DE RIESGO'!E24</f>
        <v>* Incumplimiento de la normatividad que regula el tema</v>
      </c>
      <c r="F23" s="293" t="str">
        <f>'VALORACIÓN DE CONTROL DE RIESGO'!D24</f>
        <v>Reducir el riesgo</v>
      </c>
      <c r="G23" s="293" t="str">
        <f>'VALORACIÓN DE CONTROL DE RIESGO'!F24</f>
        <v>El servidor de Gestión Humana responsable del proceso de encargos, verifica , cada vez que se deba realizar este proceso, los requisitos establecidos en el Manual de Funciones y la normatividad, y el instructivo establecido para ello, culminando con la publicacion en la intranet del procesos efectuado (Provisión Transitoria de Empleos de Carrera en Vacancia Definitiva o Temporal a través de Encargo I-GH-1). En caso de presentarse inconsistencias, se debe revisar nuevamente la documentación allegada por los servidores que participan en el proceso de encargo. Como evidencia de este proceso queda la documentación que soporta el trámite. El reporte de las evidencias se realizara trimestralmente. Si no existen procesos de encargo se dejara como evidencia un correo del responsable del proceso informando que no existieron dichos procesos.</v>
      </c>
      <c r="H23" s="293" t="s">
        <v>48</v>
      </c>
      <c r="I23" s="293" t="s">
        <v>49</v>
      </c>
      <c r="J23" s="293" t="s">
        <v>22</v>
      </c>
      <c r="K23" s="293">
        <f>'VALORACIÓN CON CONTROLES'!D15</f>
        <v>100</v>
      </c>
      <c r="L23" s="361" t="str">
        <f>'VALORACIÓN CON CONTROLES'!H15</f>
        <v>ZONA RIESGO BAJA</v>
      </c>
      <c r="M23" s="293" t="str">
        <f>'VALORACIÓN DE CONTROL DE RIESGO'!N24</f>
        <v>Número de encargos realizados sin cumplir con los requisitos legales</v>
      </c>
    </row>
    <row r="24" spans="1:13" s="137" customFormat="1" ht="134.25" customHeight="1" x14ac:dyDescent="0.25">
      <c r="A24" s="293">
        <f>'IDENTIFICACIÓN DE RIESGOS'!A14</f>
        <v>8</v>
      </c>
      <c r="B24" s="293" t="str">
        <f>'IDENTIFICACIÓN DE RIESGOS'!C14</f>
        <v>Sustracción de información de las historias laborales</v>
      </c>
      <c r="C24" s="356" t="str">
        <f>'IDENTIFICACIÓN DE RIESGOS'!B14</f>
        <v>Gestión Humana</v>
      </c>
      <c r="D24" s="357" t="str">
        <f>'ANALISIS DE RIESGOS'!H16</f>
        <v>ZONA RIESGO ALTO</v>
      </c>
      <c r="E24" s="344" t="str">
        <f>'VALORACIÓN DE CONTROL DE RIESGO'!E25</f>
        <v xml:space="preserve">* Inadecuado manejo de controles de seguridad de la información </v>
      </c>
      <c r="F24" s="293" t="str">
        <f>'VALORACIÓN DE CONTROL DE RIESGO'!D25</f>
        <v>Reducir el riesgo</v>
      </c>
      <c r="G24" s="293" t="str">
        <f>'VALORACIÓN DE CONTROL DE RIESGO'!F25</f>
        <v xml:space="preserve">El responsable de la custodia del archivo que contiene las historias laborales, controla el préstamo de las historias, poniendo en práctica el funcionamiento del instructivo Administración de las Historias Laborales (I-GH-12) y el formato de consulta y préstamo documental (F-FD-13). En caso de no cumplir con este instructivo por parte de quienes solicitan el préstamo de las historias laborales, se verifica en la planilla la devolución y firma correspondiente. Como evidencia de este trámite se tienen los formatos de consulta y préstamo documental. El reporte de las evidencias se realizara trimestralmente. </v>
      </c>
      <c r="H24" s="293" t="s">
        <v>50</v>
      </c>
      <c r="I24" s="293" t="s">
        <v>51</v>
      </c>
      <c r="J24" s="293" t="s">
        <v>22</v>
      </c>
      <c r="K24" s="293">
        <f>'VALORACIÓN CON CONTROLES'!D16</f>
        <v>100</v>
      </c>
      <c r="L24" s="361" t="str">
        <f>'VALORACIÓN CON CONTROLES'!H16</f>
        <v>ZONA RIESGO BAJA</v>
      </c>
      <c r="M24" s="293" t="str">
        <f>'VALORACIÓN DE CONTROL DE RIESGO'!N25</f>
        <v>Número de sustracciones ilegales de hojas de vida</v>
      </c>
    </row>
    <row r="25" spans="1:13" s="137" customFormat="1" ht="164.25" customHeight="1" x14ac:dyDescent="0.25">
      <c r="A25" s="293">
        <f>'IDENTIFICACIÓN DE RIESGOS'!A15</f>
        <v>9</v>
      </c>
      <c r="B25" s="293" t="str">
        <f>'IDENTIFICACIÓN DE RIESGOS'!C15</f>
        <v>Emitir conceptos jurídicos no ajustados a la ley.</v>
      </c>
      <c r="C25" s="356" t="str">
        <f>'IDENTIFICACIÓN DE RIESGOS'!B15</f>
        <v>Gestión Humana</v>
      </c>
      <c r="D25" s="357" t="str">
        <f>'ANALISIS DE RIESGOS'!H17</f>
        <v>ZONA RIESGO ALTO</v>
      </c>
      <c r="E25" s="344" t="str">
        <f>'VALORACIÓN DE CONTROL DE RIESGO'!E26</f>
        <v>* Desconocimiento de las normas laborales, la constitución , la ley y regulación sobre el tema laboral</v>
      </c>
      <c r="F25" s="293" t="str">
        <f>'VALORACIÓN DE CONTROL DE RIESGO'!D26</f>
        <v>Reducir el riesgo</v>
      </c>
      <c r="G25" s="293" t="str">
        <f>'VALORACIÓN DE CONTROL DE RIESGO'!F26</f>
        <v xml:space="preserve">Los abogados de apoyo jurídico de la Dirección de Gestión Humana, emiten los conceptos jurídicos requeridos.  Para esto, verifican la normatividad existente a través del normograma de la Dirección de Gestión Humana (I-GH-13) y tomando en cuenta el procedimiento de situaciones administrativas (PD-GH-4). En caso de ser necesario se elevara la consulta a otro abogado o incluso a la Dirección Jurídica directamente, sin embargo para casos de competencia superior se requerira al ente o entes competentes. Como evidencia de esto, y dependiendo del tipo de actuación o de concepto, algunos pueden quedar soportados en correo electrónico o en medio físico. El reporte de las evidencias se realizara trimestralmente. </v>
      </c>
      <c r="H25" s="293" t="s">
        <v>52</v>
      </c>
      <c r="I25" s="293" t="s">
        <v>53</v>
      </c>
      <c r="J25" s="293" t="s">
        <v>22</v>
      </c>
      <c r="K25" s="293">
        <f>'VALORACIÓN CON CONTROLES'!D17</f>
        <v>100</v>
      </c>
      <c r="L25" s="361" t="str">
        <f>'VALORACIÓN CON CONTROLES'!H17</f>
        <v>ZONA RIESGO BAJA</v>
      </c>
      <c r="M25" s="293" t="str">
        <f>'VALORACIÓN DE CONTROL DE RIESGO'!N26</f>
        <v>Número de conceptos juridicos errados elevados por GH</v>
      </c>
    </row>
    <row r="26" spans="1:13" s="137" customFormat="1" ht="213" customHeight="1" x14ac:dyDescent="0.25">
      <c r="A26" s="293">
        <f>'IDENTIFICACIÓN DE RIESGOS'!A16</f>
        <v>10</v>
      </c>
      <c r="B26" s="293" t="str">
        <f>'IDENTIFICACIÓN DE RIESGOS'!C16</f>
        <v>Alteración de las evaluaciones de desempeño laboral durante el proceso de revisión.</v>
      </c>
      <c r="C26" s="356" t="str">
        <f>'IDENTIFICACIÓN DE RIESGOS'!B16</f>
        <v>Gestión Humana</v>
      </c>
      <c r="D26" s="357" t="str">
        <f>'ANALISIS DE RIESGOS'!H18</f>
        <v>ZONA RIESGO ALTO</v>
      </c>
      <c r="E26" s="344" t="str">
        <f>'VALORACIÓN DE CONTROL DE RIESGO'!E27</f>
        <v>* Manipulación de la información en la consolidación de los archivos de evaluaciones de desempeño laboral</v>
      </c>
      <c r="F26" s="293" t="str">
        <f>'VALORACIÓN DE CONTROL DE RIESGO'!D27</f>
        <v>Reducir el riesgo</v>
      </c>
      <c r="G26" s="293" t="str">
        <f>'VALORACIÓN DE CONTROL DE RIESGO'!F27</f>
        <v xml:space="preserve">Los profesionales de la Dirección de Gestión Humana encargados del proceso de Evaluación del Desempeño, verifican el cumplimiento de los tiempos de entrega de las mismas por parte de las diferentes dependencias, de acuerdo con lo establecido en el Acuerdo No. 565 del 25 de enero de 2016 de la CNSC - Sistema tipo de evaluación de desempeño laboral y la Circular 005 del DASCD para la adopción del Protocolo Sistema de Evaluación de la Gestión de Empleados Provisionales. En caso de que el proceso presente manipulación o alteración de la información contenida en las evaluaciones, la Dirección de Gestión Humana informa a Control Disciplinario para que lleve a cabo la investigación. Como evidencia quedan las evaluaciones de desempeño archivadas en las historias laborales de cada servidor y la radicación en el aplicativo correspondiente. El reporte de las evidencias se realizara trimestralmente. </v>
      </c>
      <c r="H26" s="293" t="s">
        <v>54</v>
      </c>
      <c r="I26" s="293" t="s">
        <v>55</v>
      </c>
      <c r="J26" s="293" t="s">
        <v>22</v>
      </c>
      <c r="K26" s="293">
        <f>'VALORACIÓN CON CONTROLES'!D18</f>
        <v>100</v>
      </c>
      <c r="L26" s="361" t="str">
        <f>'VALORACIÓN CON CONTROLES'!H18</f>
        <v>ZONA RIESGO BAJA</v>
      </c>
      <c r="M26" s="293" t="str">
        <f>'VALORACIÓN DE CONTROL DE RIESGO'!N27</f>
        <v>Número de alteraciones en las evaluaciones de desempeño</v>
      </c>
    </row>
    <row r="27" spans="1:13" s="137" customFormat="1" ht="190.5" customHeight="1" x14ac:dyDescent="0.25">
      <c r="A27" s="293">
        <f>'IDENTIFICACIÓN DE RIESGOS'!A17</f>
        <v>11</v>
      </c>
      <c r="B27" s="293" t="str">
        <f>'IDENTIFICACIÓN DE RIESGOS'!C17</f>
        <v xml:space="preserve">Dar el visto bueno a estudios previos  que no cumplen con la información requerida de:
• Número del estudio previo en SISCO
• Proyecto de inversión
• Objeto
• Valor
• Meta plan de desarrollo y meta proyecto de inversión
</v>
      </c>
      <c r="C27" s="356" t="str">
        <f>'IDENTIFICACIÓN DE RIESGOS'!B17</f>
        <v>Direccionamiento Sectorial e Institucional</v>
      </c>
      <c r="D27" s="357" t="str">
        <f>'ANALISIS DE RIESGOS'!H19</f>
        <v>ZONA RIESGO ALTO</v>
      </c>
      <c r="E27" s="344" t="str">
        <f>'VALORACIÓN DE CONTROL DE RIESGO'!E28</f>
        <v>*Errores en la revisión de los requisitos documentales de los estudios previos</v>
      </c>
      <c r="F27" s="293" t="str">
        <f>'VALORACIÓN DE CONTROL DE RIESGO'!D28</f>
        <v>Reducir el riesgo</v>
      </c>
      <c r="G27" s="293" t="str">
        <f>'VALORACIÓN DE CONTROL DE RIESGO'!F28</f>
        <v>El análista encargado del proyecto de inversión respectivo revisara cada vez que se reciba un estudio previo que este cumpla con: 
• Número del estudio previo en SISCO
• Proyecto de inversión
• Objeto
• Valor
• Meta plan de desarrollo y meta proyecto de inversión
En caso que los estudios previos no cumplan con estos items se debe registrar la novedad  en el formato "Control de Validación" F-DS-79  e informar  al area remitente las razones por las cuales se devuelven los estudios previos. Como soporte queda el formato diligenciado. El reporte de las evidencias se realizara trimestralmente. </v>
      </c>
      <c r="H27" s="293" t="s">
        <v>56</v>
      </c>
      <c r="I27" s="293" t="s">
        <v>57</v>
      </c>
      <c r="J27" s="293" t="s">
        <v>22</v>
      </c>
      <c r="K27" s="293">
        <f>'VALORACIÓN CON CONTROLES'!D19</f>
        <v>100</v>
      </c>
      <c r="L27" s="361" t="str">
        <f>'VALORACIÓN CON CONTROLES'!H19</f>
        <v>ZONA RIESGO BAJA</v>
      </c>
      <c r="M27" s="293" t="str">
        <f>'VALORACIÓN DE CONTROL DE RIESGO'!N28</f>
        <v>Número de estudios previos aceptados con errores</v>
      </c>
    </row>
    <row r="28" spans="1:13" s="137" customFormat="1" ht="119.25" customHeight="1" x14ac:dyDescent="0.25">
      <c r="A28" s="293">
        <f>'IDENTIFICACIÓN DE RIESGOS'!A18</f>
        <v>12</v>
      </c>
      <c r="B28" s="293" t="str">
        <f>'IDENTIFICACIÓN DE RIESGOS'!C18</f>
        <v>Información no suministrada oportunamente por parte de las entidades fuente</v>
      </c>
      <c r="C28" s="356" t="str">
        <f>'IDENTIFICACIÓN DE RIESGOS'!B18</f>
        <v>Gestión y Análisis de Información de S, C y AJ</v>
      </c>
      <c r="D28" s="357" t="str">
        <f>'ANALISIS DE RIESGOS'!H20</f>
        <v>ZONA RIESGO EXTREMO</v>
      </c>
      <c r="E28" s="344" t="str">
        <f>'VALORACIÓN DE CONTROL DE RIESGO'!E29</f>
        <v>La falta de un procedimiento estandarizado definido entre la SDSCJ y las entidades fuente para la entrega de información en materia de seguridad, convivencia y justicia.</v>
      </c>
      <c r="F28" s="293" t="str">
        <f>'VALORACIÓN DE CONTROL DE RIESGO'!D29</f>
        <v>Reducir el riesgo</v>
      </c>
      <c r="G28" s="293" t="str">
        <f>'VALORACIÓN DE CONTROL DE RIESGO'!F29</f>
        <v>El(la) jefe(a) de la OAIEE gestiona con entidades externas a través de diferentes solicitudes la entrega de información, y hace seguimiento a las respuestas recibidas con el fin de contar con los datos necesarios que son el insumo para el cargue de información estadística y geográfica, como soporte quedan los oficios y/o correos enviados durante la primera semana de cada mes. Para los casos en los que la información sea recibida durante la última semana del mes, será gestionada la primera semana del mes siguiente. El cargue de las evidencias se hará trimestralmente.</v>
      </c>
      <c r="H28" s="293" t="s">
        <v>558</v>
      </c>
      <c r="I28" s="293" t="s">
        <v>58</v>
      </c>
      <c r="J28" s="293" t="s">
        <v>22</v>
      </c>
      <c r="K28" s="293">
        <f>'VALORACIÓN CON CONTROLES'!D20</f>
        <v>100</v>
      </c>
      <c r="L28" s="361" t="str">
        <f>'VALORACIÓN CON CONTROLES'!H20</f>
        <v>ZONA RIESGO BAJA</v>
      </c>
      <c r="M28" s="293" t="str">
        <f>'VALORACIÓN DE CONTROL DE RIESGO'!N29</f>
        <v># de solicitudes de información recibidas</v>
      </c>
    </row>
    <row r="29" spans="1:13" s="137" customFormat="1" ht="117.75" customHeight="1" x14ac:dyDescent="0.25">
      <c r="A29" s="293">
        <f>'IDENTIFICACIÓN DE RIESGOS'!A19</f>
        <v>13</v>
      </c>
      <c r="B29" s="362" t="str">
        <f>'IDENTIFICACIÓN DE RIESGOS'!C19</f>
        <v>Información desactualizada  en la bodega de datos y en el Sistema de Información Geograficá SIG</v>
      </c>
      <c r="C29" s="361" t="str">
        <f>'IDENTIFICACIÓN DE RIESGOS'!B19</f>
        <v>Gestión y Análisis de Información de S, C y AJ</v>
      </c>
      <c r="D29" s="363" t="str">
        <f>'ANALISIS DE RIESGOS'!H21</f>
        <v>ZONA RIESGO ALTO</v>
      </c>
      <c r="E29" s="364" t="str">
        <f>'VALORACIÓN DE CONTROL DE RIESGO'!E30</f>
        <v>No realizar oportunamente los procesos de cargue de información estadística y geografica.</v>
      </c>
      <c r="F29" s="362" t="str">
        <f>'VALORACIÓN DE CONTROL DE RIESGO'!D30</f>
        <v>Reducir el riesgo</v>
      </c>
      <c r="G29" s="362" t="str">
        <f>'VALORACIÓN DE CONTROL DE RIESGO'!F30</f>
        <v>El(la) jefe(a) de la OAIEE, gestiona el cargue de información estadística y geográfica, y hace seguimiento al equipo responsable de la Oficina de cargar dicha información, con el fin de contar con la opción de consulta en tiempo real de la información estadística y geográfica, como soporte queda la tabla de control de cargue de información mensual. Para los casos en los que la información sea recibida durante la última semana del mes, será gestionada la primera semana del mes siguiente. El cargue de las evidencias se hará trimestralmente.</v>
      </c>
      <c r="H29" s="362" t="s">
        <v>559</v>
      </c>
      <c r="I29" s="362" t="s">
        <v>58</v>
      </c>
      <c r="J29" s="362" t="s">
        <v>22</v>
      </c>
      <c r="K29" s="362">
        <f>'VALORACIÓN CON CONTROLES'!D21</f>
        <v>100</v>
      </c>
      <c r="L29" s="361" t="str">
        <f>'VALORACIÓN CON CONTROLES'!H21</f>
        <v>ZONA RIESGO BAJA</v>
      </c>
      <c r="M29" s="362" t="str">
        <f>'VALORACIÓN DE CONTROL DE RIESGO'!N30</f>
        <v>Solicitudes de cargue de información tramitadas</v>
      </c>
    </row>
    <row r="30" spans="1:13" s="137" customFormat="1" ht="188.25" customHeight="1" x14ac:dyDescent="0.25">
      <c r="A30" s="345">
        <f>'IDENTIFICACIÓN DE RIESGOS'!A20</f>
        <v>14</v>
      </c>
      <c r="B30" s="345" t="str">
        <f>'IDENTIFICACIÓN DE RIESGOS'!C20</f>
        <v>Interrupcón de los servicios  TIC</v>
      </c>
      <c r="C30" s="359" t="str">
        <f>'IDENTIFICACIÓN DE RIESGOS'!B20</f>
        <v>Gestión de Tecnología de Información</v>
      </c>
      <c r="D30" s="347" t="str">
        <f>'ANALISIS DE RIESGOS'!H22</f>
        <v>ZONA RIESGO EXTREMO</v>
      </c>
      <c r="E30" s="293" t="str">
        <f>'VALORACIÓN DE CONTROL DE RIESGO'!E31</f>
        <v xml:space="preserve">*Falta de formalización de los procedimientos de TI
</v>
      </c>
      <c r="F30" s="293" t="str">
        <f>'VALORACIÓN DE CONTROL DE RIESGO'!D31</f>
        <v>Reducir el riesgo</v>
      </c>
      <c r="G30" s="293" t="str">
        <f>'VALORACIÓN DE CONTROL DE RIESGO'!F31</f>
        <v>Los líderes de la Dirección de Tecnología y Sistemas de Información elaboran y formalizan los procedimientos de la Dirección cuando surjan cambios sustanciales en el proceso o cuando la normatividad vigente lo requiera.  En caso de no realizarlo se darán los lineamientos individuales para grupo de la Dirección. Como evidencia de esta actividad quedarán los documentos oficializados en el SIG que se reporten trimestralmente. El cargue de las evidencias se realizara trimestralmente.</v>
      </c>
      <c r="H30" s="293" t="s">
        <v>598</v>
      </c>
      <c r="I30" s="293" t="s">
        <v>600</v>
      </c>
      <c r="J30" s="362" t="s">
        <v>22</v>
      </c>
      <c r="K30" s="345">
        <f>'VALORACIÓN CON CONTROLES'!D22</f>
        <v>100</v>
      </c>
      <c r="L30" s="345" t="str">
        <f>'VALORACIÓN CON CONTROLES'!H22</f>
        <v>ZONA RIESGO BAJA</v>
      </c>
      <c r="M30" s="345" t="str">
        <f>'VALORACIÓN DE CONTROL DE RIESGO'!N31</f>
        <v>Número de incidentes de interrupción de servicios controlados apropiadamente</v>
      </c>
    </row>
    <row r="31" spans="1:13" s="137" customFormat="1" ht="188.25" customHeight="1" x14ac:dyDescent="0.25">
      <c r="A31" s="334"/>
      <c r="B31" s="334"/>
      <c r="C31" s="365"/>
      <c r="D31" s="350"/>
      <c r="E31" s="293" t="str">
        <f>'VALORACIÓN DE CONTROL DE RIESGO'!E32</f>
        <v xml:space="preserve">*Incidentes físicos o lógicos sobre la infraestructura de tecnológica de la entidad.
</v>
      </c>
      <c r="F31" s="293" t="str">
        <f>'VALORACIÓN DE CONTROL DE RIESGO'!D32</f>
        <v>Reducir el riesgo</v>
      </c>
      <c r="G31" s="293" t="str">
        <f>'VALORACIÓN DE CONTROL DE RIESGO'!F32</f>
        <v>Los Profesionales especializados de cada una de los componentes de infraestructura (Redes, Servidores, Seguridad Perimetral y demás) de la Dirección de Tecnologías y Sistemas de Información, apoyados por las herramientas tecnológicas generaran trimestralmente los reportes de monitoreo.  En caso de no realizar los reportes, se justificará el motivo por el cual no se aplicó. Como evidencia de los monitoreos de los componentes de infraestructura se dejará los informes emitido por los Profesionales Especializados. El cargue de las evidencias se realizara trimestralmente.</v>
      </c>
      <c r="H31" s="293" t="s">
        <v>599</v>
      </c>
      <c r="I31" s="293" t="s">
        <v>601</v>
      </c>
      <c r="J31" s="362" t="s">
        <v>22</v>
      </c>
      <c r="K31" s="334"/>
      <c r="L31" s="334"/>
      <c r="M31" s="334"/>
    </row>
    <row r="32" spans="1:13" s="137" customFormat="1" ht="188.25" customHeight="1" x14ac:dyDescent="0.25">
      <c r="A32" s="335"/>
      <c r="B32" s="335"/>
      <c r="C32" s="336"/>
      <c r="D32" s="337"/>
      <c r="E32" s="293" t="str">
        <f>'VALORACIÓN DE CONTROL DE RIESGO'!E33</f>
        <v>*Falta de mantenimiento preventivo y/o correctivo de la infraestructura tecnológica  y de telecomunicaciones de la entidad.</v>
      </c>
      <c r="F32" s="293" t="str">
        <f>'VALORACIÓN DE CONTROL DE RIESGO'!D33</f>
        <v>Reducir el riesgo</v>
      </c>
      <c r="G32" s="293" t="str">
        <f>'VALORACIÓN DE CONTROL DE RIESGO'!F33</f>
        <v>El proveedor de  servicios en la nube realizará trimestralmente el  mantenimiento preventivo  reactivo o correctivo a la infraestructura tecnológica de la entidad. En caso de evidenciar que no se realizó mantenimiento a la infraestrcutura, se enviará correo electrónico al proveedor solicitando la justificación de la no ejecución del mantenimiento.  Como evidencia de los mantenimientos se dejará los correos informativos de ventanas de mantenimiento emitidas por el proveedor cuando realiza estas actividades. El cargue de las evidencias se realizara trimestralmente.</v>
      </c>
      <c r="H32" s="293" t="s">
        <v>602</v>
      </c>
      <c r="I32" s="293" t="s">
        <v>603</v>
      </c>
      <c r="J32" s="362" t="s">
        <v>22</v>
      </c>
      <c r="K32" s="335"/>
      <c r="L32" s="335"/>
      <c r="M32" s="335"/>
    </row>
    <row r="33" spans="1:13" s="137" customFormat="1" ht="198" customHeight="1" x14ac:dyDescent="0.25">
      <c r="A33" s="345">
        <f>'IDENTIFICACIÓN DE RIESGOS'!A21</f>
        <v>15</v>
      </c>
      <c r="B33" s="345" t="str">
        <f>'IDENTIFICACIÓN DE RIESGOS'!C21</f>
        <v>Incumplimiento de las funcionalidades para los cuales fueron diseñados los sistemas de información.</v>
      </c>
      <c r="C33" s="345" t="str">
        <f>'IDENTIFICACIÓN DE RIESGOS'!B21</f>
        <v>Gestión de Tecnología de Información</v>
      </c>
      <c r="D33" s="345" t="str">
        <f>'ANALISIS DE RIESGOS'!H23</f>
        <v>ZONA RIESGO ALTO</v>
      </c>
      <c r="E33" s="344" t="str">
        <f>'VALORACIÓN DE CONTROL DE RIESGO'!E34</f>
        <v xml:space="preserve">*Cambios en los requerimientos definidos para el sistema de información.
</v>
      </c>
      <c r="F33" s="293" t="str">
        <f>'VALORACIÓN DE CONTROL DE RIESGO'!D34</f>
        <v>Reducir el riesgo</v>
      </c>
      <c r="G33" s="293" t="str">
        <f>'VALORACIÓN DE CONTROL DE RIESGO'!F34</f>
        <v>El Gerente de cada proyecto realizará seguimiento mensual a los entregables de los requerimientos para verficiar que el avance del proyecto esté acorde a lo programado.  En caso que el avance no sea el esperado se reprogramará el calendario de actividades con la aceptación del líder funcional,el área de sistemas e información y la gerencia de proyectos.  Como evidencia de los seguimiento quedarán las actas de seguimiento de los proyectos. El cargue de las evidencias se realizara trimestralmente.</v>
      </c>
      <c r="H33" s="293" t="s">
        <v>604</v>
      </c>
      <c r="I33" s="293" t="s">
        <v>605</v>
      </c>
      <c r="J33" s="293" t="s">
        <v>22</v>
      </c>
      <c r="K33" s="345">
        <f>'VALORACIÓN CON CONTROLES'!D23</f>
        <v>100</v>
      </c>
      <c r="L33" s="345" t="str">
        <f>'VALORACIÓN CON CONTROLES'!H23</f>
        <v>ZONA RIESGO BAJA</v>
      </c>
      <c r="M33" s="345" t="str">
        <f>'VALORACIÓN DE CONTROL DE RIESGO'!N32</f>
        <v>Número de incidentes de interrupción de servicios controlados apropiadamente</v>
      </c>
    </row>
    <row r="34" spans="1:13" s="137" customFormat="1" ht="198" customHeight="1" x14ac:dyDescent="0.25">
      <c r="A34" s="335"/>
      <c r="B34" s="335"/>
      <c r="C34" s="335"/>
      <c r="D34" s="335"/>
      <c r="E34" s="344" t="str">
        <f>'VALORACIÓN DE CONTROL DE RIESGO'!E35</f>
        <v>*Ausencia de procedimientos para el Desarrollo y Mantenimiento de Sistemas de Información.</v>
      </c>
      <c r="F34" s="293" t="str">
        <f>'VALORACIÓN DE CONTROL DE RIESGO'!D35</f>
        <v>Reducir el riesgo</v>
      </c>
      <c r="G34" s="293" t="str">
        <f>'VALORACIÓN DE CONTROL DE RIESGO'!F35</f>
        <v>El Líder técnico y el líder de sistemas de información realizarán la guía o procedimiento para el desarrollo y el mantenimiento de los sistemas de información de la entidad.  En caso de no realizar la guía se darán lineamientos individuales para cada sistema de información.  Como evidencia de esta actividad quedará el documento oficializado en el SIG. El cargue de las evidencias se realizara trimestralmente.</v>
      </c>
      <c r="H34" s="293" t="s">
        <v>598</v>
      </c>
      <c r="I34" s="293" t="s">
        <v>606</v>
      </c>
      <c r="J34" s="293" t="s">
        <v>22</v>
      </c>
      <c r="K34" s="335"/>
      <c r="L34" s="335"/>
      <c r="M34" s="335"/>
    </row>
    <row r="35" spans="1:13" s="137" customFormat="1" ht="148.5" customHeight="1" x14ac:dyDescent="0.25">
      <c r="A35" s="293">
        <f>'IDENTIFICACIÓN DE RIESGOS'!A22</f>
        <v>16</v>
      </c>
      <c r="B35" s="293" t="str">
        <f>'IDENTIFICACIÓN DE RIESGOS'!C22</f>
        <v>Dejar abierta en la herramienta virtual "Bogotá Te Escucha - Sistema Distrital de Quejas y Soluciones" alguna PQRS.</v>
      </c>
      <c r="C35" s="356" t="str">
        <f>'IDENTIFICACIÓN DE RIESGOS'!B22</f>
        <v>Atención y Servicio al Ciudadano</v>
      </c>
      <c r="D35" s="293" t="str">
        <f>'ANALISIS DE RIESGOS'!H24</f>
        <v>ZONA RIESGO MODERADO</v>
      </c>
      <c r="E35" s="344" t="str">
        <f>'VALORACIÓN DE CONTROL DE RIESGO'!E36</f>
        <v xml:space="preserve">Falta de seguimiento a los servidores responsables de digitalizar la respuesta en ORFEO para realizar el cierre de las PQRS en la plataforma distrital "Bogotá Te Escucha - Sistema Distrital de Quejas y Soluciones" </v>
      </c>
      <c r="F35" s="293" t="str">
        <f>'VALORACIÓN DE CONTROL DE RIESGO'!D36</f>
        <v>Reducir el riesgo</v>
      </c>
      <c r="G35" s="293" t="str">
        <f>'VALORACIÓN DE CONTROL DE RIESGO'!F36</f>
        <v>El líder del grupo de atención y servicio al ciudadano realiza el seguimiento semanal a los cierres de los PQRS de la entidad a través de la “Cuadro de seguimiento de respuestas de PQRS”; en caso de que no se hayan realizado los cierres a las mismas se procede a realizar seguimiento personalizado con cada uno de los servidores públicos a los que aparezca cargada el PQRS; como evidencia queda el Cuadro de seguimiento de respuestas de PQRS en excell y el diligenciamiento del Formato F-AS-424 “Matriz de seguimiento y control a las respuestas de PQRS ciudadanos o entres de control”. El reporte de las evidencias se realizara trimestralmente. </v>
      </c>
      <c r="H35" s="293" t="s">
        <v>61</v>
      </c>
      <c r="I35" s="293" t="s">
        <v>62</v>
      </c>
      <c r="J35" s="293" t="s">
        <v>22</v>
      </c>
      <c r="K35" s="293">
        <f>'VALORACIÓN CON CONTROLES'!D24</f>
        <v>100</v>
      </c>
      <c r="L35" s="293" t="str">
        <f>'VALORACIÓN CON CONTROLES'!H24</f>
        <v>ZONA RIESGO BAJA</v>
      </c>
      <c r="M35" s="345" t="str">
        <f>'VALORACIÓN DE CONTROL DE RIESGO'!N36</f>
        <v>PQRs gestionados por Atención y Servicio al Ciudadano</v>
      </c>
    </row>
    <row r="36" spans="1:13" s="137" customFormat="1" ht="151.5" customHeight="1" x14ac:dyDescent="0.25">
      <c r="A36" s="293">
        <f>'IDENTIFICACIÓN DE RIESGOS'!A23</f>
        <v>17</v>
      </c>
      <c r="B36" s="293" t="str">
        <f>'IDENTIFICACIÓN DE RIESGOS'!C23</f>
        <v>Publicar extemporaneamente los Informes de PQRS en la página web de la entidad.</v>
      </c>
      <c r="C36" s="356" t="str">
        <f>'IDENTIFICACIÓN DE RIESGOS'!B23</f>
        <v>Atención y Servicio al Ciudadano</v>
      </c>
      <c r="D36" s="293" t="str">
        <f>'ANALISIS DE RIESGOS'!H25</f>
        <v>ZONA RIESGO MODERADO</v>
      </c>
      <c r="E36" s="344" t="str">
        <f>'VALORACIÓN DE CONTROL DE RIESGO'!E37</f>
        <v>Falta de seguimiento para la publicación de los Informes de PQRS en la página web de la entidad.</v>
      </c>
      <c r="F36" s="293" t="str">
        <f>'VALORACIÓN DE CONTROL DE RIESGO'!D37</f>
        <v>Reducir el riesgo</v>
      </c>
      <c r="G36" s="293" t="str">
        <f>'VALORACIÓN DE CONTROL DE RIESGO'!F37</f>
        <v xml:space="preserve">El líder del grupo de atención y servicio al ciudadano realiza mensualmente la publicación de los informes de PQRS en la página web de la entidad conforme al cronograma que contiene las fechas máximas de publicación; en caso que no se realice la publicación de acuerdo al cronograma estipulado se deberá generar un documento de justificación por la demora en la publicación del mismo; como evidencia queda el cronograma, los correos electrónicos con los que se remite la publicación de los informes y las justificaciones si se presentan. El reporte de las evidencias se realizara trimestralmente. </v>
      </c>
      <c r="H36" s="293" t="s">
        <v>63</v>
      </c>
      <c r="I36" s="293" t="s">
        <v>64</v>
      </c>
      <c r="J36" s="293" t="s">
        <v>22</v>
      </c>
      <c r="K36" s="293">
        <f>'VALORACIÓN CON CONTROLES'!D25</f>
        <v>100</v>
      </c>
      <c r="L36" s="293" t="str">
        <f>'VALORACIÓN CON CONTROLES'!H25</f>
        <v>ZONA RIESGO BAJA</v>
      </c>
      <c r="M36" s="335"/>
    </row>
    <row r="37" spans="1:13" s="137" customFormat="1" ht="184.5" customHeight="1" x14ac:dyDescent="0.25">
      <c r="A37" s="293">
        <f>'IDENTIFICACIÓN DE RIESGOS'!A24</f>
        <v>18</v>
      </c>
      <c r="B37" s="293" t="str">
        <f>'IDENTIFICACIÓN DE RIESGOS'!C24</f>
        <v>Amotinamiento desorden, disturbio, revuelta, huelga, generados por las pernas privadas de la libertad.</v>
      </c>
      <c r="C37" s="356" t="str">
        <f>'IDENTIFICACIÓN DE RIESGOS'!B24</f>
        <v>CD-Custodia y vigilacia para la seguridad</v>
      </c>
      <c r="D37" s="293" t="str">
        <f>'ANALISIS DE RIESGOS'!H26</f>
        <v>ZONA RIESGO MODERADO</v>
      </c>
      <c r="E37" s="344" t="str">
        <f>'VALORACIÓN DE CONTROL DE RIESGO'!E38</f>
        <v>realizacion de amotinamiento desorden, disturbio, revuelta, huelga, generados por las personas privadas de la libertad.</v>
      </c>
      <c r="F37" s="293" t="str">
        <f>'VALORACIÓN DE CONTROL DE RIESGO'!D38</f>
        <v>Reducir el riesgo</v>
      </c>
      <c r="G37" s="293" t="str">
        <f>'VALORACIÓN DE CONTROL DE RIESGO'!F38</f>
        <v>Los tenientes de prisiones comandantes de las compañías del cuerpo custodia y Vigilancia de la Dirección de la Cárcel Distrital verifican y supervisan diariamente que no se presenten al interior de los pabellones Amotinamiento, desorden, disturbios, revuelta y huelgas.  En caso de presentarse los comandantes de pabellones (cabos) se comunican con los oficiales de servicios (sargentos) y estos evalúan las novedades presentadas en los pabellones e informan a los tenientes de prisiones los casos presentados y como evidencia se realizan las anotaciones en los libros de minuta de pabellones, minuta de oficial de servicio y minuta del comandante de Custodia y Vigilancia. Igualmente se realiza los informes por escrito con destino a la oficina de asuntos disciplinarios. Las evidencias se cargaran trimestralmente.</v>
      </c>
      <c r="H37" s="293" t="s">
        <v>619</v>
      </c>
      <c r="I37" s="293" t="s">
        <v>620</v>
      </c>
      <c r="J37" s="293" t="s">
        <v>621</v>
      </c>
      <c r="K37" s="293">
        <f>'VALORACIÓN CON CONTROLES'!D26</f>
        <v>100</v>
      </c>
      <c r="L37" s="293" t="str">
        <f>'VALORACIÓN CON CONTROLES'!H26</f>
        <v>ZONA RIESGO BAJA</v>
      </c>
      <c r="M37" s="362" t="str">
        <f>'VALORACIÓN DE CONTROL DE RIESGO'!N38</f>
        <v>Numero de Amotinamientos, desordenes, disturbios, revueltas y huelgas reportadas</v>
      </c>
    </row>
    <row r="38" spans="1:13" s="137" customFormat="1" ht="153" customHeight="1" x14ac:dyDescent="0.25">
      <c r="A38" s="293">
        <f>'IDENTIFICACIÓN DE RIESGOS'!A25</f>
        <v>19</v>
      </c>
      <c r="B38" s="293" t="str">
        <f>'IDENTIFICACIÓN DE RIESGOS'!C25</f>
        <v>Ingreso de elementos y sustancias prohibidas al establecimiento Carcelario.</v>
      </c>
      <c r="C38" s="356" t="str">
        <f>'IDENTIFICACIÓN DE RIESGOS'!B25</f>
        <v>CD-Custodia y vigilacia para la seguridad</v>
      </c>
      <c r="D38" s="293" t="str">
        <f>'ANALISIS DE RIESGOS'!H27</f>
        <v>ZONA RIESGO BAJA</v>
      </c>
      <c r="E38" s="344" t="str">
        <f>'VALORACIÓN DE CONTROL DE RIESGO'!E39</f>
        <v>ingreso de sustancias o elementos prohibidos</v>
      </c>
      <c r="F38" s="293" t="str">
        <f>'VALORACIÓN DE CONTROL DE RIESGO'!D39</f>
        <v>Reducir el riesgo</v>
      </c>
      <c r="G38" s="293" t="str">
        <f>'VALORACIÓN DE CONTROL DE RIESGO'!F39</f>
        <v>los Guardianes del Cuerpo Custodia y Vigilancia verifican y garantizar  diariamente que los visitantes internos y externos no ingresen elementos y/o sustancias prohibidas al establecimiento carcelario en caso de presentarse se realiza informe por escrito a la Dirección de la Cárcel Distrital informando la novedad del ingreso al establecimiento Carcelario y la persona involucrada se deja a disposicion de la SIJIN O MEBOG y se sancionana al PPL hasta con 10 visitas. Como evidencia se registra en los libros de los oficiales de servicios y se procede con acta de entrega a asuntos disciplinaros o Acta de entrega a SIJIN segun corresponda. Las evidencias se cargaran trimestralmente.</v>
      </c>
      <c r="H38" s="293" t="s">
        <v>622</v>
      </c>
      <c r="I38" s="293" t="s">
        <v>620</v>
      </c>
      <c r="J38" s="293" t="s">
        <v>621</v>
      </c>
      <c r="K38" s="293">
        <f>'VALORACIÓN CON CONTROLES'!D27</f>
        <v>100</v>
      </c>
      <c r="L38" s="293" t="str">
        <f>'VALORACIÓN CON CONTROLES'!H27</f>
        <v>ZONA RIESGO BAJA</v>
      </c>
      <c r="M38" s="293" t="str">
        <f>'VALORACIÓN DE CONTROL DE RIESGO'!N39</f>
        <v>Numero de radicados en asuntos disciplinarios</v>
      </c>
    </row>
    <row r="39" spans="1:13" s="137" customFormat="1" ht="222.75" customHeight="1" x14ac:dyDescent="0.25">
      <c r="A39" s="293">
        <f>'IDENTIFICACIÓN DE RIESGOS'!A26</f>
        <v>20</v>
      </c>
      <c r="B39" s="293" t="str">
        <f>'IDENTIFICACIÓN DE RIESGOS'!C26</f>
        <v>Deficiente ejecución del PAC</v>
      </c>
      <c r="C39" s="356" t="str">
        <f>'IDENTIFICACIÓN DE RIESGOS'!B26</f>
        <v>Gestión Financiera</v>
      </c>
      <c r="D39" s="293" t="str">
        <f>'ANALISIS DE RIESGOS'!H28</f>
        <v>ZONA RIESGO BAJA</v>
      </c>
      <c r="E39" s="344" t="str">
        <f>'VALORACIÓN DE CONTROL DE RIESGO'!E40</f>
        <v>No disponibilidad de PAC</v>
      </c>
      <c r="F39" s="293" t="str">
        <f>'VALORACIÓN DE CONTROL DE RIESGO'!D40</f>
        <v>Reducir el riesgo</v>
      </c>
      <c r="G39" s="293" t="str">
        <f>'VALORACIÓN DE CONTROL DE RIESGO'!F40</f>
        <v>La Dirección Financiera en cabeza del responsable del manejo de PAC (profesional universitario especializado y/o contratista asignado), de manera semanal , verifica y hace seguimiento a la programación de cada una de las  áreas sobres sus obligaciones a tramitar (pagar) para el periodo debidamente programadas (Las evidencias de estos seguimientos realizados, reposan en su correspondiente carpeta virtual mes a mes; el almacenamiento de este material nos permite realizar el correspondiente seguimiento cuatrimestral para este riesgo); para proceder así a su verificación de programación de PAC, paso a pagos o a devolución por no encontrarse debidamente programado el pago de la obligación en PAC para el periodo o porque no cumplen con los requisitos para pago establecidos en la minuta del contrato y/o los parámetros establecidos en el instructivo de pagos (I-GF-1). quedando como evidencia los correos, archivos en Excel, PDF´S, correos electrónicos y la carpeta virtual, en la que se encuentra, la trazabilidad de esta actividad. El cargue de las evidencias se realiza de forma TRIMESTRAL.</v>
      </c>
      <c r="H39" s="293" t="s">
        <v>65</v>
      </c>
      <c r="I39" s="293" t="s">
        <v>66</v>
      </c>
      <c r="J39" s="293" t="s">
        <v>32</v>
      </c>
      <c r="K39" s="293">
        <f>'VALORACIÓN CON CONTROLES'!D28</f>
        <v>100</v>
      </c>
      <c r="L39" s="293" t="str">
        <f>'VALORACIÓN CON CONTROLES'!H28</f>
        <v>ZONA RIESGO BAJA</v>
      </c>
      <c r="M39" s="293" t="str">
        <f>'VALORACIÓN DE CONTROL DE RIESGO'!N40</f>
        <v>Número de veces que no esta disponible</v>
      </c>
    </row>
    <row r="40" spans="1:13" s="137" customFormat="1" ht="150.75" customHeight="1" x14ac:dyDescent="0.25">
      <c r="A40" s="293">
        <f>'IDENTIFICACIÓN DE RIESGOS'!A27</f>
        <v>21</v>
      </c>
      <c r="B40" s="293" t="str">
        <f>'IDENTIFICACIÓN DE RIESGOS'!C27</f>
        <v xml:space="preserve">Se identifica, clasifica y se registra información contable en un rubro que no corresponda de forma involuntaria </v>
      </c>
      <c r="C40" s="356" t="str">
        <f>'IDENTIFICACIÓN DE RIESGOS'!B27</f>
        <v>Gestión Financiera</v>
      </c>
      <c r="D40" s="293" t="str">
        <f>'ANALISIS DE RIESGOS'!H29</f>
        <v>ZONA RIESGO MODERADO</v>
      </c>
      <c r="E40" s="344" t="str">
        <f>'VALORACIÓN DE CONTROL DE RIESGO'!E41</f>
        <v>Que los estados financieros no reflejen la realidad económica y finaciera de la entidad</v>
      </c>
      <c r="F40" s="293" t="str">
        <f>'VALORACIÓN DE CONTROL DE RIESGO'!D41</f>
        <v>Reducir el riesgo</v>
      </c>
      <c r="G40" s="293" t="str">
        <f>'VALORACIÓN DE CONTROL DE RIESGO'!F41</f>
        <v>El responsable del área contable de la dirección financiera (profesional universitario especializado y/o contratista) recauda, verifica y consolida de manera mensual (Las evidencias de estos seguimientos realizados, reposan en su correspondiente carpeta virtual mes a mes; el almacenamiento de este material nos permite realizar el correspondiente seguimiento trimestral para este riesgo) la información que permite realizar la conciliación; hecha por este mismo profesional, quedando como evidencia los correos, archivos en excel, pdf´s, correos electrónicos y la carpeta virtual, en la que se encuentra, la trazabilidad de esta actividad. El cargue de las evidencias se realiza de forma TRIMESTRAL.</v>
      </c>
      <c r="H40" s="293" t="s">
        <v>65</v>
      </c>
      <c r="I40" s="293" t="s">
        <v>67</v>
      </c>
      <c r="J40" s="293" t="s">
        <v>68</v>
      </c>
      <c r="K40" s="293">
        <f>'VALORACIÓN CON CONTROLES'!D29</f>
        <v>100</v>
      </c>
      <c r="L40" s="293" t="str">
        <f>'VALORACIÓN CON CONTROLES'!H29</f>
        <v>ZONA RIESGO BAJA</v>
      </c>
      <c r="M40" s="293" t="str">
        <f>'VALORACIÓN DE CONTROL DE RIESGO'!N41</f>
        <v xml:space="preserve">Número de veces que los estados financieros no reflejen la realidad </v>
      </c>
    </row>
    <row r="41" spans="1:13" s="137" customFormat="1" ht="125.25" customHeight="1" x14ac:dyDescent="0.25">
      <c r="A41" s="293">
        <f>'IDENTIFICACIÓN DE RIESGOS'!A28</f>
        <v>22</v>
      </c>
      <c r="B41" s="293" t="str">
        <f>'IDENTIFICACIÓN DE RIESGOS'!C28</f>
        <v>Incidentes, accidentes o amenazas en contra de Servidores de la Subsecretaría</v>
      </c>
      <c r="C41" s="356" t="str">
        <f>'IDENTIFICACIÓN DE RIESGOS'!B28</f>
        <v>Gestión de Seguridad y Convivencia</v>
      </c>
      <c r="D41" s="293" t="str">
        <f>'ANALISIS DE RIESGOS'!H30</f>
        <v>ZONA RIESGO ALTO</v>
      </c>
      <c r="E41" s="344" t="str">
        <f>'VALORACIÓN DE CONTROL DE RIESGO'!E42</f>
        <v>Incidentes, accidentes o amenazas en contra de servidores de la subsecretaria.</v>
      </c>
      <c r="F41" s="293" t="str">
        <f>'VALORACIÓN DE CONTROL DE RIESGO'!D42</f>
        <v>Reducir el riesgo</v>
      </c>
      <c r="G41" s="293" t="str">
        <f>'VALORACIÓN DE CONTROL DE RIESGO'!F42</f>
        <v xml:space="preserve">El funcionario encargado de la dependencia adelanta el proceso de pago de la ARL de los contratistas nivel cinco y registra en la matriz los contratistas vinculados a ARL, esto para hacer el proceso de compartir el riesgo; en caso de no adelantar el tramite el supervisor se debe adelantar el registro y la gestion del pago, como evidencia queda la relacion de contratistas vinculados, su grado de riesgo y el soporte de pago de las obligaciones a cargo de la entidad. El reporte de las evidencias se realizara trimestralmente. </v>
      </c>
      <c r="H41" s="293" t="s">
        <v>69</v>
      </c>
      <c r="I41" s="293" t="s">
        <v>70</v>
      </c>
      <c r="J41" s="293" t="s">
        <v>22</v>
      </c>
      <c r="K41" s="293">
        <f>'VALORACIÓN CON CONTROLES'!D30</f>
        <v>100</v>
      </c>
      <c r="L41" s="293" t="str">
        <f>'VALORACIÓN CON CONTROLES'!H30</f>
        <v>ZONA RIESGO BAJA</v>
      </c>
      <c r="M41" s="293" t="str">
        <f>'VALORACIÓN DE CONTROL DE RIESGO'!N42</f>
        <v>Número de incidentes, accidentes o amenazas en contra de servidores.</v>
      </c>
    </row>
    <row r="42" spans="1:13" s="137" customFormat="1" ht="103.5" customHeight="1" x14ac:dyDescent="0.25">
      <c r="A42" s="293">
        <f>'IDENTIFICACIÓN DE RIESGOS'!A29</f>
        <v>23</v>
      </c>
      <c r="B42" s="293" t="str">
        <f>'IDENTIFICACIÓN DE RIESGOS'!C29</f>
        <v>Manejo Inadecuado de información confidencial.</v>
      </c>
      <c r="C42" s="356" t="str">
        <f>'IDENTIFICACIÓN DE RIESGOS'!B29</f>
        <v>Gestión de Seguridad y Convivencia</v>
      </c>
      <c r="D42" s="293" t="str">
        <f>'ANALISIS DE RIESGOS'!H31</f>
        <v>ZONA RIESGO BAJA</v>
      </c>
      <c r="E42" s="344" t="str">
        <f>'VALORACIÓN DE CONTROL DE RIESGO'!E43</f>
        <v>Manejo inadecuado de información confidencial.</v>
      </c>
      <c r="F42" s="293" t="str">
        <f>'VALORACIÓN DE CONTROL DE RIESGO'!D43</f>
        <v>Reducir el riesgo</v>
      </c>
      <c r="G42" s="293" t="str">
        <f>'VALORACIÓN DE CONTROL DE RIESGO'!F43</f>
        <v xml:space="preserve">El funcionario encargado de la elaboración de contratos incorpora en las minutas contractuales la clausula de confidencialidad en el manejo de información de la entidad, en caso de no incluirla el área jurídica hace la revisión final e incluye la clausula, como evidencia queda la clausula diseñada y el modelo tipo de contrato de prestacion de servicios. El reporte de las evidencias se realizara trimestralmente. </v>
      </c>
      <c r="H42" s="293" t="s">
        <v>71</v>
      </c>
      <c r="I42" s="293" t="s">
        <v>70</v>
      </c>
      <c r="J42" s="293" t="s">
        <v>22</v>
      </c>
      <c r="K42" s="293">
        <f>'VALORACIÓN CON CONTROLES'!D31</f>
        <v>100</v>
      </c>
      <c r="L42" s="293" t="str">
        <f>'VALORACIÓN CON CONTROLES'!H31</f>
        <v>ZONA RIESGO BAJA</v>
      </c>
      <c r="M42" s="293" t="str">
        <f>'VALORACIÓN DE CONTROL DE RIESGO'!N43</f>
        <v xml:space="preserve">Contratos que no tengan la claúsula de confidencialidad </v>
      </c>
    </row>
    <row r="43" spans="1:13" s="137" customFormat="1" ht="143.25" customHeight="1" x14ac:dyDescent="0.25">
      <c r="A43" s="293">
        <f>'IDENTIFICACIÓN DE RIESGOS'!A30</f>
        <v>24</v>
      </c>
      <c r="B43" s="293" t="str">
        <f>'IDENTIFICACIÓN DE RIESGOS'!C30</f>
        <v>Fuga de PPL por adulteracion de la boleta de libertad.</v>
      </c>
      <c r="C43" s="356" t="str">
        <f>'IDENTIFICACIÓN DE RIESGOS'!B30</f>
        <v>CD-Tramite Juridico para PPL</v>
      </c>
      <c r="D43" s="293" t="str">
        <f>'ANALISIS DE RIESGOS'!H32</f>
        <v>ZONA RIESGO ALTO</v>
      </c>
      <c r="E43" s="344" t="str">
        <f>'VALORACIÓN DE CONTROL DE RIESGO'!E44</f>
        <v>Adulteracion de la orden "boleta" de libertad.</v>
      </c>
      <c r="F43" s="293" t="str">
        <f>'VALORACIÓN DE CONTROL DE RIESGO'!D44</f>
        <v>Reducir el riesgo</v>
      </c>
      <c r="G43" s="293" t="str">
        <f>'VALORACIÓN DE CONTROL DE RIESGO'!F44</f>
        <v>El profesional universitario o Contratista debe verificar la veracidad de la boleta de libertad en cuanto a sellos, firma y huella de la autoridad competente de igual manera realiza confirmación  con el juzgado que la emite, verifica en la rama judicial y la interpol el cumplimento de la pena, en caso que no se cumplan estas actividades y se materialice la libertad se debe informar a la autoridad de policía y autoridad a cargo de vigilar el proceso  de las PPL mediante oficio elaborado por la direccion. El cargue de las evidencias se realizara trimestralmente.</v>
      </c>
      <c r="H43" s="293" t="s">
        <v>633</v>
      </c>
      <c r="I43" s="293" t="s">
        <v>634</v>
      </c>
      <c r="J43" s="293" t="s">
        <v>22</v>
      </c>
      <c r="K43" s="293">
        <f>'VALORACIÓN CON CONTROLES'!D32</f>
        <v>100</v>
      </c>
      <c r="L43" s="293" t="str">
        <f>'VALORACIÓN CON CONTROLES'!H32</f>
        <v>ZONA RIESGO BAJA</v>
      </c>
      <c r="M43" s="293" t="str">
        <f>'VALORACIÓN DE CONTROL DE RIESGO'!N44</f>
        <v>Número de veces que se adulteran las órdenes</v>
      </c>
    </row>
    <row r="44" spans="1:13" s="137" customFormat="1" ht="158.25" customHeight="1" x14ac:dyDescent="0.25">
      <c r="A44" s="293">
        <f>'IDENTIFICACIÓN DE RIESGOS'!A31</f>
        <v>25</v>
      </c>
      <c r="B44" s="293" t="str">
        <f>'IDENTIFICACIÓN DE RIESGOS'!C31</f>
        <v xml:space="preserve">Ejecutar una orden de libertad emitida    por un juzgado sin realizar los debidos controles dictados por el reglamento.  </v>
      </c>
      <c r="C44" s="356" t="str">
        <f>'IDENTIFICACIÓN DE RIESGOS'!B31</f>
        <v>CD-Tramite Juridico para PPL</v>
      </c>
      <c r="D44" s="293" t="str">
        <f>'ANALISIS DE RIESGOS'!H33</f>
        <v>ZONA RIESGO ALTO</v>
      </c>
      <c r="E44" s="344" t="str">
        <f>'VALORACIÓN DE CONTROL DE RIESGO'!E45</f>
        <v xml:space="preserve">autenticidad de la orden de libertad. </v>
      </c>
      <c r="F44" s="293" t="str">
        <f>'VALORACIÓN DE CONTROL DE RIESGO'!D45</f>
        <v>Reducir el riesgo</v>
      </c>
      <c r="G44" s="293" t="str">
        <f>'VALORACIÓN DE CONTROL DE RIESGO'!F45</f>
        <v>El profesional universitario o contratista verifica cada vez que se tramite una libertad con la autoridad competente, se valida la veracidad del  documento y la información contenida en ella. Se deja registro en el documento de parte del funcionario de la carcel distrital y del juzgado. De no realizar esta confirmación por los medios existentes (teléfono-correo electronico) el funcionario de la carcel distrital se debe desplazar al juzgado con le fin de confirmar el documento o boleta de libertad, como evidencia  queda la orden del desplazamiento a través  de memorando emitido por la direccion, el registro de salida  en la  minuta y registro al respaldo de la boleta de libertad de parte Juzgado.El cargue de las evidencias se realizara trimestralmente.</v>
      </c>
      <c r="H44" s="293" t="s">
        <v>633</v>
      </c>
      <c r="I44" s="293" t="s">
        <v>634</v>
      </c>
      <c r="J44" s="293" t="s">
        <v>22</v>
      </c>
      <c r="K44" s="293">
        <f>'VALORACIÓN CON CONTROLES'!D33</f>
        <v>100</v>
      </c>
      <c r="L44" s="293" t="str">
        <f>'VALORACIÓN CON CONTROLES'!H33</f>
        <v>ZONA RIESGO BAJA</v>
      </c>
      <c r="M44" s="293" t="str">
        <f>'VALORACIÓN DE CONTROL DE RIESGO'!N45</f>
        <v xml:space="preserve">Número de órdenes no verificadas en el aplicativo </v>
      </c>
    </row>
    <row r="45" spans="1:13" s="137" customFormat="1" ht="288.75" customHeight="1" x14ac:dyDescent="0.25">
      <c r="A45" s="293">
        <f>'IDENTIFICACIÓN DE RIESGOS'!A32</f>
        <v>26</v>
      </c>
      <c r="B45" s="293" t="str">
        <f>'IDENTIFICACIÓN DE RIESGOS'!C32</f>
        <v xml:space="preserve">Ingreso a la Carcel Distrital de Varones y Anexo de Mujeres  de insumos o viveres que no cumplan con  las caracteristicas descritas por las normas del rotulado o de materias prima  que no cuente con las caracteristicas de calidad segun la norma vigente. </v>
      </c>
      <c r="C45" s="356" t="str">
        <f>'IDENTIFICACIÓN DE RIESGOS'!B32</f>
        <v>CD-Atención Integral para PPL</v>
      </c>
      <c r="D45" s="293" t="str">
        <f>'ANALISIS DE RIESGOS'!H34</f>
        <v>ZONA RIESGO ALTO</v>
      </c>
      <c r="E45" s="344" t="str">
        <f>'VALORACIÓN DE CONTROL DE RIESGO'!E46</f>
        <v>No permitir el ingreso de materia prima que no cumpla con los requisitos establecidos en la Resolucion 2674 de 2013.</v>
      </c>
      <c r="F45" s="293" t="str">
        <f>'VALORACIÓN DE CONTROL DE RIESGO'!D46</f>
        <v>Reducir el riesgo</v>
      </c>
      <c r="G45" s="293" t="str">
        <f>'VALORACIÓN DE CONTROL DE RIESGO'!F46</f>
        <v xml:space="preserve"> El profesional Universitario o Contratista de la Dirección de la Cárcel Distrital de varones y Anexo de mujeres verifica los días martes, jueves y viernes que la materia prima e insumos que ingresan al establecimiento carcelario cumplan con lo establecido norma de rotulado y la resolución 2674 del 2013 (para ingresos en dias diferentes a los mencionados la Direccion debe dar autorizacion a traves de Memorando). Las evidencias se registran en los formatos de ingreso de víveres perecederos y no perecederos e insumos, formato de relación ingreso de carnes, formato devolución materia prima, formato de  devolución de materia prima e insumo, lista de chequeo para vehículos transportadores de alimentos y si el producto no contiene la información necesaria y establecida por la norma de rotulado se devuelve, no se permite el ingreso del insumo, de lo cual se deja un soporte en el formato #F-AIB-136 (devolución de materia prima e insumos) se debe registrar el motivo de la devolución y se debe diligenciar el formato en todos los campos , sin embargo también existe como punto de control el formato F-AIB-135 (Ingreso de víveres perecederos y no perecederos e insumos) en este formato se registra toda la información y se establece si ingresa o no, igualmente para carnes con el formato F-AIB-164. El cargue de las evidencias se registrara trimestralmente. </v>
      </c>
      <c r="H45" s="293" t="s">
        <v>651</v>
      </c>
      <c r="I45" s="293" t="s">
        <v>652</v>
      </c>
      <c r="J45" s="293" t="s">
        <v>22</v>
      </c>
      <c r="K45" s="293">
        <f>'VALORACIÓN CON CONTROLES'!D34</f>
        <v>100</v>
      </c>
      <c r="L45" s="293" t="str">
        <f>'VALORACIÓN CON CONTROLES'!H34</f>
        <v>ZONA RIESGO BAJA</v>
      </c>
      <c r="M45" s="293" t="str">
        <f>'VALORACIÓN DE CONTROL DE RIESGO'!N46</f>
        <v xml:space="preserve">fechas de entregas </v>
      </c>
    </row>
    <row r="46" spans="1:13" s="137" customFormat="1" ht="158.25" customHeight="1" x14ac:dyDescent="0.25">
      <c r="A46" s="293">
        <f>'IDENTIFICACIÓN DE RIESGOS'!A33</f>
        <v>27</v>
      </c>
      <c r="B46" s="293" t="str">
        <f>'IDENTIFICACIÓN DE RIESGOS'!C33</f>
        <v>Ingreso de personas privadas de la libertad a actividades validas para redencion de pena sin ser autorizadas por la JETEE</v>
      </c>
      <c r="C46" s="356" t="str">
        <f>'IDENTIFICACIÓN DE RIESGOS'!B33</f>
        <v>CD-Atención Integral para PPL</v>
      </c>
      <c r="D46" s="293" t="str">
        <f>'ANALISIS DE RIESGOS'!H35</f>
        <v>ZONA RIESGO ALTO</v>
      </c>
      <c r="E46" s="344" t="str">
        <f>'VALORACIÓN DE CONTROL DE RIESGO'!E47</f>
        <v>Evitar que un PPL obtenga el certificado de redencion por participar en actividades validas para redencion de penas.</v>
      </c>
      <c r="F46" s="293" t="str">
        <f>'VALORACIÓN DE CONTROL DE RIESGO'!D47</f>
        <v>Reducir el riesgo</v>
      </c>
      <c r="G46" s="293" t="str">
        <f>'VALORACIÓN DE CONTROL DE RIESGO'!F47</f>
        <v xml:space="preserve">El profesional Universitario o Contratista verifica cada vez que se realice un proceso de asignación de las PPL a actividad valida para redención de pena, validando que esta corresponda a lo aprobado por la Junta de Evaluación Trabajo Estudio y enseñanza JETTE en la planilla de control de asistencia de interno para redención en pabellones. La evidencia se registra en las planillas de asistencias de cada actividad valida para redencion, igualmente la asignación queda en el acta GAI Emitida por aplicativo SISIPE WEB. (Grupo Atención Integral). El cargue de las evidencias se registrara trimestralmente. </v>
      </c>
      <c r="H46" s="293" t="s">
        <v>653</v>
      </c>
      <c r="I46" s="293" t="s">
        <v>652</v>
      </c>
      <c r="J46" s="293" t="s">
        <v>22</v>
      </c>
      <c r="K46" s="293">
        <f>'VALORACIÓN CON CONTROLES'!D35</f>
        <v>100</v>
      </c>
      <c r="L46" s="293" t="str">
        <f>'VALORACIÓN CON CONTROLES'!H35</f>
        <v>ZONA RIESGO BAJA</v>
      </c>
      <c r="M46" s="293" t="str">
        <f>'VALORACIÓN DE CONTROL DE RIESGO'!N47</f>
        <v>Número de PPL acogidos a redención</v>
      </c>
    </row>
    <row r="47" spans="1:13" s="137" customFormat="1" ht="178.5" customHeight="1" x14ac:dyDescent="0.25">
      <c r="A47" s="293">
        <f>'IDENTIFICACIÓN DE RIESGOS'!A34</f>
        <v>28</v>
      </c>
      <c r="B47" s="293" t="str">
        <f>'IDENTIFICACIÓN DE RIESGOS'!C34</f>
        <v xml:space="preserve">Adulteracion o perdida de la hoja de vida  de la persona privada de la libertad. </v>
      </c>
      <c r="C47" s="356" t="str">
        <f>'IDENTIFICACIÓN DE RIESGOS'!B34</f>
        <v>CD-Tramite Juridico para PPL</v>
      </c>
      <c r="D47" s="293" t="str">
        <f>'ANALISIS DE RIESGOS'!H36</f>
        <v>ZONA RIESGO ALTO</v>
      </c>
      <c r="E47" s="344" t="str">
        <f>'VALORACIÓN DE CONTROL DE RIESGO'!E48</f>
        <v>validacion del registro en la custodia de las hojas de vida, y en aplicativo del SISIPEC web.</v>
      </c>
      <c r="F47" s="293" t="str">
        <f>'VALORACIÓN DE CONTROL DE RIESGO'!D48</f>
        <v>Reducir el riesgo</v>
      </c>
      <c r="G47" s="293" t="str">
        <f>'VALORACIÓN DE CONTROL DE RIESGO'!F48</f>
        <v>El auxiliar administrativo que custodia las hojas de vida y los contratistas autorizados (Psicología, trabajo social, el área de salud (medico, referente de salud, los enfermeros) y abogados) que solicita el expediente diligenciaran las planillas y el "afuera", cada vez que se retire o preste una hoja de vida para consulta, se registra nombre del funcionario o contratistas, folios y PPL al que pertenece la hoja de vida. en caso de solicitud de parte de un tercero diferente se debe contar con memorando de autorizacion de la direccion, a su vez en caso de pérdida o adulteración se informa a la dirección y se realizan la respectiva denuncia (Memorando) por perdida o adulteración ante las autoridades penales y disciplinarias que haya lugar, posteriormente se procede con la reconstrucción de la hoja de vida. el cargue de las evidencias se realizara trimestralmente.</v>
      </c>
      <c r="H47" s="293" t="s">
        <v>635</v>
      </c>
      <c r="I47" s="293" t="s">
        <v>636</v>
      </c>
      <c r="J47" s="293" t="s">
        <v>22</v>
      </c>
      <c r="K47" s="293">
        <f>'VALORACIÓN CON CONTROLES'!D36</f>
        <v>100</v>
      </c>
      <c r="L47" s="293" t="str">
        <f>'VALORACIÓN CON CONTROLES'!H36</f>
        <v>ZONA RIESGO BAJA</v>
      </c>
      <c r="M47" s="293" t="str">
        <f>'VALORACIÓN DE CONTROL DE RIESGO'!N48</f>
        <v>Número de hojas de vida sustanciadas</v>
      </c>
    </row>
    <row r="48" spans="1:13" s="137" customFormat="1" ht="167.25" customHeight="1" x14ac:dyDescent="0.25">
      <c r="A48" s="293">
        <f>'IDENTIFICACIÓN DE RIESGOS'!A35</f>
        <v>29</v>
      </c>
      <c r="B48" s="293" t="str">
        <f>'IDENTIFICACIÓN DE RIESGOS'!C35</f>
        <v>Publicar información no autorizada que genere desinformación en la opinión pública</v>
      </c>
      <c r="C48" s="356" t="str">
        <f>'IDENTIFICACIÓN DE RIESGOS'!B35</f>
        <v>Gestión de Comunicaciones</v>
      </c>
      <c r="D48" s="293" t="str">
        <f>'ANALISIS DE RIESGOS'!H37</f>
        <v>ZONA RIESGO MODERADO</v>
      </c>
      <c r="E48" s="344" t="str">
        <f>'VALORACIÓN DE CONTROL DE RIESGO'!E49</f>
        <v>Publicar información no autorizada que genere desinformación en la opinión pública</v>
      </c>
      <c r="F48" s="293" t="str">
        <f>'VALORACIÓN DE CONTROL DE RIESGO'!D49</f>
        <v>Reducir el riesgo</v>
      </c>
      <c r="G48" s="293" t="str">
        <f>'VALORACIÓN DE CONTROL DE RIESGO'!F49</f>
        <v>El jefe de la OAC revisa y autoriza toda información que se emite a los públicos de interés desde la OAC diariamente. Ninguna información de este tipo puede salir de la OAC, sin la autorización del jefe. En caso tal que llegasé a suceder, el jefe de la OAC tomará los correctivos necesarios que pueden ser desde una llamada de atención verbal, un informe dirigido a la OCID para investigar los hechos, o un proceso por incumplimiento contractual.Como evidencia de la revisión y autorización de los documentos a publicar se encuentra en los correos electrónicos, de forma fisica en papel de información y en las conversaciones del grupo de whatsapp de la Oficina de Comunicaciones del a SSCJ. El cargue de las eviencias se realizará cada tres meses.</v>
      </c>
      <c r="H48" s="293" t="s">
        <v>73</v>
      </c>
      <c r="I48" s="293" t="s">
        <v>72</v>
      </c>
      <c r="J48" s="293" t="s">
        <v>74</v>
      </c>
      <c r="K48" s="293">
        <f>'VALORACIÓN CON CONTROLES'!D37</f>
        <v>100</v>
      </c>
      <c r="L48" s="293" t="str">
        <f>'VALORACIÓN CON CONTROLES'!H37</f>
        <v>ZONA RIESGO BAJA</v>
      </c>
      <c r="M48" s="293" t="str">
        <f>'VALORACIÓN DE CONTROL DE RIESGO'!N49</f>
        <v>Publicaciones de información no autorizada</v>
      </c>
    </row>
    <row r="49" spans="1:13" s="137" customFormat="1" ht="96" customHeight="1" x14ac:dyDescent="0.25">
      <c r="A49" s="293">
        <f>'IDENTIFICACIÓN DE RIESGOS'!A36</f>
        <v>30</v>
      </c>
      <c r="B49" s="293" t="str">
        <f>'IDENTIFICACIÓN DE RIESGOS'!C36</f>
        <v>Inoportunidad en la presentacion de informes de ley</v>
      </c>
      <c r="C49" s="293" t="str">
        <f>'IDENTIFICACIÓN DE RIESGOS'!B36</f>
        <v>Seguimiento y Monitoreo al Sistema de Control Interno</v>
      </c>
      <c r="D49" s="293" t="str">
        <f>'ANALISIS DE RIESGOS'!H38</f>
        <v>ZONA RIESGO ALTO</v>
      </c>
      <c r="E49" s="293" t="str">
        <f>'VALORACIÓN DE CONTROL DE RIESGO'!E50</f>
        <v>Fallas en la Planeación  que originan extemporaneidad en la entrega de los informes de ley</v>
      </c>
      <c r="F49" s="293" t="str">
        <f>'VALORACIÓN DE CONTROL DE RIESGO'!D50</f>
        <v>Reducir el riesgo</v>
      </c>
      <c r="G49" s="293" t="str">
        <f>'VALORACIÓN DE CONTROL DE RIESGO'!F50</f>
        <v>El Jefe de la Oficina de Control Interno, Realizara, un Comité primario entre los primeros 5 dias habiles de cada mes, a fin de detectar posibles fallas o desviaciones en el contenido o  la planeacion  de los  informes de ley, para que estos sean corregidos previo a su publicacion, las evidencias de dichos comites seran registradas en las respectivas actas de reunion.</v>
      </c>
      <c r="H49" s="366" t="s">
        <v>75</v>
      </c>
      <c r="I49" s="293" t="s">
        <v>76</v>
      </c>
      <c r="J49" s="293" t="s">
        <v>68</v>
      </c>
      <c r="K49" s="293">
        <f>'VALORACIÓN CON CONTROLES'!D38</f>
        <v>100</v>
      </c>
      <c r="L49" s="293" t="str">
        <f>'VALORACIÓN CON CONTROLES'!H38</f>
        <v>ZONA RIESGO MODERADO</v>
      </c>
      <c r="M49" s="293" t="str">
        <f>'VALORACIÓN DE CONTROL DE RIESGO'!N50</f>
        <v>Actas de Comité</v>
      </c>
    </row>
    <row r="50" spans="1:13" s="137" customFormat="1" ht="119.25" customHeight="1" x14ac:dyDescent="0.25">
      <c r="A50" s="293">
        <f>'IDENTIFICACIÓN DE RIESGOS'!A37</f>
        <v>31</v>
      </c>
      <c r="B50" s="293" t="str">
        <f>'IDENTIFICACIÓN DE RIESGOS'!C37</f>
        <v>Presentar informes de Auditoria o seguimiento con resultados  sesgados,  erroneos, poco fiable o inconcluyentes.</v>
      </c>
      <c r="C50" s="293" t="str">
        <f>'IDENTIFICACIÓN DE RIESGOS'!B37</f>
        <v>Seguimiento y Monitoreo al Sistema de Control Interno</v>
      </c>
      <c r="D50" s="293" t="str">
        <f>'ANALISIS DE RIESGOS'!H39</f>
        <v>ZONA RIESGO EXTREMO</v>
      </c>
      <c r="E50" s="293" t="str">
        <f>'VALORACIÓN DE CONTROL DE RIESGO'!E51</f>
        <v>Falta de experticia en la utilizacion de los medios y herramientas destinados a la operación del proceso.
Selección de perfiles profesionales inadecuados para el desarrollo del ejercicio auditor.</v>
      </c>
      <c r="F50" s="293" t="str">
        <f>'VALORACIÓN DE CONTROL DE RIESGO'!D51</f>
        <v>Reducir el riesgo</v>
      </c>
      <c r="G50" s="293" t="str">
        <f>'VALORACIÓN DE CONTROL DE RIESGO'!F51</f>
        <v>De acuerdo con las asignaciones establecidas en el Plan Anual de Auditoria, el auditor líder realizará la verificación mensual de los informes en trámite, haciendo los ajustes a que haya lugar, en caso de no realizarse la verificación previa, remitirá para aprobación final del jefe de la Oficina de Control Interno quien debe validar la última versión, dicha acción se podrá evidenciar en los revisados de los informes y los respectivos papeles de trabajo.</v>
      </c>
      <c r="H50" s="366" t="s">
        <v>77</v>
      </c>
      <c r="I50" s="293" t="s">
        <v>78</v>
      </c>
      <c r="J50" s="293" t="s">
        <v>68</v>
      </c>
      <c r="K50" s="293">
        <f>'VALORACIÓN CON CONTROLES'!D39</f>
        <v>100</v>
      </c>
      <c r="L50" s="293" t="str">
        <f>'VALORACIÓN CON CONTROLES'!H39</f>
        <v>ZONA RIESGO BAJA</v>
      </c>
      <c r="M50" s="293" t="str">
        <f>'VALORACIÓN DE CONTROL DE RIESGO'!N51</f>
        <v>Revision de Aunditorias y Papeles de trabajo</v>
      </c>
    </row>
    <row r="51" spans="1:13" s="137" customFormat="1" ht="82.5" customHeight="1" x14ac:dyDescent="0.25">
      <c r="A51" s="293">
        <f>'IDENTIFICACIÓN DE RIESGOS'!A38</f>
        <v>32</v>
      </c>
      <c r="B51" s="293" t="str">
        <f>'IDENTIFICACIÓN DE RIESGOS'!C38</f>
        <v>Afectación psicosocial de los funcionarios y contratistas del CTP.</v>
      </c>
      <c r="C51" s="293" t="str">
        <f>'IDENTIFICACIÓN DE RIESGOS'!B38</f>
        <v xml:space="preserve">Acceso y Fortalecimiento a la Justicia </v>
      </c>
      <c r="D51" s="293" t="str">
        <f>'ANALISIS DE RIESGOS'!H40</f>
        <v>ZONA RIESGO BAJA</v>
      </c>
      <c r="E51" s="293" t="str">
        <f>'VALORACIÓN DE CONTROL DE RIESGO'!E52</f>
        <v>*Transgresión derechos humanos personas trasladadas. 
*Carga emocional que los traslados trasmiten al personal del CTP.</v>
      </c>
      <c r="F51" s="293" t="str">
        <f>'VALORACIÓN DE CONTROL DE RIESGO'!D52</f>
        <v>Reducir el riesgo</v>
      </c>
      <c r="G51" s="293" t="str">
        <f>'VALORACIÓN DE CONTROL DE RIESGO'!F52</f>
        <v>El equipo psicosocial del CTP atiende de manera mensual la posible afectación emocional del personal que labora en el centro. Para ello, a manera preventiva, realiza acciones orientadas al manejo de stress y pausas activas, cuya realización se registra en actas.</v>
      </c>
      <c r="H51" s="366" t="s">
        <v>79</v>
      </c>
      <c r="I51" s="293" t="s">
        <v>80</v>
      </c>
      <c r="J51" s="293" t="s">
        <v>68</v>
      </c>
      <c r="K51" s="293">
        <f>'VALORACIÓN CON CONTROLES'!D40</f>
        <v>100</v>
      </c>
      <c r="L51" s="293" t="str">
        <f>'VALORACIÓN CON CONTROLES'!H40</f>
        <v>ZONA RIESGO BAJA</v>
      </c>
      <c r="M51" s="293" t="str">
        <f>'VALORACIÓN DE CONTROL DE RIESGO'!N52</f>
        <v>Actas de registro</v>
      </c>
    </row>
    <row r="52" spans="1:13" s="137" customFormat="1" ht="146.25" customHeight="1" x14ac:dyDescent="0.25">
      <c r="A52" s="293">
        <f>'IDENTIFICACIÓN DE RIESGOS'!A39</f>
        <v>33</v>
      </c>
      <c r="B52" s="293" t="str">
        <f>'IDENTIFICACIÓN DE RIESGOS'!C39</f>
        <v>Imposibilidad de implementar rutas de acceso a la justicia en los Sistemas Locales de Justicia por la ausencia de un marco normativo que consagre la participación de las entidades competentes.</v>
      </c>
      <c r="C52" s="293" t="str">
        <f>'IDENTIFICACIÓN DE RIESGOS'!B39</f>
        <v xml:space="preserve">Acceso y Fortalecimiento a la Justicia </v>
      </c>
      <c r="D52" s="293" t="str">
        <f>'ANALISIS DE RIESGOS'!H41</f>
        <v>ZONA RIESGO MODERADO</v>
      </c>
      <c r="E52" s="293" t="str">
        <f>'VALORACIÓN DE CONTROL DE RIESGO'!E53</f>
        <v xml:space="preserve">La expedición de la normatividad que respalda la creación del Comité Distrital de Justicia y las Mesas Locales de Justicia, depende de la revisión y aprobación de la Alcaldía Mayor de Bogotá, la Secretaría Jurídica Distrital y otras entidades Distritales relacionadas con el acceso a la justicia. </v>
      </c>
      <c r="F52" s="293" t="str">
        <f>'VALORACIÓN DE CONTROL DE RIESGO'!D53</f>
        <v>Reducir el riesgo</v>
      </c>
      <c r="G52" s="293" t="str">
        <f>'VALORACIÓN DE CONTROL DE RIESGO'!F53</f>
        <v>El Subsecretario de Acceso a la Justicia y/o el  Director de Acceso a la Justicia, de manera bimensual, desarrollarán actividades orientadas a la creación de un documento oficial (acto administrativo) a través del cual se establezcan los lineamientos estratégicos del Sistema Distrital de Justicia y los sectores /entidades que lo conforman. En caso que dicho acto administrativo no se suscriba, como evidencia  quedarán las actas de reunión  con la Oficina Jurídica de la SDSCJ y/o demás actores involucrados.</v>
      </c>
      <c r="H52" s="366" t="s">
        <v>81</v>
      </c>
      <c r="I52" s="293" t="s">
        <v>82</v>
      </c>
      <c r="J52" s="293" t="s">
        <v>83</v>
      </c>
      <c r="K52" s="293">
        <f>'VALORACIÓN CON CONTROLES'!D41</f>
        <v>100</v>
      </c>
      <c r="L52" s="293" t="str">
        <f>'VALORACIÓN CON CONTROLES'!H41</f>
        <v>ZONA RIESGO BAJA</v>
      </c>
      <c r="M52" s="293" t="str">
        <f>'VALORACIÓN DE CONTROL DE RIESGO'!N53</f>
        <v>Actas de reunion</v>
      </c>
    </row>
    <row r="53" spans="1:13" s="137" customFormat="1" ht="253.5" customHeight="1" x14ac:dyDescent="0.25">
      <c r="A53" s="293">
        <f>'IDENTIFICACIÓN DE RIESGOS'!A40</f>
        <v>34</v>
      </c>
      <c r="B53" s="293" t="str">
        <f>'IDENTIFICACIÓN DE RIESGOS'!C40</f>
        <v>Dificultad en la implementación y análisis de efectos de las políticas, planes y programas relacionados con los mecanismos alternativos de solución de conflictos, específicamente de la Justicia Comunitaria, por el desconocimiento del programa implementado por la SDSCJ y por la resistencia de los Actores en adherirse a la Línea de fortalecimiento de la SDSCJ</v>
      </c>
      <c r="C53" s="293" t="str">
        <f>'IDENTIFICACIÓN DE RIESGOS'!B40</f>
        <v xml:space="preserve">Acceso y Fortalecimiento a la Justicia </v>
      </c>
      <c r="D53" s="293" t="str">
        <f>'ANALISIS DE RIESGOS'!H42</f>
        <v>ZONA RIESGO MODERADO</v>
      </c>
      <c r="E53" s="293" t="str">
        <f>'VALORACIÓN DE CONTROL DE RIESGO'!E54</f>
        <v>Los jueces de paz y conciliadores en equidad, dependen institucionalmente del Consejo Superior de la Judicatura y del Ministerio de Justicia y del Derecho, respectivamente. 
Los problemas estructurales de estas figuras impide una relación más armónica con los operadores.</v>
      </c>
      <c r="F53" s="293" t="str">
        <f>'VALORACIÓN DE CONTROL DE RIESGO'!D54</f>
        <v>Reducir el riesgo</v>
      </c>
      <c r="G53" s="293" t="str">
        <f>'VALORACIÓN DE CONTROL DE RIESGO'!F54</f>
        <v>La Dirección de Acceso a la Justicia, a través de la Mesa Técnica Jurídica y Psicosocial de la Justicia Comunitaria, acompaña a los Actores de Justicia Comunitaria vinculados al programa de "Fortalecimiento de los mecanismos de Justicia Comunitaria y Solución Pacífica de Conflictos" a través de la implementación de planes y proyectos relacionados a la adecuada prestación de servicios de justicia comunitaria por parte de los Actores, el registro de información y su respectivo reporte. Para asegurarse que los actores estén cumpliendo con lo establecido en el documento de compromiso, el equipo territorial de la Mesa Técnica realiza reuniones y visitas a los Puntos de Atención comunitaria de manera bimensual.  En caso que los Actores de Justicia Comunitaria no cumplan con los estándares de calidad y reporte de información establecidos en el marco de los acuerdos suscritos con la SDSCJ, la Mesa Técnica realizará visitas y reuniones para evaluar la gravedad de la situación , las cuales quedan registradas en actas de reunión.</v>
      </c>
      <c r="H53" s="366" t="s">
        <v>20</v>
      </c>
      <c r="I53" s="293" t="s">
        <v>82</v>
      </c>
      <c r="J53" s="293" t="s">
        <v>83</v>
      </c>
      <c r="K53" s="293">
        <f>'VALORACIÓN CON CONTROLES'!D42</f>
        <v>100</v>
      </c>
      <c r="L53" s="293" t="str">
        <f>'VALORACIÓN CON CONTROLES'!H42</f>
        <v>ZONA RIESGO BAJA</v>
      </c>
      <c r="M53" s="293" t="str">
        <f>'VALORACIÓN DE CONTROL DE RIESGO'!N54</f>
        <v>Actas de Reunion</v>
      </c>
    </row>
    <row r="54" spans="1:13" s="137" customFormat="1" ht="183.75" customHeight="1" x14ac:dyDescent="0.25">
      <c r="A54" s="293">
        <f>'IDENTIFICACIÓN DE RIESGOS'!A41</f>
        <v>35</v>
      </c>
      <c r="B54" s="293" t="str">
        <f>'IDENTIFICACIÓN DE RIESGOS'!C41</f>
        <v>Dificultad en la evaluación de las acciones territoriales de los Sistemas Locales de Justicia, por la posible baja apropiación de instrumentos e indicaciones por parte del equipo territorial de la Dirección de Acceso a la Justicia</v>
      </c>
      <c r="C54" s="293" t="str">
        <f>'IDENTIFICACIÓN DE RIESGOS'!B41</f>
        <v xml:space="preserve">Acceso y Fortalecimiento a la Justicia </v>
      </c>
      <c r="D54" s="293" t="str">
        <f>'ANALISIS DE RIESGOS'!H43</f>
        <v>ZONA RIESGO MODERADO</v>
      </c>
      <c r="E54" s="293" t="str">
        <f>'VALORACIÓN DE CONTROL DE RIESGO'!E55</f>
        <v xml:space="preserve">Algunos funcionarios y contratistas de la Dirección de Acceso a la Justicia, necesitan fortalecer sus habilidades relacionadas con el uso de herramientas TICS y sistemas de información,  para adecuarse a la metodología de trabajo propuesta para el año 2018. </v>
      </c>
      <c r="F54" s="293" t="str">
        <f>'VALORACIÓN DE CONTROL DE RIESGO'!D55</f>
        <v>Reducir el riesgo</v>
      </c>
      <c r="G54" s="293" t="str">
        <f>'VALORACIÓN DE CONTROL DE RIESGO'!F55</f>
        <v>La Dirección de Acceso a la Justicia, verifica de manera semestral el cumplimiento del Plan de Acción con indicadores de seguimiento, el Plan de Acción armonizado con los compromisos laborales de los funcionarios de la DAJ y los Instructivos y matrices de reportes enviadas a los equipos territoriales, a través de verificación de reportes de actividades. En caso que se evidencie que dichos planes de acción no se estén cumpliendo, se procederá a dejar constancia de su no cumplimiento y a realizar reuniones de seguimiento con funcionarios y contratistas.</v>
      </c>
      <c r="H54" s="366" t="s">
        <v>84</v>
      </c>
      <c r="I54" s="293" t="s">
        <v>82</v>
      </c>
      <c r="J54" s="293" t="s">
        <v>27</v>
      </c>
      <c r="K54" s="293">
        <f>'VALORACIÓN CON CONTROLES'!D43</f>
        <v>100</v>
      </c>
      <c r="L54" s="293" t="str">
        <f>'VALORACIÓN CON CONTROLES'!H43</f>
        <v>ZONA RIESGO BAJA</v>
      </c>
      <c r="M54" s="293" t="str">
        <f>'VALORACIÓN DE CONTROL DE RIESGO'!N55</f>
        <v>Plan de accion</v>
      </c>
    </row>
    <row r="55" spans="1:13" s="137" customFormat="1" ht="153" customHeight="1" x14ac:dyDescent="0.25">
      <c r="A55" s="293">
        <f>'IDENTIFICACIÓN DE RIESGOS'!A42</f>
        <v>36</v>
      </c>
      <c r="B55" s="293" t="str">
        <f>'IDENTIFICACIÓN DE RIESGOS'!C42</f>
        <v>Interrupción o retraso en la prestación de los servicios de recepción, información y orientación de los ciudadanos en las casas de justicia de Bogotá.</v>
      </c>
      <c r="C55" s="293" t="str">
        <f>'IDENTIFICACIÓN DE RIESGOS'!B42</f>
        <v xml:space="preserve">Acceso y Fortalecimiento a la Justicia </v>
      </c>
      <c r="D55" s="293" t="str">
        <f>'ANALISIS DE RIESGOS'!H44</f>
        <v>ZONA RIESGO BAJA</v>
      </c>
      <c r="E55" s="293" t="str">
        <f>'VALORACIÓN DE CONTROL DE RIESGO'!E56</f>
        <v xml:space="preserve">Falta de recurso humano de la SDSCJ para atender los centros de recepción e información (CRI) de las casas de justicia.
Falta de capacitación del recurso humano de la SDSCJ para brindar un adecuado servicio en los centros de recepción e información (CRI) de las casas de justicia. 
</v>
      </c>
      <c r="F55" s="293" t="str">
        <f>'VALORACIÓN DE CONTROL DE RIESGO'!D56</f>
        <v>Reducir el riesgo</v>
      </c>
      <c r="G55" s="293" t="str">
        <f>'VALORACIÓN DE CONTROL DE RIESGO'!F56</f>
        <v xml:space="preserve">La Dirección de Acceso a la Justicia y su equipo territorial verifica de manera bimensual, que el equipo humano disponible para atención a los ciudadanos en Casas de Justicia (CRI y Recepción) sea suficiente y cuente con las herramientas técnicas y habilidades necesarias, revisando el documento de matriz de asignación de recurso humano de Casas de Justicia. En caso que se evidencie que el equipo humano es insuficiente para la atención de usuarios, la Dirección de Acceso a la Justicia realizará las gestiones necesarias para la contratación de personal adicional y/o realización de talleres o sesiones para resolución de dudas. </v>
      </c>
      <c r="H55" s="366" t="s">
        <v>85</v>
      </c>
      <c r="I55" s="293" t="s">
        <v>82</v>
      </c>
      <c r="J55" s="293" t="s">
        <v>83</v>
      </c>
      <c r="K55" s="293">
        <f>'VALORACIÓN CON CONTROLES'!D44</f>
        <v>100</v>
      </c>
      <c r="L55" s="293" t="str">
        <f>'VALORACIÓN CON CONTROLES'!H44</f>
        <v>ZONA RIESGO BAJA</v>
      </c>
      <c r="M55" s="293" t="str">
        <f>'VALORACIÓN DE CONTROL DE RIESGO'!N56</f>
        <v>Actas</v>
      </c>
    </row>
    <row r="56" spans="1:13" s="137" customFormat="1" ht="135" customHeight="1" x14ac:dyDescent="0.25">
      <c r="A56" s="293">
        <f>'IDENTIFICACIÓN DE RIESGOS'!A43</f>
        <v>37</v>
      </c>
      <c r="B56" s="293" t="str">
        <f>'IDENTIFICACIÓN DE RIESGOS'!C43</f>
        <v>Interrupción o retraso en la prestación de los servicios por parte de las entidades operadoras de las casas de justicia de Bogotá.</v>
      </c>
      <c r="C56" s="293" t="str">
        <f>'IDENTIFICACIÓN DE RIESGOS'!B43</f>
        <v xml:space="preserve">Acceso y Fortalecimiento a la Justicia </v>
      </c>
      <c r="D56" s="293" t="str">
        <f>'ANALISIS DE RIESGOS'!H45</f>
        <v>ZONA RIESGO MODERADO</v>
      </c>
      <c r="E56" s="293" t="str">
        <f>'VALORACIÓN DE CONTROL DE RIESGO'!E57</f>
        <v>Incumplimiento de los acuerdos suscritos por las entidades operadoras en los convenios interadministrativos de cooperación, en relación con la atención de ciudadanos en el horario establecido en el programa de casas de justicia, la prestación constante del servicio y la disponibilidad de personal para la atención adecuada de los usuarios.</v>
      </c>
      <c r="F56" s="293" t="str">
        <f>'VALORACIÓN DE CONTROL DE RIESGO'!D57</f>
        <v>Reducir el riesgo</v>
      </c>
      <c r="G56" s="293" t="str">
        <f>'VALORACIÓN DE CONTROL DE RIESGO'!F57</f>
        <v>La Dirección de Acceso a la Justicia realiza verificación bimestral al cumplimiento de las obligaciones establecidas en los convenios de asociación a través de la realización de comités técnicos de supervisión. En caso que se evidencie algún incumplimiento, se emitirá un informe a los niveles directivos de las entidades de las falencias en la prestación de los servicios por parte de sus funcionarios con solicitud de acciones de mejora.</v>
      </c>
      <c r="H56" s="366" t="s">
        <v>86</v>
      </c>
      <c r="I56" s="293" t="s">
        <v>82</v>
      </c>
      <c r="J56" s="293" t="s">
        <v>87</v>
      </c>
      <c r="K56" s="293">
        <f>'VALORACIÓN CON CONTROLES'!D45</f>
        <v>100</v>
      </c>
      <c r="L56" s="293" t="str">
        <f>'VALORACIÓN CON CONTROLES'!H45</f>
        <v>ZONA RIESGO BAJA</v>
      </c>
      <c r="M56" s="293" t="str">
        <f>'VALORACIÓN DE CONTROL DE RIESGO'!N57</f>
        <v>Actas de comité</v>
      </c>
    </row>
    <row r="57" spans="1:13" s="137" customFormat="1" ht="80.25" customHeight="1" x14ac:dyDescent="0.25">
      <c r="A57" s="293">
        <f>'IDENTIFICACIÓN DE RIESGOS'!A44</f>
        <v>38</v>
      </c>
      <c r="B57" s="293" t="str">
        <f>'IDENTIFICACIÓN DE RIESGOS'!C44</f>
        <v>Falta de seguimiento a la implementación del medio “Traslado por Protección”.</v>
      </c>
      <c r="C57" s="293" t="str">
        <f>'IDENTIFICACIÓN DE RIESGOS'!B44</f>
        <v xml:space="preserve">Acceso y Fortalecimiento a la Justicia </v>
      </c>
      <c r="D57" s="293" t="str">
        <f>'ANALISIS DE RIESGOS'!H46</f>
        <v>ZONA RIESGO ALTO</v>
      </c>
      <c r="E57" s="293" t="str">
        <f>'VALORACIÓN DE CONTROL DE RIESGO'!E58</f>
        <v>*Transgresión derechos humanos personas trasladadas. 
*Privación injusta de la libertad 
*Privación ilegal de la libertad</v>
      </c>
      <c r="F57" s="293" t="str">
        <f>'VALORACIÓN DE CONTROL DE RIESGO'!D58</f>
        <v>Reducir el riesgo</v>
      </c>
      <c r="G57" s="293" t="str">
        <f>'VALORACIÓN DE CONTROL DE RIESGO'!F58</f>
        <v>El equipo psicosocial del CTP verifica, de manera mensual, la implementación del "Traslado por protección" y "atención Psicológica" a la población trasladada. En caso de evidenciar alguna anomalía, se procederá a verificar la falla en el procedimiento de traslado dejando su respectiva constancia.</v>
      </c>
      <c r="H57" s="366" t="s">
        <v>84</v>
      </c>
      <c r="I57" s="293" t="s">
        <v>80</v>
      </c>
      <c r="J57" s="293" t="s">
        <v>68</v>
      </c>
      <c r="K57" s="293">
        <f>'VALORACIÓN CON CONTROLES'!D46</f>
        <v>100</v>
      </c>
      <c r="L57" s="293" t="str">
        <f>'VALORACIÓN CON CONTROLES'!H46</f>
        <v>ZONA RIESGO BAJA</v>
      </c>
      <c r="M57" s="293" t="str">
        <f>'VALORACIÓN DE CONTROL DE RIESGO'!N58</f>
        <v>Actas de Control</v>
      </c>
    </row>
    <row r="58" spans="1:13" s="137" customFormat="1" ht="159" customHeight="1" x14ac:dyDescent="0.25">
      <c r="A58" s="293">
        <f>'IDENTIFICACIÓN DE RIESGOS'!A45</f>
        <v>39</v>
      </c>
      <c r="B58" s="293" t="str">
        <f>'IDENTIFICACIÓN DE RIESGOS'!C45</f>
        <v>Documentos incompletos para la elaboración de un contrato</v>
      </c>
      <c r="C58" s="293" t="str">
        <f>'IDENTIFICACIÓN DE RIESGOS'!B45</f>
        <v>Gestión Jurídica y Contractual</v>
      </c>
      <c r="D58" s="293" t="str">
        <f>'ANALISIS DE RIESGOS'!H47</f>
        <v>ZONA RIESGO ALTO</v>
      </c>
      <c r="E58" s="293" t="str">
        <f>'VALORACIÓN DE CONTROL DE RIESGO'!E59</f>
        <v>Deficiencia en la verificación de documentos que componen los contratos de prestacion de servicios</v>
      </c>
      <c r="F58" s="293" t="str">
        <f>'VALORACIÓN DE CONTROL DE RIESGO'!D59</f>
        <v>Reducir el riesgo</v>
      </c>
      <c r="G58" s="293" t="str">
        <f>'VALORACIÓN DE CONTROL DE RIESGO'!F59</f>
        <v xml:space="preserve">El profesional asignado verifica cada vez que se vaya a realizar un contrato de prestación de servicios profesionales y de apoyo a la gestión que los documentos del contratista cumplan con las especificaciones de ley acordadas en la lista de documentos administrativos que se solicitan en cada proceso en el aplicativo de SECOP II; en caso que los documentos no estén completos se rechazan en el sistema, como evidencia queda la base de datos en Excel con la ruta para acceder a cada proceso que contiene el contrato y los documentos del proveedor.El reporte de las evidencias se realizara trimestralmente. </v>
      </c>
      <c r="H58" s="366" t="s">
        <v>88</v>
      </c>
      <c r="I58" s="293" t="s">
        <v>89</v>
      </c>
      <c r="J58" s="293" t="s">
        <v>22</v>
      </c>
      <c r="K58" s="293">
        <f>'VALORACIÓN CON CONTROLES'!D47</f>
        <v>100</v>
      </c>
      <c r="L58" s="293" t="str">
        <f>'VALORACIÓN CON CONTROLES'!H47</f>
        <v>ZONA RIESGO MODERADO</v>
      </c>
      <c r="M58" s="293" t="str">
        <f>'VALORACIÓN DE CONTROL DE RIESGO'!N59</f>
        <v>Base de datos Control</v>
      </c>
    </row>
    <row r="59" spans="1:13" s="137" customFormat="1" ht="146.25" customHeight="1" x14ac:dyDescent="0.25">
      <c r="A59" s="293">
        <f>'IDENTIFICACIÓN DE RIESGOS'!A46</f>
        <v>40</v>
      </c>
      <c r="B59" s="293" t="str">
        <f>'IDENTIFICACIÓN DE RIESGOS'!C46</f>
        <v>Documentos incompletos para la legalización de un contrato</v>
      </c>
      <c r="C59" s="293" t="str">
        <f>'IDENTIFICACIÓN DE RIESGOS'!B46</f>
        <v>Gestión Jurídica y Contractual</v>
      </c>
      <c r="D59" s="293" t="str">
        <f>'ANALISIS DE RIESGOS'!H48</f>
        <v>ZONA RIESGO ALTO</v>
      </c>
      <c r="E59" s="293" t="str">
        <f>'VALORACIÓN DE CONTROL DE RIESGO'!E60</f>
        <v>Deficiencia en el cumplimiento de requisitos para la ejecución del contrato</v>
      </c>
      <c r="F59" s="293" t="str">
        <f>'VALORACIÓN DE CONTROL DE RIESGO'!D60</f>
        <v>Reducir el riesgo</v>
      </c>
      <c r="G59" s="293" t="str">
        <f>'VALORACIÓN DE CONTROL DE RIESGO'!F60</f>
        <v xml:space="preserve">El profesional asignado verifica cada vez que se le asigne el cumplimiento de los requisitos de perfeccionamiento y de ejecución de los contratos suscritos en la SDSCJ físicamente  y en el aplicativo de SECOP II y realiza memorando al supervisor donde se le informa el perfeccionamiento, legalización y cumplimiento de requisitos de ejecución; en caso que los documentos no estén completos se llamara al contratista y se le solicita que subsane los mismo; como evidencia se remite base con los números de radicación de cada memorando y base con los datos de las llamadas.El reporte de las evidencias se realizara trimestralmente. </v>
      </c>
      <c r="H59" s="366" t="s">
        <v>88</v>
      </c>
      <c r="I59" s="293" t="s">
        <v>89</v>
      </c>
      <c r="J59" s="293" t="s">
        <v>22</v>
      </c>
      <c r="K59" s="293">
        <f>'VALORACIÓN CON CONTROLES'!D48</f>
        <v>100</v>
      </c>
      <c r="L59" s="293" t="str">
        <f>'VALORACIÓN CON CONTROLES'!H48</f>
        <v>ZONA RIESGO MODERADO</v>
      </c>
      <c r="M59" s="293" t="str">
        <f>'VALORACIÓN DE CONTROL DE RIESGO'!N60</f>
        <v>base de datos y Memorandos</v>
      </c>
    </row>
    <row r="60" spans="1:13" s="137" customFormat="1" ht="122.25" customHeight="1" x14ac:dyDescent="0.25">
      <c r="A60" s="293">
        <f>'IDENTIFICACIÓN DE RIESGOS'!A47</f>
        <v>41</v>
      </c>
      <c r="B60" s="293" t="str">
        <f>'IDENTIFICACIÓN DE RIESGOS'!C47</f>
        <v>Liquidación extemporanea de los contratos fuera de los plazos acordados en el contrato o los establecidos por la ley</v>
      </c>
      <c r="C60" s="293" t="str">
        <f>'IDENTIFICACIÓN DE RIESGOS'!B47</f>
        <v>Gestión Jurídica y Contractual</v>
      </c>
      <c r="D60" s="293" t="str">
        <f>'ANALISIS DE RIESGOS'!H49</f>
        <v>ZONA RIESGO ALTO</v>
      </c>
      <c r="E60" s="293" t="str">
        <f>'VALORACIÓN DE CONTROL DE RIESGO'!E61</f>
        <v>Deficiente seguimiento de los contratos pendientes de liquidar</v>
      </c>
      <c r="F60" s="293" t="str">
        <f>'VALORACIÓN DE CONTROL DE RIESGO'!D61</f>
        <v>Reducir el riesgo</v>
      </c>
      <c r="G60" s="293" t="str">
        <f>'VALORACIÓN DE CONTROL DE RIESGO'!F61</f>
        <v xml:space="preserve">El profesional de la Dirección Jurídica y Contractual bimestralmente realizara el seguimiento de los contratos que estén pendientes por liquidar e informará por correo electrónico al supervisor para que se inicie el trámite correspondiente, en caso que el supervisor no remita la documentación correspondiente para iniciar la liquidación del contrato se remitirá un memorando; como evidencia quedan los correos electrónicos y los memorandos. El reporte de las evidencias se realizara trimestralmente. </v>
      </c>
      <c r="H60" s="366" t="s">
        <v>90</v>
      </c>
      <c r="I60" s="293" t="s">
        <v>89</v>
      </c>
      <c r="J60" s="293" t="s">
        <v>22</v>
      </c>
      <c r="K60" s="293">
        <f>'VALORACIÓN CON CONTROLES'!D49</f>
        <v>100</v>
      </c>
      <c r="L60" s="293" t="str">
        <f>'VALORACIÓN CON CONTROLES'!H49</f>
        <v>ZONA RIESGO MODERADO</v>
      </c>
      <c r="M60" s="293" t="str">
        <f>'VALORACIÓN DE CONTROL DE RIESGO'!N61</f>
        <v>Memorandos</v>
      </c>
    </row>
    <row r="61" spans="1:13" s="137" customFormat="1" ht="201" customHeight="1" x14ac:dyDescent="0.25">
      <c r="A61" s="293">
        <f>'IDENTIFICACIÓN DE RIESGOS'!A48</f>
        <v>42</v>
      </c>
      <c r="B61" s="293" t="str">
        <f>'IDENTIFICACIÓN DE RIESGOS'!C48</f>
        <v>Error en la revisión técnica de las ofertas presentadas por los proponentes, incumpliendo los requisitos establecidos en la etapa precontractual  (estudios previos)</v>
      </c>
      <c r="C61" s="293" t="str">
        <f>'IDENTIFICACIÓN DE RIESGOS'!B48</f>
        <v>Gestión Humana</v>
      </c>
      <c r="D61" s="293" t="str">
        <f>'ANALISIS DE RIESGOS'!H50</f>
        <v>ZONA RIESGO ALTO</v>
      </c>
      <c r="E61" s="293" t="str">
        <f>'VALORACIÓN DE CONTROL DE RIESGO'!E62</f>
        <v>1. Desconocimiento tecnico que impide la elaboracion del documento y la adecuada verificacion previa para el cumplimiento de los requisitos legales exigidos.</v>
      </c>
      <c r="F61" s="293" t="str">
        <f>'VALORACIÓN DE CONTROL DE RIESGO'!D62</f>
        <v>Reducir el riesgo</v>
      </c>
      <c r="G61" s="293" t="str">
        <f>'VALORACIÓN DE CONTROL DE RIESGO'!F62</f>
        <v xml:space="preserve">El abogado de Gestión Humana encargado de los temas contractuales, cada vez que se vaya a realizar un proceso de compra o prestación de servicios, revisa los lineamientos en el Manual de Contratación, en los procedimientos de la oficina jurídica, en los procedimientos de la OAP (viabilidad presupuestal)  y en los criterios dados por Colombia Compra Eficiente,  de manera que haya claridad en las necesidades de la entidad, el objeto, las específicaciones técnicas, correctos estudios previos y adecuado estudio del mercado .  En caso de que la etapa precontractual no se lleve de acuerdo con lo establecido, el contrato no se firma.  Como evidencia de estos procesos, queda la información registada en el Secop (Sistema Electrónico de Contratación Pública). El reporte de las evidencias se realizara trimestralmente. </v>
      </c>
      <c r="H61" s="366" t="s">
        <v>565</v>
      </c>
      <c r="I61" s="293" t="s">
        <v>566</v>
      </c>
      <c r="J61" s="293" t="s">
        <v>22</v>
      </c>
      <c r="K61" s="293">
        <f>'VALORACIÓN CON CONTROLES'!D50</f>
        <v>100</v>
      </c>
      <c r="L61" s="293" t="str">
        <f>'VALORACIÓN CON CONTROLES'!H50</f>
        <v>ZONA RIESGO BAJA</v>
      </c>
      <c r="M61" s="293" t="s">
        <v>567</v>
      </c>
    </row>
    <row r="62" spans="1:13" s="137" customFormat="1" ht="117" customHeight="1" x14ac:dyDescent="0.25">
      <c r="A62" s="293">
        <f>'IDENTIFICACIÓN DE RIESGOS'!A49</f>
        <v>43</v>
      </c>
      <c r="B62" s="293" t="str">
        <f>'IDENTIFICACIÓN DE RIESGOS'!C49</f>
        <v>Probabilidad de Incremento en la ocurrencia de accidentes y enfermedades laborales</v>
      </c>
      <c r="C62" s="293" t="str">
        <f>'IDENTIFICACIÓN DE RIESGOS'!B49</f>
        <v>Gestión Humana</v>
      </c>
      <c r="D62" s="293" t="str">
        <f>'ANALISIS DE RIESGOS'!H51</f>
        <v>ZONA RIESGO ALTO</v>
      </c>
      <c r="E62" s="293" t="str">
        <f>'VALORACIÓN DE CONTROL DE RIESGO'!E63</f>
        <v>1. Desconocimiento por parte del servidor o contratista, sobre las medidas preventivas asociadas a su actividad</v>
      </c>
      <c r="F62" s="293" t="str">
        <f>'VALORACIÓN DE CONTROL DE RIESGO'!D63</f>
        <v>Reducir el riesgo</v>
      </c>
      <c r="G62" s="293" t="str">
        <f>'VALORACIÓN DE CONTROL DE RIESGO'!F63</f>
        <v xml:space="preserve">El Responsable del SGSST junto con todo el equipo, realizan actividades de fortalecimiento en las medidas preventivas, a través de capacitaciones y sensibilizaciones, asi como en la inducción y la reinducción, sobre la normatividad relacionada con accidentes y enfermedades laborales. Evidencia de esto son las listas de asistencia a dichas actividades y memorias de los temas dados, que pudieran tenerse en determinado momento. El reporte de las evidencias se realizara trimestralmente. </v>
      </c>
      <c r="H62" s="366" t="s">
        <v>91</v>
      </c>
      <c r="I62" s="293" t="s">
        <v>92</v>
      </c>
      <c r="J62" s="293" t="s">
        <v>22</v>
      </c>
      <c r="K62" s="293">
        <f>'VALORACIÓN CON CONTROLES'!D51</f>
        <v>100</v>
      </c>
      <c r="L62" s="293" t="str">
        <f>'VALORACIÓN CON CONTROLES'!H51</f>
        <v>ZONA RIESGO BAJA</v>
      </c>
      <c r="M62" s="293" t="str">
        <f>'VALORACIÓN DE CONTROL DE RIESGO'!N63</f>
        <v xml:space="preserve"> Participación de servidores y contratistas en actividades donde se da a conocer la normatividad relacionada con accidentes y enfermedades laborales</v>
      </c>
    </row>
    <row r="63" spans="1:13" s="137" customFormat="1" ht="66" customHeight="1" x14ac:dyDescent="0.25">
      <c r="A63" s="345">
        <f>+'IDENTIFICACIÓN DE RIESGOS'!A50</f>
        <v>44</v>
      </c>
      <c r="B63" s="345" t="str">
        <f>'IDENTIFICACIÓN DE RIESGOS'!C50</f>
        <v>Probabilidad de Incremento de reporte de casos asociados a riesgo psicosocial en la SCJ</v>
      </c>
      <c r="C63" s="345" t="str">
        <f>'IDENTIFICACIÓN DE RIESGOS'!B50</f>
        <v>Gestión Humana</v>
      </c>
      <c r="D63" s="345" t="str">
        <f>'ANALISIS DE RIESGOS'!H52</f>
        <v>ZONA RIESGO MODERADO</v>
      </c>
      <c r="E63" s="293" t="str">
        <f>'VALORACIÓN DE CONTROL DE RIESGO'!E64</f>
        <v>1. Desconocimiento de las patologías asociadas a riesgo psicosocial</v>
      </c>
      <c r="F63" s="293" t="str">
        <f>'VALORACIÓN DE CONTROL DE RIESGO'!D64</f>
        <v>Reducir el riesgo</v>
      </c>
      <c r="G63" s="345" t="str">
        <f>'VALORACIÓN DE CONTROL DE RIESGO'!F64</f>
        <v xml:space="preserve">El responsable del SGSST junto con el equipo de psicólogos designado, realizan intervenciones a través del Programa de Vigilancia Epidemiológica en Riesgo Psicosocial, haciendo revisión y seguimiento a las patologías identificadas y revisando posibles nuevas patologías. Evidencia de esto son las listas de asistencia a las actividades y registros de las intervenciones grupales. 
NOTA:  Evidencia de las intervenciones individuales no se entregarán, puesto que son reserva del psicólogo que realiza la intervención. El reporte de las evidencias se realizara trimestralmente. </v>
      </c>
      <c r="H63" s="366" t="s">
        <v>93</v>
      </c>
      <c r="I63" s="293" t="s">
        <v>92</v>
      </c>
      <c r="J63" s="293" t="s">
        <v>22</v>
      </c>
      <c r="K63" s="345">
        <f>'VALORACIÓN CON CONTROLES'!D52</f>
        <v>100</v>
      </c>
      <c r="L63" s="345" t="str">
        <f>'VALORACIÓN CON CONTROLES'!H52</f>
        <v>ZONA RIESGO BAJA</v>
      </c>
      <c r="M63" s="345" t="str">
        <f>'VALORACIÓN DE CONTROL DE RIESGO'!N64</f>
        <v>Actividades programadas relacioandas con riesgo psicosocial / Actividades ejecutadas relacionadas con riesgo psicosocial</v>
      </c>
    </row>
    <row r="64" spans="1:13" s="137" customFormat="1" ht="82.5" customHeight="1" x14ac:dyDescent="0.25">
      <c r="A64" s="335"/>
      <c r="B64" s="335"/>
      <c r="C64" s="335"/>
      <c r="D64" s="335"/>
      <c r="E64" s="293" t="str">
        <f>'VALORACIÓN DE CONTROL DE RIESGO'!E65</f>
        <v>2. No realizar seguimiento oportuno a las patologias que están identificadas</v>
      </c>
      <c r="F64" s="293" t="str">
        <f>'VALORACIÓN DE CONTROL DE RIESGO'!D65</f>
        <v>Reducir el riesgo</v>
      </c>
      <c r="G64" s="335"/>
      <c r="H64" s="366" t="s">
        <v>93</v>
      </c>
      <c r="I64" s="293" t="s">
        <v>92</v>
      </c>
      <c r="J64" s="293" t="s">
        <v>22</v>
      </c>
      <c r="K64" s="335"/>
      <c r="L64" s="335"/>
      <c r="M64" s="335"/>
    </row>
    <row r="65" spans="1:13" s="137" customFormat="1" ht="84.75" customHeight="1" x14ac:dyDescent="0.25">
      <c r="A65" s="293">
        <f>'IDENTIFICACIÓN DE RIESGOS'!A51</f>
        <v>45</v>
      </c>
      <c r="B65" s="293" t="str">
        <f>'IDENTIFICACIÓN DE RIESGOS'!C51</f>
        <v>Indebida ejecución del programa de bienestar de la entidad</v>
      </c>
      <c r="C65" s="293" t="str">
        <f>'IDENTIFICACIÓN DE RIESGOS'!B51</f>
        <v>Gestión Humana</v>
      </c>
      <c r="D65" s="293" t="str">
        <f>'ANALISIS DE RIESGOS'!H53</f>
        <v>ZONA RIESGO MODERADO</v>
      </c>
      <c r="E65" s="293" t="str">
        <f>'VALORACIÓN DE CONTROL DE RIESGO'!E66</f>
        <v>1. Incumplimiento de las obligaciones establecidas en el contrato suscrito para realizar las actividades de bienestar</v>
      </c>
      <c r="F65" s="293" t="str">
        <f>'VALORACIÓN DE CONTROL DE RIESGO'!D66</f>
        <v>Reducir el riesgo</v>
      </c>
      <c r="G65" s="293" t="str">
        <f>'VALORACIÓN DE CONTROL DE RIESGO'!F66</f>
        <v xml:space="preserve">El equipo de profesionales responsable de los temas de bienestar, maneja un cronograma de actividades para todo el año. Evidencia de esto queda en las listas de asistencia a las actividades y en la ejecución de las actividades del cronograma.El reporte de las evidencias se realizara trimestralmente. </v>
      </c>
      <c r="H65" s="366" t="s">
        <v>93</v>
      </c>
      <c r="I65" s="293" t="s">
        <v>94</v>
      </c>
      <c r="J65" s="293" t="s">
        <v>22</v>
      </c>
      <c r="K65" s="293">
        <f>'VALORACIÓN CON CONTROLES'!D53</f>
        <v>100</v>
      </c>
      <c r="L65" s="293" t="str">
        <f>'VALORACIÓN CON CONTROLES'!H53</f>
        <v>ZONA RIESGO BAJA</v>
      </c>
      <c r="M65" s="293" t="str">
        <f>+'VALORACIÓN DE CONTROL DE RIESGO'!N66</f>
        <v>Actividades programadas en el cronograma / Actividades del cronograma,  
ejecutadas</v>
      </c>
    </row>
    <row r="66" spans="1:13" s="137" customFormat="1" ht="107.25" customHeight="1" x14ac:dyDescent="0.25">
      <c r="A66" s="345">
        <f>+'IDENTIFICACIÓN DE RIESGOS'!A52</f>
        <v>46</v>
      </c>
      <c r="B66" s="345" t="str">
        <f>'IDENTIFICACIÓN DE RIESGOS'!C52</f>
        <v>Diagnóstico de capacitación no ajustado a las necesidades reales de la SCJ.</v>
      </c>
      <c r="C66" s="345" t="str">
        <f>'IDENTIFICACIÓN DE RIESGOS'!B52</f>
        <v>Gestión Humana</v>
      </c>
      <c r="D66" s="345" t="str">
        <f>'ANALISIS DE RIESGOS'!H54</f>
        <v>ZONA RIESGO ALTO</v>
      </c>
      <c r="E66" s="293" t="str">
        <f>'VALORACIÓN DE CONTROL DE RIESGO'!E67</f>
        <v>1. Falta de participación de los funcionarios y líderes de cada área en el diagnóstico</v>
      </c>
      <c r="F66" s="293" t="str">
        <f>'VALORACIÓN DE CONTROL DE RIESGO'!D67</f>
        <v>Reducir el riesgo</v>
      </c>
      <c r="G66" s="293" t="str">
        <f>'VALORACIÓN DE CONTROL DE RIESGO'!F67</f>
        <v>El equipo responsable de capacitación, utiliza diferentes mecanismos para el diagnóstico de las necesidades de capacitación, que incluya tanto a funcionarios como a los líderes de cada área.  De esta manera el diagnóstico queda realmente ajustado a las necesidades de la SCJ. Evidencia de esto son los diferentes mecanismos que se utilizaron para elaborar el diagnóstico. El reporte de las evidencias se realizara trimestralmente. </v>
      </c>
      <c r="H66" s="366" t="s">
        <v>95</v>
      </c>
      <c r="I66" s="293" t="s">
        <v>96</v>
      </c>
      <c r="J66" s="293" t="s">
        <v>22</v>
      </c>
      <c r="K66" s="345">
        <f>'VALORACIÓN CON CONTROLES'!D54</f>
        <v>100</v>
      </c>
      <c r="L66" s="345" t="str">
        <f>'VALORACIÓN CON CONTROLES'!H54</f>
        <v>ZONA RIESGO BAJA</v>
      </c>
      <c r="M66" s="293" t="str">
        <f>'VALORACIÓN DE CONTROL DE RIESGO'!N67</f>
        <v xml:space="preserve">Soportes de los diferentes mecanismos de participación que se utilizaron </v>
      </c>
    </row>
    <row r="67" spans="1:13" s="137" customFormat="1" ht="113.25" customHeight="1" x14ac:dyDescent="0.25">
      <c r="A67" s="335"/>
      <c r="B67" s="335"/>
      <c r="C67" s="335"/>
      <c r="D67" s="335"/>
      <c r="E67" s="293" t="str">
        <f>'VALORACIÓN DE CONTROL DE RIESGO'!E68</f>
        <v>2. Error en el diseño y divulgación de los instrumentos de diagnóstico</v>
      </c>
      <c r="F67" s="293" t="str">
        <f>'VALORACIÓN DE CONTROL DE RIESGO'!D68</f>
        <v>Reducir el riesgo</v>
      </c>
      <c r="G67" s="293" t="str">
        <f>'VALORACIÓN DE CONTROL DE RIESGO'!F68</f>
        <v>El equipo responsable de capacitación, utiliza diferentes mecanismos y heramientas para hacer la divulgación de los instrumentos que son insumo para el diagnóstico de las necesidades de capacitación. De esta manera el diagnóstico queda realmente ajustado a las necesidades de la SCJ. Evidencia de esto son los diferentes mecanismos que se utilizaron para divulgar las herramientas del diagnóstico. El reporte de las evidencias se realizara trimestralmente. </v>
      </c>
      <c r="H67" s="366" t="s">
        <v>95</v>
      </c>
      <c r="I67" s="293" t="s">
        <v>96</v>
      </c>
      <c r="J67" s="293" t="s">
        <v>22</v>
      </c>
      <c r="K67" s="335"/>
      <c r="L67" s="335"/>
      <c r="M67" s="293" t="str">
        <f>'VALORACIÓN DE CONTROL DE RIESGO'!N68</f>
        <v xml:space="preserve">Soportes de los mecanismos de difusión utilizados </v>
      </c>
    </row>
    <row r="68" spans="1:13" s="137" customFormat="1" ht="162.75" customHeight="1" x14ac:dyDescent="0.25">
      <c r="A68" s="293">
        <f>'IDENTIFICACIÓN DE RIESGOS'!A53</f>
        <v>47</v>
      </c>
      <c r="B68" s="293" t="str">
        <f>'IDENTIFICACIÓN DE RIESGOS'!C53</f>
        <v>Uso de los bienes en comodato con un fin diferente a lo pactado en los contratos interadministrativos de comodato</v>
      </c>
      <c r="C68" s="293" t="str">
        <f>'IDENTIFICACIÓN DE RIESGOS'!B53</f>
        <v>Fortalecimiento de Capacidades Operativas para la S, C y AJ</v>
      </c>
      <c r="D68" s="293" t="str">
        <f>'ANALISIS DE RIESGOS'!H55</f>
        <v>ZONA RIESGO MODERADO</v>
      </c>
      <c r="E68" s="293" t="str">
        <f>'VALORACIÓN DE CONTROL DE RIESGO'!E69</f>
        <v>Controles insuficientes o inadecuados</v>
      </c>
      <c r="F68" s="293" t="str">
        <f>'VALORACIÓN DE CONTROL DE RIESGO'!D69</f>
        <v>Reducir el riesgo</v>
      </c>
      <c r="G68" s="293" t="str">
        <f>'VALORACIÓN DE CONTROL DE RIESGO'!F69</f>
        <v>El Supervisor designado del Comodato realiza controles mensuales a los inmuebles o bienes entregados en comodato a los organismos de Seguridad, donde harà revision minuciosa de los mismos, en caso de encontrar malos manejos o que todo este bien, debe diligenciar el Formato F-FC-349 Seguimiento a Bienes, F-FC-352 Calificaciòn de visitas de inspecciòn y F-FC-353 Control de Visitas para Bienes Inmuebles segùn sea el caso, deben quedar observaciones a tener en cuenta por parte del Comodatario, para que se hagan los ajustes pertinentes y que en una nueva visita se pueda revisar, los mismos deben reposar en las respectivos expedientes.
El cargue de las evidencias se realiza trimestralmente</v>
      </c>
      <c r="H68" s="366" t="s">
        <v>582</v>
      </c>
      <c r="I68" s="293" t="s">
        <v>583</v>
      </c>
      <c r="J68" s="293" t="s">
        <v>22</v>
      </c>
      <c r="K68" s="293">
        <f>'VALORACIÓN CON CONTROLES'!D55</f>
        <v>100</v>
      </c>
      <c r="L68" s="293" t="str">
        <f>'VALORACIÓN CON CONTROLES'!H55</f>
        <v>ZONA RIESGO BAJA</v>
      </c>
      <c r="M68" s="293" t="str">
        <f>'VALORACIÓN DE CONTROL DE RIESGO'!N69</f>
        <v>Formatos Diligenciados</v>
      </c>
    </row>
    <row r="69" spans="1:13" s="137" customFormat="1" ht="144.75" customHeight="1" x14ac:dyDescent="0.25">
      <c r="A69" s="293">
        <f>'IDENTIFICACIÓN DE RIESGOS'!A54</f>
        <v>48</v>
      </c>
      <c r="B69" s="293" t="str">
        <f>'IDENTIFICACIÓN DE RIESGOS'!C54</f>
        <v>Detrimento patrimonial por la no reclamación de siniestros durante el tiempo legalmente establecido para que no opere la prescripción</v>
      </c>
      <c r="C69" s="293" t="str">
        <f>'IDENTIFICACIÓN DE RIESGOS'!B54</f>
        <v>Fortalecimiento de Capacidades Operativas para la S, C y AJ</v>
      </c>
      <c r="D69" s="293" t="str">
        <f>'ANALISIS DE RIESGOS'!H56</f>
        <v>ZONA RIESGO BAJA</v>
      </c>
      <c r="E69" s="293" t="str">
        <f>'VALORACIÓN DE CONTROL DE RIESGO'!E70</f>
        <v>Mal tramite por parte de la persona que esta realizando el proceso de Reposición de Bienes por Siniestros</v>
      </c>
      <c r="F69" s="293" t="str">
        <f>'VALORACIÓN DE CONTROL DE RIESGO'!D70</f>
        <v>Reducir el riesgo</v>
      </c>
      <c r="G69" s="293" t="str">
        <f>'VALORACIÓN DE CONTROL DE RIESGO'!F70</f>
        <v>Que el Funcionario y/o contratista responsable del tramite de la reclamaciòn del siniestro, debe tramitar correctamente el Formato F-FD-213, anexar completamente la documentaciòn pertinente, para que la asegura acepte dicho tramite y no se niegue a pagar la indemnizaciòn, para que se pueda cobrar el seguro, se pueda cotizar  y recuperar con el seguro el bien perdido y/o hurtado, este se debe hacer cada vez que ocurra un siniestro y todo reposa en la respectiva carpeta del expediente.
El cargue de las evidencias se realiza trimestralmente</v>
      </c>
      <c r="H69" s="366" t="s">
        <v>582</v>
      </c>
      <c r="I69" s="293" t="s">
        <v>609</v>
      </c>
      <c r="J69" s="293" t="s">
        <v>22</v>
      </c>
      <c r="K69" s="293">
        <f>'VALORACIÓN CON CONTROLES'!D56</f>
        <v>100</v>
      </c>
      <c r="L69" s="293" t="str">
        <f>'VALORACIÓN CON CONTROLES'!H56</f>
        <v>ZONA RIESGO BAJA</v>
      </c>
      <c r="M69" s="293" t="str">
        <f>'VALORACIÓN DE CONTROL DE RIESGO'!N70</f>
        <v>Diligenciamiento del formato</v>
      </c>
    </row>
    <row r="70" spans="1:13" s="137" customFormat="1" ht="158.25" customHeight="1" x14ac:dyDescent="0.25">
      <c r="A70" s="293">
        <f>'IDENTIFICACIÓN DE RIESGOS'!A55</f>
        <v>49</v>
      </c>
      <c r="B70" s="293" t="str">
        <f>'IDENTIFICACIÓN DE RIESGOS'!C55</f>
        <v>Fallas técnicas en los puntos instalados  del sistema de Video vigilancia de la ciudad</v>
      </c>
      <c r="C70" s="293" t="str">
        <f>'IDENTIFICACIÓN DE RIESGOS'!B55</f>
        <v>Fortalecimiento de Capacidades Operativas para la S, C y AJ</v>
      </c>
      <c r="D70" s="293" t="str">
        <f>'ANALISIS DE RIESGOS'!H57</f>
        <v>ZONA RIESGO BAJA</v>
      </c>
      <c r="E70" s="293" t="str">
        <f>'VALORACIÓN DE CONTROL DE RIESGO'!E71</f>
        <v>Controles insuficientes o inadecuados</v>
      </c>
      <c r="F70" s="293" t="str">
        <f>'VALORACIÓN DE CONTROL DE RIESGO'!D71</f>
        <v>Reducir el riesgo</v>
      </c>
      <c r="G70" s="293" t="str">
        <f>'VALORACIÓN DE CONTROL DE RIESGO'!F71</f>
        <v>El interventor o el supervisor designado realizará visitas cada tres meses a los puntos de video vigilancia que se encuentre instaladas en la ciudad, para este se debe tener en cuenta el Procedimiento PD-FC-5 "Adquisiciòn, instalaciòn y puesta en funcionamiento del Sistema de Videovigilancia", puede ocurrir casos extremos que se necesiten visitas, si existen falencias se hace un informe del mismo y se le avisa al Contratista que  debe hacer los arreglos pertinentes, como tambien quedan actas de las visitas hechas a los puntos, esta esta informaciòn debe reposar en el expediente con sus respectivo anexos .
El cargue de las evidencias se realiza trimestralmente</v>
      </c>
      <c r="H70" s="366" t="s">
        <v>584</v>
      </c>
      <c r="I70" s="293" t="s">
        <v>585</v>
      </c>
      <c r="J70" s="293" t="s">
        <v>22</v>
      </c>
      <c r="K70" s="293">
        <f>'VALORACIÓN CON CONTROLES'!D57</f>
        <v>100</v>
      </c>
      <c r="L70" s="293" t="str">
        <f>'VALORACIÓN CON CONTROLES'!H57</f>
        <v>ZONA RIESGO BAJA</v>
      </c>
      <c r="M70" s="293" t="str">
        <f>'VALORACIÓN DE CONTROL DE RIESGO'!N71</f>
        <v xml:space="preserve">Soportes de los mecanismos de difusión utilizados </v>
      </c>
    </row>
  </sheetData>
  <sheetProtection algorithmName="SHA-512" hashValue="pr6TE2ycmneU8nJ7fK8pAYlvOe1VDhH6a/dLYsC+QUI1X6yIpRL7YuUFHKzaY+5PirsYk4AN70zw88i9fAIvAA==" saltValue="5EJ75bVzmyblhYXZ1HWMsw==" spinCount="100000" sheet="1" objects="1" scenarios="1"/>
  <mergeCells count="66">
    <mergeCell ref="L30:L32"/>
    <mergeCell ref="M30:M32"/>
    <mergeCell ref="A33:A34"/>
    <mergeCell ref="B33:B34"/>
    <mergeCell ref="C33:C34"/>
    <mergeCell ref="D33:D34"/>
    <mergeCell ref="K33:K34"/>
    <mergeCell ref="L33:L34"/>
    <mergeCell ref="M33:M34"/>
    <mergeCell ref="A30:A32"/>
    <mergeCell ref="B30:B32"/>
    <mergeCell ref="C30:C32"/>
    <mergeCell ref="D30:D32"/>
    <mergeCell ref="K30:K32"/>
    <mergeCell ref="M3:M4"/>
    <mergeCell ref="A5:M6"/>
    <mergeCell ref="A1:B4"/>
    <mergeCell ref="C1:J2"/>
    <mergeCell ref="K1:L1"/>
    <mergeCell ref="K2:L2"/>
    <mergeCell ref="C3:G4"/>
    <mergeCell ref="H3:J4"/>
    <mergeCell ref="K3:L4"/>
    <mergeCell ref="M10:M14"/>
    <mergeCell ref="M15:M18"/>
    <mergeCell ref="K10:K14"/>
    <mergeCell ref="K15:K18"/>
    <mergeCell ref="L8:L9"/>
    <mergeCell ref="L10:L14"/>
    <mergeCell ref="L15:L18"/>
    <mergeCell ref="B15:B18"/>
    <mergeCell ref="A15:A18"/>
    <mergeCell ref="D10:D14"/>
    <mergeCell ref="C10:C14"/>
    <mergeCell ref="B10:B14"/>
    <mergeCell ref="A10:A14"/>
    <mergeCell ref="A8:A9"/>
    <mergeCell ref="M35:M36"/>
    <mergeCell ref="L20:L21"/>
    <mergeCell ref="A20:A21"/>
    <mergeCell ref="B20:B21"/>
    <mergeCell ref="C20:C21"/>
    <mergeCell ref="D20:D21"/>
    <mergeCell ref="K20:K21"/>
    <mergeCell ref="M19:M21"/>
    <mergeCell ref="D8:D9"/>
    <mergeCell ref="B8:B9"/>
    <mergeCell ref="C8:C9"/>
    <mergeCell ref="M8:M9"/>
    <mergeCell ref="K8:K9"/>
    <mergeCell ref="D15:D18"/>
    <mergeCell ref="C15:C18"/>
    <mergeCell ref="L63:L64"/>
    <mergeCell ref="M63:M64"/>
    <mergeCell ref="L66:L67"/>
    <mergeCell ref="K66:K67"/>
    <mergeCell ref="A63:A64"/>
    <mergeCell ref="B63:B64"/>
    <mergeCell ref="C63:C64"/>
    <mergeCell ref="D63:D64"/>
    <mergeCell ref="G63:G64"/>
    <mergeCell ref="A66:A67"/>
    <mergeCell ref="B66:B67"/>
    <mergeCell ref="C66:C67"/>
    <mergeCell ref="D66:D67"/>
    <mergeCell ref="K63:K64"/>
  </mergeCells>
  <conditionalFormatting sqref="A33:L33 A1:XFD30 E31:J32 N31:XFD33 A35:XFD1048576">
    <cfRule type="containsText" dxfId="23" priority="21" operator="containsText" text="ZONA RIESGO BAJA">
      <formula>NOT(ISERROR(SEARCH("ZONA RIESGO BAJA",A1)))</formula>
    </cfRule>
    <cfRule type="containsText" dxfId="22" priority="22" operator="containsText" text="ZONA RIESGO MODERADO">
      <formula>NOT(ISERROR(SEARCH("ZONA RIESGO MODERADO",A1)))</formula>
    </cfRule>
    <cfRule type="containsText" dxfId="21" priority="23" operator="containsText" text="ZONA RIESGO ALTO">
      <formula>NOT(ISERROR(SEARCH("ZONA RIESGO ALTO",A1)))</formula>
    </cfRule>
    <cfRule type="containsText" dxfId="20" priority="24" operator="containsText" text="ZONA RIESGO EXTREMO">
      <formula>NOT(ISERROR(SEARCH("ZONA RIESGO EXTREMO",A1)))</formula>
    </cfRule>
  </conditionalFormatting>
  <conditionalFormatting sqref="M33">
    <cfRule type="containsText" dxfId="19" priority="9" operator="containsText" text="ZONA RIESGO BAJA">
      <formula>NOT(ISERROR(SEARCH("ZONA RIESGO BAJA",M33)))</formula>
    </cfRule>
    <cfRule type="containsText" dxfId="18" priority="10" operator="containsText" text="ZONA RIESGO MODERADO">
      <formula>NOT(ISERROR(SEARCH("ZONA RIESGO MODERADO",M33)))</formula>
    </cfRule>
    <cfRule type="containsText" dxfId="17" priority="11" operator="containsText" text="ZONA RIESGO ALTO">
      <formula>NOT(ISERROR(SEARCH("ZONA RIESGO ALTO",M33)))</formula>
    </cfRule>
    <cfRule type="containsText" dxfId="16" priority="12" operator="containsText" text="ZONA RIESGO EXTREMO">
      <formula>NOT(ISERROR(SEARCH("ZONA RIESGO EXTREMO",M33)))</formula>
    </cfRule>
  </conditionalFormatting>
  <conditionalFormatting sqref="E34:J34 N34:XFD34">
    <cfRule type="containsText" dxfId="15" priority="5" operator="containsText" text="ZONA RIESGO BAJA">
      <formula>NOT(ISERROR(SEARCH("ZONA RIESGO BAJA",E34)))</formula>
    </cfRule>
    <cfRule type="containsText" dxfId="14" priority="6" operator="containsText" text="ZONA RIESGO MODERADO">
      <formula>NOT(ISERROR(SEARCH("ZONA RIESGO MODERADO",E34)))</formula>
    </cfRule>
    <cfRule type="containsText" dxfId="13" priority="7" operator="containsText" text="ZONA RIESGO ALTO">
      <formula>NOT(ISERROR(SEARCH("ZONA RIESGO ALTO",E34)))</formula>
    </cfRule>
    <cfRule type="containsText" dxfId="12" priority="8" operator="containsText" text="ZONA RIESGO EXTREMO">
      <formula>NOT(ISERROR(SEARCH("ZONA RIESGO EXTREMO",E34)))</formula>
    </cfRule>
  </conditionalFormatting>
  <pageMargins left="0.7" right="0.7" top="0.75" bottom="0.75" header="0.3" footer="0.3"/>
  <pageSetup paperSize="9" orientation="portrait" r:id="rId1"/>
  <customProperties>
    <customPr name="MC_LastUpdate" r:id="rId2"/>
    <customPr name="MC_LastUser" r:id="rId3"/>
    <customPr name="MC_SheetModified" r:id="rId4"/>
  </customProperties>
  <drawing r:id="rId5"/>
  <legacyDrawing r:id="rId6"/>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
    <tabColor rgb="FF1EDE14"/>
  </sheetPr>
  <dimension ref="A1:AX169"/>
  <sheetViews>
    <sheetView view="pageBreakPreview" zoomScale="115" zoomScaleNormal="80" zoomScaleSheetLayoutView="115" workbookViewId="0">
      <pane xSplit="1" ySplit="6" topLeftCell="B46" activePane="bottomRight" state="frozen"/>
      <selection pane="topRight" activeCell="B1" sqref="B1"/>
      <selection pane="bottomLeft" activeCell="A7" sqref="A7"/>
      <selection pane="bottomRight" activeCell="B7" sqref="B7"/>
    </sheetView>
  </sheetViews>
  <sheetFormatPr baseColWidth="10" defaultColWidth="11.42578125" defaultRowHeight="15" x14ac:dyDescent="0.25"/>
  <cols>
    <col min="1" max="1" width="25.42578125" style="263" customWidth="1"/>
    <col min="2" max="2" width="30.42578125" style="263" customWidth="1"/>
    <col min="3" max="3" width="32.85546875" style="263" customWidth="1"/>
    <col min="4" max="4" width="42.42578125" style="263" customWidth="1"/>
    <col min="5" max="5" width="34.42578125" style="263" customWidth="1"/>
    <col min="6" max="6" width="59" style="263" customWidth="1"/>
    <col min="7" max="7" width="9.7109375" style="263" bestFit="1" customWidth="1"/>
    <col min="8" max="8" width="41.140625" style="263" customWidth="1"/>
    <col min="9" max="9" width="37.85546875" style="263" customWidth="1"/>
    <col min="10" max="10" width="39.140625" style="263" customWidth="1"/>
    <col min="11" max="11" width="42.42578125" style="263" bestFit="1" customWidth="1"/>
    <col min="12" max="12" width="23.85546875" style="263" bestFit="1" customWidth="1"/>
    <col min="13" max="13" width="23.85546875" style="263" customWidth="1"/>
    <col min="14" max="14" width="24.28515625" style="263" bestFit="1" customWidth="1"/>
    <col min="15" max="15" width="30.85546875" style="263" customWidth="1"/>
    <col min="16" max="16" width="24.7109375" style="263" bestFit="1" customWidth="1"/>
    <col min="17" max="17" width="22.42578125" style="263" bestFit="1" customWidth="1"/>
    <col min="18" max="18" width="22.42578125" style="263" customWidth="1"/>
    <col min="19" max="19" width="26.140625" style="263" bestFit="1" customWidth="1"/>
    <col min="20" max="21" width="26.140625" style="263" customWidth="1"/>
    <col min="22" max="23" width="14.140625" style="263" bestFit="1" customWidth="1"/>
    <col min="24" max="25" width="11.42578125" style="263"/>
    <col min="26" max="26" width="29.42578125" style="263" bestFit="1" customWidth="1"/>
    <col min="27" max="27" width="35.85546875" style="263" bestFit="1" customWidth="1"/>
    <col min="28" max="28" width="24.28515625" style="263" bestFit="1" customWidth="1"/>
    <col min="29" max="29" width="19.140625" style="263" bestFit="1" customWidth="1"/>
    <col min="30" max="30" width="23.42578125" style="263" bestFit="1" customWidth="1"/>
    <col min="31" max="31" width="13.42578125" style="263" bestFit="1" customWidth="1"/>
    <col min="32" max="32" width="27.28515625" style="263" bestFit="1" customWidth="1"/>
    <col min="33" max="33" width="13.42578125" style="263" bestFit="1" customWidth="1"/>
    <col min="34" max="34" width="27.28515625" style="263" bestFit="1" customWidth="1"/>
    <col min="35" max="35" width="17.140625" style="263" customWidth="1"/>
    <col min="36" max="36" width="25.140625" style="263" bestFit="1" customWidth="1"/>
    <col min="37" max="44" width="11.42578125" style="263"/>
    <col min="45" max="45" width="14" style="263" bestFit="1" customWidth="1"/>
    <col min="46" max="46" width="89.28515625" style="263" customWidth="1"/>
    <col min="47" max="16384" width="11.42578125" style="263"/>
  </cols>
  <sheetData>
    <row r="1" spans="1:50" ht="15" customHeight="1" thickBot="1" x14ac:dyDescent="0.3">
      <c r="A1" s="258"/>
      <c r="B1" s="259"/>
      <c r="C1" s="169" t="s">
        <v>0</v>
      </c>
      <c r="D1" s="171"/>
      <c r="E1" s="260" t="s">
        <v>1</v>
      </c>
      <c r="F1" s="261" t="s">
        <v>97</v>
      </c>
      <c r="G1" s="262"/>
      <c r="H1" s="262"/>
      <c r="I1" s="262"/>
      <c r="J1" s="262"/>
      <c r="K1" s="262"/>
      <c r="L1" s="262"/>
      <c r="M1" s="262"/>
      <c r="N1" s="262"/>
      <c r="O1" s="262"/>
      <c r="P1" s="262"/>
      <c r="Q1" s="262"/>
      <c r="R1" s="262"/>
      <c r="S1" s="262"/>
      <c r="T1" s="262"/>
      <c r="U1" s="262"/>
      <c r="V1" s="262"/>
      <c r="W1" s="262"/>
      <c r="X1" s="262"/>
      <c r="Y1" s="262"/>
      <c r="Z1" s="262"/>
      <c r="AA1" s="262"/>
      <c r="AB1" s="262"/>
      <c r="AC1" s="262"/>
      <c r="AD1" s="262"/>
      <c r="AE1" s="262"/>
      <c r="AF1" s="262"/>
      <c r="AG1" s="262"/>
      <c r="AH1" s="262"/>
      <c r="AI1" s="262"/>
      <c r="AJ1" s="262"/>
      <c r="AK1" s="262"/>
      <c r="AL1" s="262"/>
      <c r="AM1" s="262"/>
      <c r="AN1" s="262"/>
      <c r="AO1" s="262"/>
      <c r="AP1" s="262"/>
      <c r="AQ1" s="262"/>
      <c r="AR1" s="262"/>
      <c r="AS1" s="262"/>
      <c r="AT1" s="262"/>
      <c r="AU1" s="262"/>
      <c r="AV1" s="262"/>
      <c r="AW1" s="262"/>
      <c r="AX1" s="262"/>
    </row>
    <row r="2" spans="1:50" ht="24" customHeight="1" thickBot="1" x14ac:dyDescent="0.3">
      <c r="A2" s="264"/>
      <c r="B2" s="265"/>
      <c r="C2" s="176"/>
      <c r="D2" s="178"/>
      <c r="E2" s="260" t="s">
        <v>3</v>
      </c>
      <c r="F2" s="117">
        <v>16</v>
      </c>
      <c r="G2" s="262"/>
      <c r="H2" s="266"/>
      <c r="I2" s="266"/>
      <c r="J2" s="266"/>
      <c r="K2" s="266"/>
      <c r="L2" s="266"/>
      <c r="M2" s="266"/>
      <c r="N2" s="266"/>
      <c r="O2" s="262"/>
      <c r="P2" s="262"/>
      <c r="Q2" s="262"/>
      <c r="R2" s="262"/>
      <c r="S2" s="262"/>
      <c r="T2" s="262"/>
      <c r="U2" s="262"/>
      <c r="V2" s="262"/>
      <c r="W2" s="262"/>
      <c r="X2" s="262"/>
      <c r="Y2" s="262"/>
      <c r="Z2" s="262"/>
      <c r="AA2" s="262"/>
      <c r="AB2" s="262"/>
      <c r="AC2" s="262"/>
      <c r="AD2" s="262"/>
      <c r="AE2" s="262"/>
      <c r="AF2" s="262"/>
      <c r="AG2" s="262"/>
      <c r="AH2" s="262"/>
      <c r="AI2" s="262"/>
      <c r="AJ2" s="262"/>
      <c r="AK2" s="262"/>
      <c r="AL2" s="262"/>
      <c r="AM2" s="262"/>
      <c r="AN2" s="262"/>
      <c r="AO2" s="262"/>
      <c r="AP2" s="262"/>
      <c r="AQ2" s="262"/>
      <c r="AR2" s="262"/>
      <c r="AS2" s="262"/>
      <c r="AT2" s="262"/>
      <c r="AU2" s="262"/>
      <c r="AV2" s="262"/>
      <c r="AW2" s="262"/>
      <c r="AX2" s="262"/>
    </row>
    <row r="3" spans="1:50" ht="15" customHeight="1" x14ac:dyDescent="0.25">
      <c r="A3" s="264"/>
      <c r="B3" s="265"/>
      <c r="C3" s="267" t="s">
        <v>4</v>
      </c>
      <c r="D3" s="268" t="s">
        <v>5</v>
      </c>
      <c r="E3" s="267" t="s">
        <v>6</v>
      </c>
      <c r="F3" s="120">
        <v>43601</v>
      </c>
      <c r="G3" s="262"/>
      <c r="H3" s="269"/>
      <c r="I3" s="269"/>
      <c r="J3" s="269"/>
      <c r="K3" s="269"/>
      <c r="L3" s="269"/>
      <c r="M3" s="269"/>
      <c r="N3" s="269"/>
      <c r="O3" s="262"/>
      <c r="P3" s="262"/>
      <c r="Q3" s="262"/>
      <c r="R3" s="262"/>
      <c r="S3" s="262"/>
      <c r="T3" s="262"/>
      <c r="U3" s="262"/>
      <c r="V3" s="262"/>
      <c r="W3" s="262"/>
      <c r="X3" s="262"/>
      <c r="Y3" s="262"/>
      <c r="Z3" s="262"/>
      <c r="AA3" s="262"/>
      <c r="AB3" s="262"/>
      <c r="AC3" s="262"/>
      <c r="AD3" s="262"/>
      <c r="AE3" s="262"/>
      <c r="AF3" s="262"/>
      <c r="AG3" s="262"/>
      <c r="AH3" s="262"/>
      <c r="AI3" s="262"/>
      <c r="AJ3" s="262"/>
      <c r="AK3" s="262"/>
      <c r="AL3" s="262"/>
      <c r="AM3" s="262"/>
      <c r="AN3" s="262"/>
      <c r="AO3" s="262"/>
      <c r="AP3" s="262"/>
      <c r="AQ3" s="262"/>
      <c r="AR3" s="262"/>
      <c r="AS3" s="262"/>
      <c r="AT3" s="262"/>
      <c r="AU3" s="262"/>
      <c r="AV3" s="262"/>
      <c r="AW3" s="262"/>
      <c r="AX3" s="262"/>
    </row>
    <row r="4" spans="1:50" ht="51" customHeight="1" thickBot="1" x14ac:dyDescent="0.3">
      <c r="A4" s="270"/>
      <c r="B4" s="271"/>
      <c r="C4" s="272"/>
      <c r="D4" s="180"/>
      <c r="E4" s="272"/>
      <c r="F4" s="124"/>
      <c r="G4" s="262"/>
      <c r="H4" s="269"/>
      <c r="I4" s="269"/>
      <c r="J4" s="269"/>
      <c r="K4" s="269"/>
      <c r="L4" s="269"/>
      <c r="M4" s="269"/>
      <c r="N4" s="269"/>
      <c r="O4" s="262"/>
      <c r="P4" s="262"/>
      <c r="Q4" s="262"/>
      <c r="R4" s="262"/>
      <c r="S4" s="262"/>
      <c r="T4" s="262"/>
      <c r="U4" s="262"/>
      <c r="V4" s="262"/>
      <c r="W4" s="262"/>
      <c r="X4" s="262"/>
      <c r="Y4" s="262"/>
      <c r="Z4" s="262"/>
      <c r="AA4" s="262"/>
      <c r="AB4" s="262"/>
      <c r="AC4" s="262"/>
      <c r="AD4" s="262"/>
      <c r="AE4" s="262"/>
      <c r="AF4" s="262"/>
      <c r="AG4" s="262"/>
      <c r="AH4" s="262"/>
      <c r="AI4" s="262"/>
      <c r="AJ4" s="262"/>
      <c r="AK4" s="262"/>
      <c r="AL4" s="262"/>
      <c r="AM4" s="262"/>
      <c r="AN4" s="262"/>
      <c r="AO4" s="262"/>
      <c r="AP4" s="262"/>
      <c r="AQ4" s="262"/>
      <c r="AR4" s="262"/>
      <c r="AS4" s="262"/>
      <c r="AT4" s="262"/>
      <c r="AU4" s="262"/>
      <c r="AV4" s="262"/>
      <c r="AW4" s="262"/>
      <c r="AX4" s="262"/>
    </row>
    <row r="5" spans="1:50" ht="15.75" thickBot="1" x14ac:dyDescent="0.3">
      <c r="A5" s="273" t="s">
        <v>98</v>
      </c>
      <c r="B5" s="274"/>
      <c r="C5" s="274"/>
      <c r="D5" s="274"/>
      <c r="E5" s="274"/>
      <c r="F5" s="275"/>
      <c r="G5" s="262"/>
      <c r="H5" s="262"/>
      <c r="I5" s="262"/>
      <c r="J5" s="262"/>
      <c r="K5" s="262"/>
      <c r="L5" s="262"/>
      <c r="M5" s="262"/>
      <c r="N5" s="262"/>
      <c r="O5" s="262"/>
      <c r="P5" s="262"/>
      <c r="Q5" s="262"/>
      <c r="R5" s="262"/>
      <c r="S5" s="262"/>
      <c r="T5" s="262"/>
      <c r="U5" s="262"/>
      <c r="V5" s="262"/>
      <c r="W5" s="262"/>
      <c r="X5" s="262"/>
      <c r="Y5" s="262"/>
      <c r="Z5" s="262"/>
      <c r="AA5" s="262"/>
      <c r="AB5" s="262"/>
      <c r="AC5" s="262"/>
      <c r="AD5" s="262"/>
      <c r="AE5" s="262"/>
      <c r="AF5" s="262"/>
      <c r="AG5" s="262"/>
      <c r="AH5" s="262"/>
      <c r="AU5" s="262"/>
      <c r="AV5" s="262"/>
      <c r="AW5" s="262"/>
      <c r="AX5" s="262"/>
    </row>
    <row r="6" spans="1:50" ht="15.75" thickBot="1" x14ac:dyDescent="0.3">
      <c r="A6" s="260" t="s">
        <v>99</v>
      </c>
      <c r="B6" s="276" t="s">
        <v>100</v>
      </c>
      <c r="C6" s="276" t="s">
        <v>101</v>
      </c>
      <c r="D6" s="276" t="s">
        <v>102</v>
      </c>
      <c r="E6" s="276" t="s">
        <v>103</v>
      </c>
      <c r="F6" s="277" t="s">
        <v>104</v>
      </c>
      <c r="G6" s="262"/>
      <c r="H6" s="262"/>
      <c r="I6" s="262"/>
      <c r="J6" s="262"/>
      <c r="K6" s="262"/>
      <c r="L6" s="262"/>
      <c r="M6" s="262"/>
      <c r="N6" s="262"/>
      <c r="O6" s="262"/>
      <c r="P6" s="262"/>
      <c r="Q6" s="262"/>
      <c r="R6" s="262"/>
      <c r="S6" s="262"/>
      <c r="T6" s="262"/>
      <c r="U6" s="262"/>
      <c r="V6" s="262"/>
      <c r="W6" s="262"/>
      <c r="X6" s="262"/>
      <c r="Y6" s="262"/>
      <c r="Z6" s="262"/>
      <c r="AA6" s="262"/>
      <c r="AB6" s="262"/>
      <c r="AC6" s="262"/>
      <c r="AD6" s="262"/>
      <c r="AE6" s="262"/>
      <c r="AF6" s="262"/>
      <c r="AG6" s="262"/>
      <c r="AH6" s="262"/>
      <c r="AU6" s="262"/>
      <c r="AV6" s="262"/>
      <c r="AW6" s="262"/>
      <c r="AX6" s="262"/>
    </row>
    <row r="7" spans="1:50" ht="75" customHeight="1" x14ac:dyDescent="0.25">
      <c r="A7" s="278">
        <v>1</v>
      </c>
      <c r="B7" s="279" t="s">
        <v>105</v>
      </c>
      <c r="C7" s="280" t="s">
        <v>106</v>
      </c>
      <c r="D7" s="281" t="s">
        <v>107</v>
      </c>
      <c r="E7" s="281"/>
      <c r="F7" s="139" t="s">
        <v>108</v>
      </c>
      <c r="G7" s="262"/>
      <c r="H7" s="262"/>
      <c r="I7" s="262"/>
      <c r="J7" s="262"/>
      <c r="K7" s="262"/>
      <c r="L7" s="262"/>
      <c r="M7" s="262"/>
      <c r="N7" s="262"/>
      <c r="O7" s="262"/>
      <c r="P7" s="262"/>
      <c r="Q7" s="262"/>
      <c r="R7" s="262"/>
      <c r="S7" s="262"/>
      <c r="T7" s="262"/>
      <c r="U7" s="262"/>
      <c r="V7" s="262"/>
      <c r="W7" s="262"/>
      <c r="X7" s="262"/>
      <c r="Y7" s="262"/>
      <c r="Z7" s="262"/>
      <c r="AA7" s="262"/>
      <c r="AB7" s="262"/>
      <c r="AC7" s="262"/>
      <c r="AD7" s="262"/>
      <c r="AE7" s="262"/>
      <c r="AF7" s="262"/>
      <c r="AG7" s="262"/>
      <c r="AH7" s="262"/>
      <c r="AU7" s="262"/>
      <c r="AV7" s="262"/>
      <c r="AW7" s="262"/>
      <c r="AX7" s="262"/>
    </row>
    <row r="8" spans="1:50" ht="90" x14ac:dyDescent="0.25">
      <c r="A8" s="278">
        <v>2</v>
      </c>
      <c r="B8" s="282" t="s">
        <v>109</v>
      </c>
      <c r="C8" s="280" t="s">
        <v>110</v>
      </c>
      <c r="D8" s="278" t="s">
        <v>107</v>
      </c>
      <c r="E8" s="278"/>
      <c r="F8" s="139" t="s">
        <v>111</v>
      </c>
      <c r="G8" s="262"/>
      <c r="H8" s="262"/>
      <c r="I8" s="262"/>
      <c r="J8" s="262"/>
      <c r="K8" s="262"/>
      <c r="L8" s="262"/>
      <c r="M8" s="262"/>
      <c r="N8" s="262"/>
      <c r="O8" s="262"/>
      <c r="P8" s="262"/>
      <c r="Q8" s="262"/>
      <c r="R8" s="262"/>
      <c r="S8" s="262"/>
      <c r="T8" s="262"/>
      <c r="U8" s="262"/>
      <c r="V8" s="262"/>
      <c r="W8" s="262"/>
      <c r="X8" s="262"/>
      <c r="Y8" s="262"/>
      <c r="Z8" s="262"/>
      <c r="AA8" s="262"/>
      <c r="AB8" s="262"/>
      <c r="AC8" s="262"/>
      <c r="AD8" s="262"/>
      <c r="AE8" s="262"/>
      <c r="AF8" s="262"/>
      <c r="AG8" s="262"/>
      <c r="AH8" s="262"/>
      <c r="AU8" s="262"/>
      <c r="AV8" s="262"/>
      <c r="AW8" s="262"/>
      <c r="AX8" s="262"/>
    </row>
    <row r="9" spans="1:50" ht="60" x14ac:dyDescent="0.25">
      <c r="A9" s="278">
        <v>3</v>
      </c>
      <c r="B9" s="282" t="s">
        <v>109</v>
      </c>
      <c r="C9" s="283" t="s">
        <v>112</v>
      </c>
      <c r="D9" s="278" t="s">
        <v>107</v>
      </c>
      <c r="E9" s="278"/>
      <c r="F9" s="139" t="s">
        <v>113</v>
      </c>
      <c r="G9" s="262"/>
      <c r="H9" s="262"/>
      <c r="I9" s="262"/>
      <c r="J9" s="262"/>
      <c r="K9" s="262"/>
      <c r="L9" s="262"/>
      <c r="M9" s="262"/>
      <c r="N9" s="262"/>
      <c r="O9" s="262"/>
      <c r="P9" s="262"/>
      <c r="Q9" s="262"/>
      <c r="R9" s="262"/>
      <c r="S9" s="262"/>
      <c r="T9" s="262"/>
      <c r="U9" s="262"/>
      <c r="V9" s="262"/>
      <c r="W9" s="262"/>
      <c r="X9" s="262"/>
      <c r="Y9" s="262"/>
      <c r="Z9" s="262"/>
      <c r="AA9" s="262"/>
      <c r="AB9" s="262"/>
      <c r="AC9" s="262"/>
      <c r="AD9" s="262"/>
      <c r="AE9" s="262"/>
      <c r="AF9" s="262"/>
      <c r="AG9" s="262"/>
      <c r="AH9" s="262"/>
      <c r="AU9" s="262"/>
      <c r="AV9" s="262"/>
      <c r="AW9" s="262"/>
      <c r="AX9" s="262"/>
    </row>
    <row r="10" spans="1:50" ht="63.75" x14ac:dyDescent="0.25">
      <c r="A10" s="278">
        <v>4</v>
      </c>
      <c r="B10" s="284" t="s">
        <v>114</v>
      </c>
      <c r="C10" s="283" t="s">
        <v>115</v>
      </c>
      <c r="D10" s="278" t="s">
        <v>107</v>
      </c>
      <c r="E10" s="278" t="s">
        <v>107</v>
      </c>
      <c r="F10" s="139" t="s">
        <v>116</v>
      </c>
      <c r="G10" s="262"/>
      <c r="H10" s="262"/>
      <c r="I10" s="262"/>
      <c r="J10" s="262"/>
      <c r="K10" s="262"/>
      <c r="L10" s="262"/>
      <c r="M10" s="262"/>
      <c r="N10" s="262"/>
      <c r="O10" s="262"/>
      <c r="P10" s="262"/>
      <c r="Q10" s="262"/>
      <c r="R10" s="262"/>
      <c r="S10" s="262"/>
      <c r="T10" s="262"/>
      <c r="U10" s="262"/>
      <c r="V10" s="262"/>
      <c r="W10" s="262"/>
      <c r="X10" s="262"/>
      <c r="Y10" s="262"/>
      <c r="Z10" s="262"/>
      <c r="AA10" s="262"/>
      <c r="AB10" s="262"/>
      <c r="AC10" s="262"/>
      <c r="AD10" s="262"/>
      <c r="AE10" s="262"/>
      <c r="AF10" s="262"/>
      <c r="AG10" s="262"/>
      <c r="AH10" s="262"/>
      <c r="AU10" s="262"/>
      <c r="AV10" s="262"/>
      <c r="AW10" s="262"/>
      <c r="AX10" s="262"/>
    </row>
    <row r="11" spans="1:50" ht="63.75" x14ac:dyDescent="0.25">
      <c r="A11" s="278">
        <v>5</v>
      </c>
      <c r="B11" s="284" t="s">
        <v>114</v>
      </c>
      <c r="C11" s="283" t="s">
        <v>117</v>
      </c>
      <c r="D11" s="278" t="s">
        <v>107</v>
      </c>
      <c r="E11" s="278"/>
      <c r="F11" s="139" t="s">
        <v>118</v>
      </c>
      <c r="G11" s="262"/>
      <c r="H11" s="262"/>
      <c r="I11" s="262"/>
      <c r="J11" s="262"/>
      <c r="K11" s="262"/>
      <c r="L11" s="262"/>
      <c r="M11" s="262"/>
      <c r="N11" s="262"/>
      <c r="O11" s="262"/>
      <c r="P11" s="262"/>
      <c r="Q11" s="262"/>
      <c r="R11" s="262"/>
      <c r="S11" s="262"/>
      <c r="T11" s="262"/>
      <c r="U11" s="262"/>
      <c r="V11" s="262"/>
      <c r="W11" s="262"/>
      <c r="X11" s="262"/>
      <c r="Y11" s="262"/>
      <c r="Z11" s="262"/>
      <c r="AA11" s="262"/>
      <c r="AB11" s="262"/>
      <c r="AC11" s="262"/>
      <c r="AD11" s="262"/>
      <c r="AE11" s="262"/>
      <c r="AF11" s="262"/>
      <c r="AG11" s="262"/>
      <c r="AH11" s="262"/>
      <c r="AU11" s="262"/>
      <c r="AV11" s="262"/>
      <c r="AW11" s="262"/>
      <c r="AX11" s="262"/>
    </row>
    <row r="12" spans="1:50" ht="75" x14ac:dyDescent="0.25">
      <c r="A12" s="278">
        <v>6</v>
      </c>
      <c r="B12" s="284" t="s">
        <v>114</v>
      </c>
      <c r="C12" s="283" t="s">
        <v>119</v>
      </c>
      <c r="D12" s="278" t="s">
        <v>107</v>
      </c>
      <c r="E12" s="278"/>
      <c r="F12" s="139" t="s">
        <v>120</v>
      </c>
      <c r="G12" s="262"/>
      <c r="H12" s="262"/>
      <c r="I12" s="262"/>
      <c r="J12" s="262"/>
      <c r="K12" s="262"/>
      <c r="L12" s="262"/>
      <c r="M12" s="262"/>
      <c r="N12" s="262"/>
      <c r="O12" s="262"/>
      <c r="P12" s="262"/>
      <c r="Q12" s="262"/>
      <c r="R12" s="262"/>
      <c r="S12" s="262"/>
      <c r="T12" s="262"/>
      <c r="U12" s="262"/>
      <c r="V12" s="262"/>
      <c r="W12" s="262"/>
      <c r="X12" s="262"/>
      <c r="Y12" s="262"/>
      <c r="Z12" s="262"/>
      <c r="AA12" s="262"/>
      <c r="AB12" s="262"/>
      <c r="AC12" s="262"/>
      <c r="AD12" s="262"/>
      <c r="AE12" s="262"/>
      <c r="AF12" s="262"/>
      <c r="AG12" s="262"/>
      <c r="AH12" s="262"/>
      <c r="AU12" s="262"/>
      <c r="AV12" s="262"/>
      <c r="AW12" s="262"/>
      <c r="AX12" s="262"/>
    </row>
    <row r="13" spans="1:50" ht="51" x14ac:dyDescent="0.25">
      <c r="A13" s="278">
        <v>7</v>
      </c>
      <c r="B13" s="284" t="s">
        <v>114</v>
      </c>
      <c r="C13" s="283" t="s">
        <v>121</v>
      </c>
      <c r="D13" s="278" t="s">
        <v>107</v>
      </c>
      <c r="E13" s="278"/>
      <c r="F13" s="139" t="s">
        <v>122</v>
      </c>
      <c r="G13" s="262"/>
      <c r="H13" s="262"/>
      <c r="I13" s="262"/>
      <c r="J13" s="262"/>
      <c r="K13" s="262"/>
      <c r="L13" s="262"/>
      <c r="M13" s="262"/>
      <c r="N13" s="262"/>
      <c r="O13" s="262"/>
      <c r="P13" s="262"/>
      <c r="Q13" s="262"/>
      <c r="R13" s="262"/>
      <c r="S13" s="262"/>
      <c r="T13" s="262"/>
      <c r="U13" s="262"/>
      <c r="V13" s="262"/>
      <c r="W13" s="262"/>
      <c r="X13" s="262"/>
      <c r="Y13" s="262"/>
      <c r="Z13" s="262"/>
      <c r="AA13" s="262"/>
      <c r="AB13" s="262"/>
      <c r="AC13" s="262"/>
      <c r="AD13" s="262"/>
      <c r="AE13" s="262"/>
      <c r="AF13" s="262"/>
      <c r="AG13" s="262"/>
      <c r="AH13" s="262"/>
      <c r="AU13" s="262"/>
      <c r="AV13" s="262"/>
      <c r="AW13" s="262"/>
      <c r="AX13" s="262"/>
    </row>
    <row r="14" spans="1:50" ht="30" x14ac:dyDescent="0.25">
      <c r="A14" s="278">
        <v>8</v>
      </c>
      <c r="B14" s="284" t="s">
        <v>114</v>
      </c>
      <c r="C14" s="283" t="s">
        <v>123</v>
      </c>
      <c r="D14" s="278" t="s">
        <v>107</v>
      </c>
      <c r="E14" s="278" t="s">
        <v>107</v>
      </c>
      <c r="F14" s="139" t="s">
        <v>124</v>
      </c>
      <c r="G14" s="262"/>
      <c r="H14" s="262"/>
      <c r="I14" s="262"/>
      <c r="J14" s="262"/>
      <c r="K14" s="262"/>
      <c r="L14" s="262"/>
      <c r="M14" s="262"/>
      <c r="N14" s="262"/>
      <c r="O14" s="262"/>
      <c r="P14" s="262"/>
      <c r="Q14" s="262"/>
      <c r="R14" s="262"/>
      <c r="S14" s="262"/>
      <c r="T14" s="262"/>
      <c r="U14" s="262"/>
      <c r="V14" s="262"/>
      <c r="W14" s="262"/>
      <c r="X14" s="262"/>
      <c r="Y14" s="262"/>
      <c r="Z14" s="262"/>
      <c r="AA14" s="262"/>
      <c r="AB14" s="262"/>
      <c r="AC14" s="262"/>
      <c r="AD14" s="262"/>
      <c r="AE14" s="262"/>
      <c r="AF14" s="262"/>
      <c r="AG14" s="262"/>
      <c r="AH14" s="262"/>
      <c r="AU14" s="262"/>
      <c r="AV14" s="262"/>
      <c r="AW14" s="262"/>
      <c r="AX14" s="262"/>
    </row>
    <row r="15" spans="1:50" ht="30" x14ac:dyDescent="0.25">
      <c r="A15" s="278">
        <v>9</v>
      </c>
      <c r="B15" s="284" t="s">
        <v>114</v>
      </c>
      <c r="C15" s="283" t="s">
        <v>125</v>
      </c>
      <c r="D15" s="278" t="s">
        <v>107</v>
      </c>
      <c r="E15" s="278"/>
      <c r="F15" s="139" t="s">
        <v>126</v>
      </c>
      <c r="G15" s="262"/>
      <c r="H15" s="262"/>
      <c r="I15" s="262"/>
      <c r="J15" s="262"/>
      <c r="K15" s="262"/>
      <c r="L15" s="262"/>
      <c r="M15" s="262"/>
      <c r="N15" s="262"/>
      <c r="O15" s="262"/>
      <c r="P15" s="262"/>
      <c r="Q15" s="262"/>
      <c r="R15" s="262"/>
      <c r="S15" s="262"/>
      <c r="T15" s="262"/>
      <c r="U15" s="262"/>
      <c r="V15" s="262"/>
      <c r="W15" s="262"/>
      <c r="X15" s="262"/>
      <c r="Y15" s="262"/>
      <c r="Z15" s="262"/>
      <c r="AA15" s="262"/>
      <c r="AB15" s="262"/>
      <c r="AC15" s="262"/>
      <c r="AD15" s="262"/>
      <c r="AE15" s="262"/>
      <c r="AF15" s="262"/>
      <c r="AG15" s="262"/>
      <c r="AH15" s="262"/>
      <c r="AU15" s="262"/>
      <c r="AV15" s="262"/>
      <c r="AW15" s="262"/>
      <c r="AX15" s="262"/>
    </row>
    <row r="16" spans="1:50" ht="75" x14ac:dyDescent="0.25">
      <c r="A16" s="278">
        <v>10</v>
      </c>
      <c r="B16" s="284" t="s">
        <v>114</v>
      </c>
      <c r="C16" s="285" t="s">
        <v>127</v>
      </c>
      <c r="D16" s="278" t="s">
        <v>107</v>
      </c>
      <c r="E16" s="278"/>
      <c r="F16" s="139" t="s">
        <v>128</v>
      </c>
      <c r="G16" s="262"/>
      <c r="H16" s="262"/>
      <c r="I16" s="262"/>
      <c r="J16" s="262"/>
      <c r="K16" s="262"/>
      <c r="L16" s="262"/>
      <c r="M16" s="262"/>
      <c r="N16" s="262"/>
      <c r="O16" s="262"/>
      <c r="P16" s="262"/>
      <c r="Q16" s="262"/>
      <c r="R16" s="262"/>
      <c r="S16" s="262"/>
      <c r="T16" s="262"/>
      <c r="U16" s="262"/>
      <c r="V16" s="262"/>
      <c r="W16" s="262"/>
      <c r="X16" s="262"/>
      <c r="Y16" s="262"/>
      <c r="Z16" s="262"/>
      <c r="AA16" s="262"/>
      <c r="AB16" s="262"/>
      <c r="AC16" s="262"/>
      <c r="AD16" s="262"/>
      <c r="AE16" s="262"/>
      <c r="AF16" s="262"/>
      <c r="AG16" s="262"/>
      <c r="AH16" s="262"/>
      <c r="AU16" s="262"/>
      <c r="AV16" s="262"/>
      <c r="AW16" s="262"/>
      <c r="AX16" s="262"/>
    </row>
    <row r="17" spans="1:50" ht="140.25" x14ac:dyDescent="0.25">
      <c r="A17" s="278">
        <v>11</v>
      </c>
      <c r="B17" s="282" t="s">
        <v>129</v>
      </c>
      <c r="C17" s="283" t="s">
        <v>130</v>
      </c>
      <c r="D17" s="278" t="s">
        <v>107</v>
      </c>
      <c r="E17" s="278"/>
      <c r="F17" s="139" t="s">
        <v>131</v>
      </c>
      <c r="G17" s="262"/>
      <c r="H17" s="262"/>
      <c r="I17" s="262"/>
      <c r="J17" s="262"/>
      <c r="K17" s="262"/>
      <c r="L17" s="262"/>
      <c r="M17" s="262"/>
      <c r="N17" s="262"/>
      <c r="O17" s="262"/>
      <c r="P17" s="262"/>
      <c r="Q17" s="262"/>
      <c r="R17" s="262"/>
      <c r="S17" s="262"/>
      <c r="T17" s="262"/>
      <c r="U17" s="262"/>
      <c r="V17" s="262"/>
      <c r="W17" s="262"/>
      <c r="X17" s="262"/>
      <c r="Y17" s="262"/>
      <c r="Z17" s="262"/>
      <c r="AA17" s="262"/>
      <c r="AB17" s="262"/>
      <c r="AC17" s="262"/>
      <c r="AD17" s="262"/>
      <c r="AE17" s="262"/>
      <c r="AF17" s="262"/>
      <c r="AG17" s="262"/>
      <c r="AH17" s="262"/>
      <c r="AU17" s="262"/>
      <c r="AV17" s="262"/>
      <c r="AW17" s="262"/>
      <c r="AX17" s="262"/>
    </row>
    <row r="18" spans="1:50" ht="38.25" x14ac:dyDescent="0.25">
      <c r="A18" s="278">
        <v>12</v>
      </c>
      <c r="B18" s="282" t="s">
        <v>132</v>
      </c>
      <c r="C18" s="286" t="s">
        <v>548</v>
      </c>
      <c r="D18" s="278"/>
      <c r="E18" s="278" t="s">
        <v>107</v>
      </c>
      <c r="F18" s="139" t="s">
        <v>133</v>
      </c>
      <c r="G18" s="262"/>
      <c r="H18" s="262"/>
      <c r="I18" s="262"/>
      <c r="J18" s="262"/>
      <c r="K18" s="262"/>
      <c r="L18" s="262"/>
      <c r="M18" s="262"/>
      <c r="N18" s="262"/>
      <c r="O18" s="262"/>
      <c r="P18" s="262"/>
      <c r="Q18" s="262"/>
      <c r="R18" s="262"/>
      <c r="S18" s="262"/>
      <c r="T18" s="262"/>
      <c r="U18" s="262"/>
      <c r="V18" s="262"/>
      <c r="W18" s="262"/>
      <c r="X18" s="262"/>
      <c r="Y18" s="262"/>
      <c r="Z18" s="262"/>
      <c r="AA18" s="262"/>
      <c r="AB18" s="262"/>
      <c r="AC18" s="262"/>
      <c r="AD18" s="262"/>
      <c r="AE18" s="262"/>
      <c r="AF18" s="262"/>
      <c r="AG18" s="262"/>
      <c r="AH18" s="262"/>
    </row>
    <row r="19" spans="1:50" ht="38.25" x14ac:dyDescent="0.25">
      <c r="A19" s="278">
        <v>13</v>
      </c>
      <c r="B19" s="282" t="s">
        <v>132</v>
      </c>
      <c r="C19" s="286" t="s">
        <v>134</v>
      </c>
      <c r="D19" s="278" t="s">
        <v>107</v>
      </c>
      <c r="E19" s="278"/>
      <c r="F19" s="139" t="s">
        <v>549</v>
      </c>
      <c r="G19" s="262"/>
      <c r="H19" s="262"/>
      <c r="I19" s="262"/>
      <c r="J19" s="262"/>
      <c r="K19" s="262"/>
      <c r="L19" s="262"/>
      <c r="M19" s="262"/>
      <c r="N19" s="262"/>
      <c r="O19" s="262"/>
      <c r="P19" s="262"/>
      <c r="Q19" s="262"/>
      <c r="R19" s="262"/>
      <c r="S19" s="262"/>
      <c r="T19" s="262"/>
      <c r="U19" s="262"/>
      <c r="V19" s="262"/>
      <c r="W19" s="262"/>
      <c r="X19" s="262"/>
      <c r="Y19" s="262"/>
      <c r="Z19" s="262"/>
      <c r="AA19" s="262"/>
      <c r="AB19" s="262"/>
      <c r="AC19" s="262"/>
      <c r="AD19" s="262"/>
      <c r="AE19" s="262"/>
      <c r="AF19" s="262"/>
      <c r="AG19" s="262"/>
      <c r="AH19" s="262"/>
    </row>
    <row r="20" spans="1:50" ht="45" x14ac:dyDescent="0.25">
      <c r="A20" s="278">
        <v>14</v>
      </c>
      <c r="B20" s="282" t="s">
        <v>135</v>
      </c>
      <c r="C20" s="287" t="s">
        <v>586</v>
      </c>
      <c r="D20" s="288" t="s">
        <v>107</v>
      </c>
      <c r="E20" s="288"/>
      <c r="F20" s="139" t="s">
        <v>588</v>
      </c>
      <c r="G20" s="262"/>
      <c r="H20" s="262"/>
      <c r="I20" s="262"/>
      <c r="J20" s="262"/>
      <c r="K20" s="262"/>
      <c r="L20" s="262"/>
      <c r="M20" s="262"/>
      <c r="N20" s="262"/>
      <c r="O20" s="262"/>
      <c r="P20" s="262"/>
      <c r="Q20" s="262"/>
      <c r="R20" s="262"/>
      <c r="S20" s="262"/>
      <c r="T20" s="262"/>
      <c r="U20" s="262"/>
      <c r="V20" s="262"/>
      <c r="W20" s="262"/>
      <c r="X20" s="262"/>
      <c r="Y20" s="262"/>
      <c r="Z20" s="262"/>
      <c r="AA20" s="262"/>
      <c r="AB20" s="262"/>
      <c r="AC20" s="262"/>
      <c r="AD20" s="262"/>
      <c r="AE20" s="262"/>
      <c r="AF20" s="262"/>
      <c r="AG20" s="262"/>
      <c r="AH20" s="262"/>
    </row>
    <row r="21" spans="1:50" ht="57" x14ac:dyDescent="0.25">
      <c r="A21" s="289">
        <v>15</v>
      </c>
      <c r="B21" s="290" t="s">
        <v>135</v>
      </c>
      <c r="C21" s="251" t="s">
        <v>587</v>
      </c>
      <c r="D21" s="291" t="s">
        <v>107</v>
      </c>
      <c r="E21" s="291"/>
      <c r="F21" s="139" t="s">
        <v>136</v>
      </c>
      <c r="H21" s="262"/>
      <c r="I21" s="262"/>
      <c r="J21" s="262"/>
      <c r="K21" s="262"/>
      <c r="L21" s="262"/>
      <c r="M21" s="262"/>
      <c r="N21" s="262"/>
      <c r="O21" s="262"/>
      <c r="P21" s="262"/>
      <c r="Q21" s="262"/>
      <c r="R21" s="262"/>
      <c r="S21" s="262"/>
      <c r="T21" s="262"/>
      <c r="AH21" s="262"/>
    </row>
    <row r="22" spans="1:50" ht="60" x14ac:dyDescent="0.25">
      <c r="A22" s="292">
        <v>16</v>
      </c>
      <c r="B22" s="293" t="s">
        <v>137</v>
      </c>
      <c r="C22" s="294" t="s">
        <v>138</v>
      </c>
      <c r="D22" s="165" t="s">
        <v>107</v>
      </c>
      <c r="E22" s="165"/>
      <c r="F22" s="139" t="s">
        <v>139</v>
      </c>
      <c r="G22" s="262"/>
      <c r="H22" s="262"/>
      <c r="I22" s="262"/>
      <c r="J22" s="262"/>
      <c r="K22" s="262"/>
      <c r="L22" s="262"/>
      <c r="M22" s="262"/>
      <c r="N22" s="262"/>
      <c r="O22" s="262"/>
      <c r="P22" s="262"/>
      <c r="Q22" s="262"/>
      <c r="R22" s="262"/>
      <c r="S22" s="262"/>
      <c r="T22" s="262"/>
      <c r="U22" s="262"/>
      <c r="V22" s="262"/>
      <c r="W22" s="262"/>
      <c r="X22" s="262"/>
      <c r="Y22" s="262"/>
      <c r="Z22" s="262"/>
      <c r="AA22" s="262"/>
      <c r="AB22" s="262"/>
      <c r="AC22" s="262"/>
      <c r="AD22" s="262"/>
      <c r="AE22" s="262"/>
      <c r="AF22" s="262"/>
      <c r="AG22" s="262"/>
      <c r="AH22" s="262"/>
    </row>
    <row r="23" spans="1:50" ht="45" x14ac:dyDescent="0.25">
      <c r="A23" s="165">
        <v>17</v>
      </c>
      <c r="B23" s="293" t="s">
        <v>137</v>
      </c>
      <c r="C23" s="250" t="s">
        <v>140</v>
      </c>
      <c r="D23" s="295" t="s">
        <v>107</v>
      </c>
      <c r="E23" s="295"/>
      <c r="F23" s="139" t="s">
        <v>139</v>
      </c>
      <c r="G23" s="262"/>
      <c r="H23" s="262"/>
      <c r="I23" s="262"/>
      <c r="J23" s="262"/>
      <c r="K23" s="262"/>
      <c r="L23" s="262"/>
      <c r="M23" s="262"/>
      <c r="N23" s="262"/>
      <c r="O23" s="262"/>
      <c r="P23" s="262"/>
      <c r="Q23" s="262"/>
      <c r="R23" s="262"/>
      <c r="S23" s="262"/>
      <c r="T23" s="262"/>
      <c r="U23" s="262"/>
      <c r="V23" s="262"/>
      <c r="W23" s="262"/>
      <c r="X23" s="262"/>
      <c r="Y23" s="262"/>
      <c r="Z23" s="262"/>
      <c r="AA23" s="262"/>
      <c r="AB23" s="262"/>
      <c r="AC23" s="262"/>
      <c r="AD23" s="262"/>
      <c r="AE23" s="262"/>
      <c r="AF23" s="262"/>
      <c r="AG23" s="262"/>
      <c r="AH23" s="262"/>
    </row>
    <row r="24" spans="1:50" ht="60" x14ac:dyDescent="0.25">
      <c r="A24" s="165">
        <v>18</v>
      </c>
      <c r="B24" s="293" t="s">
        <v>141</v>
      </c>
      <c r="C24" s="139" t="s">
        <v>142</v>
      </c>
      <c r="D24" s="165" t="s">
        <v>107</v>
      </c>
      <c r="E24" s="165" t="s">
        <v>107</v>
      </c>
      <c r="F24" s="139" t="s">
        <v>143</v>
      </c>
      <c r="G24" s="262"/>
      <c r="H24" s="262"/>
      <c r="I24" s="262"/>
      <c r="J24" s="262"/>
      <c r="K24" s="262"/>
      <c r="L24" s="262"/>
      <c r="M24" s="262"/>
      <c r="N24" s="262"/>
      <c r="O24" s="262"/>
      <c r="P24" s="262"/>
      <c r="Q24" s="262"/>
      <c r="R24" s="262"/>
      <c r="S24" s="262"/>
      <c r="T24" s="262"/>
      <c r="U24" s="262"/>
      <c r="V24" s="262"/>
      <c r="W24" s="262"/>
      <c r="X24" s="262"/>
      <c r="Y24" s="262"/>
      <c r="Z24" s="262"/>
      <c r="AA24" s="262"/>
      <c r="AB24" s="262"/>
      <c r="AC24" s="262"/>
      <c r="AD24" s="262"/>
      <c r="AE24" s="262"/>
      <c r="AF24" s="262"/>
      <c r="AG24" s="262"/>
      <c r="AH24" s="262"/>
    </row>
    <row r="25" spans="1:50" ht="45" x14ac:dyDescent="0.25">
      <c r="A25" s="165">
        <v>19</v>
      </c>
      <c r="B25" s="293" t="s">
        <v>141</v>
      </c>
      <c r="C25" s="139" t="s">
        <v>144</v>
      </c>
      <c r="D25" s="165" t="s">
        <v>107</v>
      </c>
      <c r="E25" s="165" t="s">
        <v>107</v>
      </c>
      <c r="F25" s="139" t="s">
        <v>145</v>
      </c>
      <c r="G25" s="262"/>
      <c r="H25" s="262"/>
      <c r="I25" s="262"/>
      <c r="J25" s="262"/>
      <c r="K25" s="262"/>
      <c r="L25" s="262"/>
      <c r="M25" s="262"/>
      <c r="N25" s="262"/>
      <c r="O25" s="262"/>
      <c r="P25" s="262"/>
      <c r="Q25" s="262"/>
      <c r="R25" s="262"/>
      <c r="S25" s="262"/>
      <c r="T25" s="262"/>
      <c r="U25" s="262"/>
      <c r="V25" s="262"/>
      <c r="W25" s="262"/>
      <c r="X25" s="262"/>
      <c r="Y25" s="262"/>
      <c r="Z25" s="262"/>
      <c r="AA25" s="262"/>
      <c r="AB25" s="262"/>
      <c r="AC25" s="262"/>
      <c r="AD25" s="262"/>
      <c r="AE25" s="262"/>
      <c r="AF25" s="262"/>
      <c r="AG25" s="262"/>
      <c r="AH25" s="262"/>
    </row>
    <row r="26" spans="1:50" ht="43.5" customHeight="1" x14ac:dyDescent="0.25">
      <c r="A26" s="165">
        <v>20</v>
      </c>
      <c r="B26" s="292" t="s">
        <v>146</v>
      </c>
      <c r="C26" s="165" t="s">
        <v>147</v>
      </c>
      <c r="D26" s="165"/>
      <c r="E26" s="165" t="s">
        <v>107</v>
      </c>
      <c r="F26" s="139" t="s">
        <v>661</v>
      </c>
      <c r="G26" s="262"/>
      <c r="H26" s="262"/>
      <c r="I26" s="262"/>
      <c r="J26" s="262"/>
      <c r="K26" s="262"/>
      <c r="L26" s="262"/>
      <c r="M26" s="262"/>
      <c r="N26" s="262"/>
      <c r="O26" s="262"/>
      <c r="P26" s="262"/>
      <c r="Q26" s="262"/>
      <c r="R26" s="262"/>
      <c r="S26" s="262"/>
      <c r="T26" s="262"/>
      <c r="U26" s="262"/>
      <c r="V26" s="262"/>
      <c r="W26" s="262"/>
      <c r="X26" s="262"/>
      <c r="Y26" s="262"/>
      <c r="Z26" s="262"/>
      <c r="AA26" s="262"/>
      <c r="AB26" s="262"/>
      <c r="AC26" s="262"/>
      <c r="AD26" s="262"/>
      <c r="AE26" s="262"/>
      <c r="AF26" s="262"/>
      <c r="AG26" s="262"/>
      <c r="AH26" s="262"/>
    </row>
    <row r="27" spans="1:50" ht="66" customHeight="1" x14ac:dyDescent="0.25">
      <c r="A27" s="165">
        <v>21</v>
      </c>
      <c r="B27" s="292" t="s">
        <v>146</v>
      </c>
      <c r="C27" s="139" t="s">
        <v>148</v>
      </c>
      <c r="D27" s="165" t="s">
        <v>107</v>
      </c>
      <c r="E27" s="165"/>
      <c r="F27" s="139" t="s">
        <v>660</v>
      </c>
      <c r="G27" s="262"/>
      <c r="H27" s="262"/>
      <c r="I27" s="262"/>
      <c r="J27" s="262"/>
      <c r="K27" s="262"/>
      <c r="L27" s="262"/>
      <c r="M27" s="262"/>
      <c r="N27" s="262"/>
      <c r="O27" s="262"/>
      <c r="P27" s="262"/>
      <c r="Q27" s="262"/>
      <c r="R27" s="262"/>
      <c r="S27" s="262"/>
      <c r="T27" s="262"/>
      <c r="U27" s="262"/>
      <c r="V27" s="262"/>
      <c r="W27" s="262"/>
      <c r="X27" s="262"/>
      <c r="Y27" s="262"/>
      <c r="Z27" s="262"/>
      <c r="AA27" s="262"/>
      <c r="AB27" s="262"/>
      <c r="AC27" s="262"/>
      <c r="AD27" s="262"/>
      <c r="AE27" s="262"/>
      <c r="AF27" s="262"/>
      <c r="AG27" s="262"/>
      <c r="AH27" s="262"/>
    </row>
    <row r="28" spans="1:50" ht="57" customHeight="1" x14ac:dyDescent="0.25">
      <c r="A28" s="165">
        <v>22</v>
      </c>
      <c r="B28" s="293" t="s">
        <v>149</v>
      </c>
      <c r="C28" s="139" t="s">
        <v>150</v>
      </c>
      <c r="D28" s="165" t="s">
        <v>107</v>
      </c>
      <c r="E28" s="165" t="s">
        <v>107</v>
      </c>
      <c r="F28" s="139" t="s">
        <v>151</v>
      </c>
      <c r="G28" s="262"/>
      <c r="H28" s="262"/>
      <c r="I28" s="262"/>
      <c r="J28" s="262"/>
      <c r="K28" s="262"/>
      <c r="L28" s="262"/>
      <c r="M28" s="262"/>
      <c r="N28" s="262"/>
      <c r="O28" s="262"/>
      <c r="P28" s="262"/>
      <c r="Q28" s="262"/>
      <c r="R28" s="262"/>
      <c r="S28" s="262"/>
      <c r="T28" s="262"/>
      <c r="U28" s="262"/>
      <c r="V28" s="262"/>
      <c r="W28" s="262"/>
      <c r="X28" s="262"/>
      <c r="Y28" s="262"/>
      <c r="Z28" s="262"/>
      <c r="AA28" s="262"/>
      <c r="AB28" s="262"/>
      <c r="AC28" s="262"/>
      <c r="AD28" s="262"/>
      <c r="AE28" s="262"/>
      <c r="AF28" s="262"/>
      <c r="AG28" s="262"/>
      <c r="AH28" s="262"/>
    </row>
    <row r="29" spans="1:50" ht="41.25" customHeight="1" x14ac:dyDescent="0.25">
      <c r="A29" s="165">
        <v>23</v>
      </c>
      <c r="B29" s="293" t="s">
        <v>149</v>
      </c>
      <c r="C29" s="139" t="s">
        <v>152</v>
      </c>
      <c r="D29" s="165" t="s">
        <v>107</v>
      </c>
      <c r="E29" s="165"/>
      <c r="F29" s="139" t="s">
        <v>151</v>
      </c>
      <c r="G29" s="262"/>
      <c r="H29" s="262"/>
      <c r="I29" s="262"/>
      <c r="J29" s="262"/>
      <c r="K29" s="262"/>
      <c r="L29" s="262"/>
      <c r="M29" s="262"/>
      <c r="N29" s="262"/>
      <c r="O29" s="262"/>
      <c r="P29" s="262"/>
      <c r="Q29" s="262"/>
      <c r="R29" s="262"/>
      <c r="S29" s="262"/>
      <c r="T29" s="262"/>
      <c r="U29" s="262"/>
      <c r="V29" s="262"/>
      <c r="W29" s="262"/>
      <c r="X29" s="262"/>
      <c r="Y29" s="262"/>
      <c r="Z29" s="262"/>
      <c r="AA29" s="262"/>
      <c r="AB29" s="262"/>
      <c r="AC29" s="262"/>
      <c r="AD29" s="262"/>
      <c r="AE29" s="262"/>
      <c r="AF29" s="262"/>
      <c r="AG29" s="262"/>
      <c r="AH29" s="262"/>
    </row>
    <row r="30" spans="1:50" ht="33.950000000000003" customHeight="1" x14ac:dyDescent="0.25">
      <c r="A30" s="165">
        <v>24</v>
      </c>
      <c r="B30" s="292" t="s">
        <v>153</v>
      </c>
      <c r="C30" s="139" t="s">
        <v>638</v>
      </c>
      <c r="D30" s="165" t="s">
        <v>107</v>
      </c>
      <c r="E30" s="165" t="s">
        <v>107</v>
      </c>
      <c r="F30" s="165" t="s">
        <v>154</v>
      </c>
      <c r="G30" s="262"/>
      <c r="H30" s="262"/>
      <c r="I30" s="262"/>
      <c r="J30" s="262"/>
      <c r="K30" s="262"/>
      <c r="L30" s="262"/>
      <c r="M30" s="262"/>
      <c r="N30" s="262"/>
      <c r="O30" s="262"/>
      <c r="P30" s="262"/>
      <c r="Q30" s="262"/>
      <c r="R30" s="262"/>
      <c r="S30" s="262"/>
      <c r="T30" s="262"/>
      <c r="U30" s="262"/>
      <c r="V30" s="262"/>
      <c r="W30" s="262"/>
      <c r="X30" s="262"/>
      <c r="Y30" s="262"/>
      <c r="Z30" s="262"/>
      <c r="AA30" s="262"/>
      <c r="AB30" s="262"/>
      <c r="AC30" s="262"/>
      <c r="AD30" s="262"/>
      <c r="AE30" s="262"/>
      <c r="AF30" s="262"/>
      <c r="AG30" s="262"/>
      <c r="AH30" s="262"/>
    </row>
    <row r="31" spans="1:50" ht="60" x14ac:dyDescent="0.25">
      <c r="A31" s="165">
        <v>25</v>
      </c>
      <c r="B31" s="292" t="s">
        <v>153</v>
      </c>
      <c r="C31" s="139" t="s">
        <v>637</v>
      </c>
      <c r="D31" s="165" t="s">
        <v>107</v>
      </c>
      <c r="E31" s="165" t="s">
        <v>107</v>
      </c>
      <c r="F31" s="165" t="s">
        <v>154</v>
      </c>
      <c r="G31" s="262"/>
      <c r="H31" s="262"/>
      <c r="I31" s="262"/>
      <c r="J31" s="262"/>
      <c r="K31" s="262"/>
      <c r="L31" s="262"/>
      <c r="M31" s="262"/>
      <c r="N31" s="262"/>
      <c r="O31" s="262"/>
      <c r="P31" s="262"/>
      <c r="Q31" s="262"/>
      <c r="R31" s="262"/>
      <c r="S31" s="262"/>
      <c r="T31" s="262"/>
      <c r="U31" s="262"/>
      <c r="V31" s="262"/>
      <c r="W31" s="262"/>
      <c r="X31" s="262"/>
      <c r="Y31" s="262"/>
      <c r="Z31" s="262"/>
      <c r="AA31" s="262"/>
      <c r="AB31" s="262"/>
      <c r="AC31" s="262"/>
      <c r="AD31" s="262"/>
      <c r="AE31" s="262"/>
      <c r="AF31" s="262"/>
      <c r="AG31" s="262"/>
      <c r="AH31" s="262"/>
    </row>
    <row r="32" spans="1:50" ht="120" x14ac:dyDescent="0.25">
      <c r="A32" s="165">
        <v>26</v>
      </c>
      <c r="B32" s="292" t="s">
        <v>155</v>
      </c>
      <c r="C32" s="139" t="s">
        <v>654</v>
      </c>
      <c r="D32" s="165" t="s">
        <v>107</v>
      </c>
      <c r="E32" s="165"/>
      <c r="F32" s="165" t="s">
        <v>156</v>
      </c>
      <c r="G32" s="262"/>
      <c r="H32" s="262"/>
      <c r="I32" s="262"/>
      <c r="J32" s="262"/>
      <c r="K32" s="262"/>
      <c r="L32" s="262"/>
      <c r="M32" s="262"/>
      <c r="N32" s="262"/>
      <c r="O32" s="262"/>
      <c r="P32" s="262"/>
      <c r="Q32" s="262"/>
      <c r="R32" s="262"/>
      <c r="S32" s="262"/>
      <c r="T32" s="262"/>
      <c r="U32" s="262"/>
      <c r="V32" s="262"/>
      <c r="W32" s="262"/>
      <c r="X32" s="262"/>
      <c r="Y32" s="262"/>
      <c r="Z32" s="262"/>
      <c r="AA32" s="262"/>
      <c r="AB32" s="262"/>
      <c r="AC32" s="262"/>
      <c r="AD32" s="262"/>
      <c r="AE32" s="262"/>
      <c r="AF32" s="262"/>
      <c r="AG32" s="262"/>
      <c r="AH32" s="262"/>
    </row>
    <row r="33" spans="1:34" ht="67.5" customHeight="1" x14ac:dyDescent="0.25">
      <c r="A33" s="165">
        <v>27</v>
      </c>
      <c r="B33" s="292" t="s">
        <v>155</v>
      </c>
      <c r="C33" s="139" t="s">
        <v>655</v>
      </c>
      <c r="D33" s="165" t="s">
        <v>107</v>
      </c>
      <c r="E33" s="165"/>
      <c r="F33" s="165" t="s">
        <v>157</v>
      </c>
      <c r="G33" s="262"/>
      <c r="H33" s="262"/>
      <c r="I33" s="262"/>
      <c r="J33" s="262"/>
      <c r="K33" s="262"/>
      <c r="L33" s="262"/>
      <c r="M33" s="262"/>
      <c r="N33" s="262"/>
      <c r="O33" s="262"/>
      <c r="P33" s="262"/>
      <c r="Q33" s="262"/>
      <c r="R33" s="262"/>
      <c r="S33" s="262"/>
      <c r="T33" s="262"/>
      <c r="U33" s="262"/>
      <c r="V33" s="262"/>
      <c r="W33" s="262"/>
      <c r="X33" s="262"/>
      <c r="Y33" s="262"/>
      <c r="Z33" s="262"/>
      <c r="AA33" s="262"/>
      <c r="AB33" s="262"/>
      <c r="AC33" s="262"/>
      <c r="AD33" s="262"/>
      <c r="AE33" s="262"/>
      <c r="AF33" s="262"/>
      <c r="AG33" s="262"/>
      <c r="AH33" s="262"/>
    </row>
    <row r="34" spans="1:34" ht="45" x14ac:dyDescent="0.25">
      <c r="A34" s="165">
        <v>28</v>
      </c>
      <c r="B34" s="292" t="s">
        <v>153</v>
      </c>
      <c r="C34" s="139" t="s">
        <v>158</v>
      </c>
      <c r="D34" s="165" t="s">
        <v>107</v>
      </c>
      <c r="E34" s="165" t="s">
        <v>107</v>
      </c>
      <c r="F34" s="165" t="s">
        <v>159</v>
      </c>
      <c r="G34" s="262"/>
      <c r="H34" s="262"/>
      <c r="I34" s="262"/>
      <c r="J34" s="262"/>
      <c r="K34" s="262"/>
      <c r="L34" s="262"/>
      <c r="M34" s="262"/>
      <c r="N34" s="262"/>
      <c r="O34" s="262"/>
      <c r="P34" s="262"/>
      <c r="Q34" s="262"/>
      <c r="R34" s="262"/>
      <c r="S34" s="262"/>
      <c r="T34" s="262"/>
      <c r="U34" s="262"/>
      <c r="V34" s="262"/>
      <c r="W34" s="262"/>
      <c r="X34" s="262"/>
      <c r="Y34" s="262"/>
      <c r="Z34" s="262"/>
      <c r="AA34" s="262"/>
      <c r="AB34" s="262"/>
      <c r="AC34" s="262"/>
      <c r="AD34" s="262"/>
      <c r="AE34" s="262"/>
      <c r="AF34" s="262"/>
      <c r="AG34" s="262"/>
      <c r="AH34" s="262"/>
    </row>
    <row r="35" spans="1:34" ht="45" x14ac:dyDescent="0.25">
      <c r="A35" s="165">
        <v>29</v>
      </c>
      <c r="B35" s="292" t="s">
        <v>160</v>
      </c>
      <c r="C35" s="139" t="s">
        <v>161</v>
      </c>
      <c r="D35" s="165" t="s">
        <v>107</v>
      </c>
      <c r="E35" s="165"/>
      <c r="F35" s="165" t="s">
        <v>162</v>
      </c>
      <c r="G35" s="262"/>
      <c r="H35" s="262"/>
      <c r="I35" s="262"/>
      <c r="J35" s="262"/>
      <c r="K35" s="262"/>
      <c r="L35" s="262"/>
      <c r="M35" s="262"/>
      <c r="N35" s="262"/>
      <c r="O35" s="262"/>
      <c r="P35" s="262"/>
      <c r="Q35" s="262"/>
      <c r="R35" s="262"/>
      <c r="S35" s="262"/>
      <c r="T35" s="262"/>
      <c r="U35" s="262"/>
      <c r="V35" s="262"/>
      <c r="W35" s="262"/>
      <c r="X35" s="262"/>
      <c r="Y35" s="262"/>
      <c r="Z35" s="262"/>
      <c r="AA35" s="262"/>
      <c r="AB35" s="262"/>
      <c r="AC35" s="262"/>
      <c r="AD35" s="262"/>
      <c r="AE35" s="262"/>
      <c r="AF35" s="262"/>
      <c r="AG35" s="262"/>
      <c r="AH35" s="262"/>
    </row>
    <row r="36" spans="1:34" ht="30" x14ac:dyDescent="0.25">
      <c r="A36" s="165">
        <v>30</v>
      </c>
      <c r="B36" s="293" t="s">
        <v>163</v>
      </c>
      <c r="C36" s="139" t="s">
        <v>164</v>
      </c>
      <c r="D36" s="165" t="s">
        <v>107</v>
      </c>
      <c r="E36" s="165"/>
      <c r="F36" s="296" t="s">
        <v>165</v>
      </c>
      <c r="G36" s="262"/>
      <c r="H36" s="262"/>
      <c r="I36" s="262"/>
      <c r="J36" s="262"/>
      <c r="K36" s="262"/>
      <c r="L36" s="262"/>
      <c r="M36" s="262"/>
      <c r="N36" s="262"/>
      <c r="O36" s="262"/>
      <c r="P36" s="262"/>
      <c r="Q36" s="262"/>
      <c r="R36" s="262"/>
      <c r="S36" s="262"/>
      <c r="T36" s="262"/>
      <c r="U36" s="262"/>
      <c r="V36" s="262"/>
      <c r="W36" s="262"/>
      <c r="X36" s="262"/>
      <c r="Y36" s="262"/>
      <c r="Z36" s="262"/>
      <c r="AA36" s="262"/>
      <c r="AB36" s="262"/>
      <c r="AC36" s="262"/>
      <c r="AD36" s="262"/>
      <c r="AE36" s="262"/>
      <c r="AF36" s="262"/>
      <c r="AG36" s="262"/>
      <c r="AH36" s="262"/>
    </row>
    <row r="37" spans="1:34" ht="60" x14ac:dyDescent="0.25">
      <c r="A37" s="165">
        <v>31</v>
      </c>
      <c r="B37" s="293" t="s">
        <v>163</v>
      </c>
      <c r="C37" s="139" t="s">
        <v>166</v>
      </c>
      <c r="D37" s="165" t="s">
        <v>107</v>
      </c>
      <c r="E37" s="165"/>
      <c r="F37" s="296" t="s">
        <v>165</v>
      </c>
      <c r="G37" s="262"/>
      <c r="H37" s="262"/>
      <c r="I37" s="262"/>
      <c r="J37" s="262"/>
      <c r="K37" s="262"/>
      <c r="L37" s="262"/>
      <c r="M37" s="262"/>
      <c r="N37" s="262"/>
      <c r="O37" s="262"/>
      <c r="P37" s="262"/>
      <c r="Q37" s="262"/>
      <c r="R37" s="262"/>
      <c r="S37" s="262"/>
      <c r="T37" s="262"/>
      <c r="U37" s="262"/>
      <c r="V37" s="262"/>
      <c r="W37" s="262"/>
      <c r="X37" s="262"/>
      <c r="Y37" s="262"/>
      <c r="Z37" s="262"/>
      <c r="AA37" s="262"/>
      <c r="AB37" s="262"/>
      <c r="AC37" s="262"/>
      <c r="AD37" s="262"/>
      <c r="AE37" s="262"/>
      <c r="AF37" s="262"/>
      <c r="AG37" s="262"/>
      <c r="AH37" s="262"/>
    </row>
    <row r="38" spans="1:34" ht="30" x14ac:dyDescent="0.25">
      <c r="A38" s="165">
        <v>32</v>
      </c>
      <c r="B38" s="293" t="s">
        <v>167</v>
      </c>
      <c r="C38" s="139" t="s">
        <v>168</v>
      </c>
      <c r="D38" s="165" t="s">
        <v>107</v>
      </c>
      <c r="E38" s="165"/>
      <c r="F38" s="139" t="s">
        <v>169</v>
      </c>
      <c r="G38" s="262"/>
      <c r="H38" s="262"/>
      <c r="I38" s="262"/>
      <c r="J38" s="262"/>
      <c r="K38" s="262"/>
      <c r="L38" s="262"/>
      <c r="M38" s="262"/>
      <c r="N38" s="262"/>
      <c r="O38" s="262"/>
      <c r="P38" s="262"/>
      <c r="Q38" s="262"/>
      <c r="R38" s="262"/>
      <c r="S38" s="262"/>
      <c r="T38" s="262"/>
      <c r="U38" s="262"/>
      <c r="V38" s="262"/>
      <c r="W38" s="262"/>
      <c r="X38" s="262"/>
      <c r="Y38" s="262"/>
      <c r="Z38" s="262"/>
      <c r="AA38" s="262"/>
      <c r="AB38" s="262"/>
      <c r="AC38" s="262"/>
      <c r="AD38" s="262"/>
      <c r="AE38" s="262"/>
      <c r="AF38" s="262"/>
      <c r="AG38" s="262"/>
      <c r="AH38" s="262"/>
    </row>
    <row r="39" spans="1:34" ht="90" x14ac:dyDescent="0.25">
      <c r="A39" s="165">
        <v>33</v>
      </c>
      <c r="B39" s="293" t="s">
        <v>167</v>
      </c>
      <c r="C39" s="139" t="s">
        <v>170</v>
      </c>
      <c r="D39" s="165"/>
      <c r="E39" s="165" t="s">
        <v>107</v>
      </c>
      <c r="F39" s="139" t="s">
        <v>171</v>
      </c>
      <c r="G39" s="262"/>
      <c r="H39" s="262"/>
      <c r="I39" s="262"/>
      <c r="J39" s="262"/>
      <c r="K39" s="262"/>
      <c r="L39" s="262"/>
      <c r="M39" s="262"/>
      <c r="N39" s="262"/>
      <c r="O39" s="262"/>
      <c r="P39" s="262"/>
      <c r="Q39" s="262"/>
      <c r="R39" s="262"/>
      <c r="S39" s="262"/>
      <c r="T39" s="262"/>
      <c r="U39" s="262"/>
      <c r="V39" s="262"/>
      <c r="W39" s="262"/>
      <c r="X39" s="262"/>
      <c r="Y39" s="262"/>
      <c r="Z39" s="262"/>
      <c r="AA39" s="262"/>
      <c r="AB39" s="262"/>
      <c r="AC39" s="262"/>
      <c r="AD39" s="262"/>
      <c r="AE39" s="262"/>
      <c r="AF39" s="262"/>
      <c r="AG39" s="262"/>
      <c r="AH39" s="262"/>
    </row>
    <row r="40" spans="1:34" ht="180" x14ac:dyDescent="0.25">
      <c r="A40" s="165">
        <v>34</v>
      </c>
      <c r="B40" s="293" t="s">
        <v>167</v>
      </c>
      <c r="C40" s="139" t="s">
        <v>172</v>
      </c>
      <c r="D40" s="165"/>
      <c r="E40" s="165" t="s">
        <v>107</v>
      </c>
      <c r="F40" s="256" t="s">
        <v>173</v>
      </c>
      <c r="G40" s="262"/>
      <c r="H40" s="262"/>
      <c r="I40" s="262"/>
      <c r="J40" s="262"/>
      <c r="K40" s="262"/>
      <c r="L40" s="262"/>
      <c r="M40" s="262"/>
      <c r="N40" s="262"/>
      <c r="O40" s="262"/>
      <c r="P40" s="262"/>
      <c r="Q40" s="262"/>
      <c r="R40" s="262"/>
      <c r="S40" s="262"/>
      <c r="T40" s="262"/>
      <c r="U40" s="262"/>
      <c r="V40" s="262"/>
      <c r="W40" s="262"/>
      <c r="X40" s="262"/>
      <c r="Y40" s="262"/>
      <c r="Z40" s="262"/>
      <c r="AA40" s="262"/>
      <c r="AB40" s="262"/>
      <c r="AC40" s="262"/>
      <c r="AD40" s="262"/>
      <c r="AE40" s="262"/>
      <c r="AF40" s="262"/>
      <c r="AG40" s="262"/>
      <c r="AH40" s="262"/>
    </row>
    <row r="41" spans="1:34" ht="105" x14ac:dyDescent="0.25">
      <c r="A41" s="165">
        <v>35</v>
      </c>
      <c r="B41" s="293" t="s">
        <v>167</v>
      </c>
      <c r="C41" s="139" t="s">
        <v>174</v>
      </c>
      <c r="D41" s="165" t="s">
        <v>107</v>
      </c>
      <c r="E41" s="165"/>
      <c r="F41" s="256" t="s">
        <v>175</v>
      </c>
      <c r="G41" s="262"/>
      <c r="H41" s="262"/>
      <c r="I41" s="262"/>
      <c r="J41" s="262"/>
      <c r="K41" s="262"/>
      <c r="L41" s="262"/>
      <c r="M41" s="262"/>
      <c r="N41" s="262"/>
      <c r="O41" s="262"/>
      <c r="P41" s="262"/>
      <c r="Q41" s="262"/>
      <c r="R41" s="262"/>
      <c r="S41" s="262"/>
      <c r="T41" s="262"/>
      <c r="U41" s="262"/>
      <c r="V41" s="262"/>
      <c r="W41" s="262"/>
      <c r="X41" s="262"/>
      <c r="Y41" s="262"/>
      <c r="Z41" s="262"/>
      <c r="AA41" s="262"/>
      <c r="AB41" s="262"/>
      <c r="AC41" s="262"/>
      <c r="AD41" s="262"/>
      <c r="AE41" s="262"/>
      <c r="AF41" s="262"/>
      <c r="AG41" s="262"/>
      <c r="AH41" s="262"/>
    </row>
    <row r="42" spans="1:34" ht="75" x14ac:dyDescent="0.25">
      <c r="A42" s="165">
        <v>36</v>
      </c>
      <c r="B42" s="293" t="s">
        <v>167</v>
      </c>
      <c r="C42" s="139" t="s">
        <v>176</v>
      </c>
      <c r="D42" s="165" t="s">
        <v>107</v>
      </c>
      <c r="E42" s="165"/>
      <c r="F42" s="256" t="s">
        <v>177</v>
      </c>
      <c r="G42" s="262"/>
      <c r="H42" s="262"/>
      <c r="I42" s="262"/>
      <c r="J42" s="262"/>
      <c r="K42" s="262"/>
      <c r="L42" s="262"/>
      <c r="M42" s="262"/>
      <c r="N42" s="262"/>
      <c r="O42" s="262"/>
      <c r="P42" s="262"/>
      <c r="Q42" s="262"/>
      <c r="R42" s="262"/>
      <c r="S42" s="262"/>
      <c r="T42" s="262"/>
      <c r="U42" s="262"/>
      <c r="V42" s="262"/>
      <c r="W42" s="262"/>
      <c r="X42" s="262"/>
      <c r="Y42" s="262"/>
      <c r="Z42" s="262"/>
      <c r="AA42" s="262"/>
      <c r="AB42" s="262"/>
      <c r="AC42" s="262"/>
      <c r="AD42" s="262"/>
      <c r="AE42" s="262"/>
      <c r="AF42" s="262"/>
      <c r="AG42" s="262"/>
      <c r="AH42" s="262"/>
    </row>
    <row r="43" spans="1:34" ht="60" x14ac:dyDescent="0.25">
      <c r="A43" s="165">
        <v>37</v>
      </c>
      <c r="B43" s="293" t="s">
        <v>167</v>
      </c>
      <c r="C43" s="139" t="s">
        <v>178</v>
      </c>
      <c r="D43" s="165"/>
      <c r="E43" s="165" t="s">
        <v>107</v>
      </c>
      <c r="F43" s="256" t="s">
        <v>177</v>
      </c>
      <c r="G43" s="262"/>
      <c r="H43" s="262"/>
      <c r="I43" s="262"/>
      <c r="J43" s="262"/>
      <c r="K43" s="262"/>
      <c r="L43" s="262"/>
      <c r="M43" s="262"/>
      <c r="N43" s="262"/>
      <c r="O43" s="262"/>
      <c r="P43" s="262"/>
      <c r="Q43" s="262"/>
      <c r="R43" s="262"/>
      <c r="S43" s="262"/>
      <c r="T43" s="262"/>
      <c r="U43" s="262"/>
      <c r="V43" s="262"/>
      <c r="W43" s="262"/>
      <c r="X43" s="262"/>
      <c r="Y43" s="262"/>
      <c r="Z43" s="262"/>
      <c r="AA43" s="262"/>
      <c r="AB43" s="262"/>
      <c r="AC43" s="262"/>
      <c r="AD43" s="262"/>
      <c r="AE43" s="262"/>
      <c r="AF43" s="262"/>
      <c r="AG43" s="262"/>
      <c r="AH43" s="262"/>
    </row>
    <row r="44" spans="1:34" ht="42.75" x14ac:dyDescent="0.25">
      <c r="A44" s="165">
        <v>38</v>
      </c>
      <c r="B44" s="293" t="s">
        <v>167</v>
      </c>
      <c r="C44" s="297" t="s">
        <v>179</v>
      </c>
      <c r="D44" s="165" t="s">
        <v>107</v>
      </c>
      <c r="E44" s="165"/>
      <c r="F44" s="256" t="s">
        <v>169</v>
      </c>
      <c r="G44" s="262"/>
      <c r="H44" s="262"/>
      <c r="I44" s="262"/>
      <c r="J44" s="262"/>
      <c r="K44" s="262"/>
      <c r="L44" s="262"/>
      <c r="M44" s="262"/>
      <c r="N44" s="262"/>
      <c r="O44" s="262"/>
      <c r="P44" s="262"/>
      <c r="Q44" s="262"/>
      <c r="R44" s="262"/>
      <c r="S44" s="262"/>
      <c r="T44" s="262"/>
      <c r="U44" s="262"/>
      <c r="V44" s="262"/>
      <c r="W44" s="262"/>
      <c r="X44" s="262"/>
      <c r="Y44" s="262"/>
      <c r="Z44" s="262"/>
      <c r="AA44" s="262"/>
      <c r="AB44" s="262"/>
      <c r="AC44" s="262"/>
      <c r="AD44" s="262"/>
      <c r="AE44" s="262"/>
      <c r="AF44" s="262"/>
      <c r="AG44" s="262"/>
      <c r="AH44" s="262"/>
    </row>
    <row r="45" spans="1:34" ht="28.5" x14ac:dyDescent="0.25">
      <c r="A45" s="165">
        <v>39</v>
      </c>
      <c r="B45" s="293" t="s">
        <v>180</v>
      </c>
      <c r="C45" s="297" t="s">
        <v>181</v>
      </c>
      <c r="D45" s="165" t="s">
        <v>107</v>
      </c>
      <c r="E45" s="165"/>
      <c r="F45" s="256" t="s">
        <v>182</v>
      </c>
      <c r="G45" s="262"/>
      <c r="H45" s="262"/>
      <c r="I45" s="262"/>
      <c r="J45" s="262"/>
      <c r="K45" s="262"/>
      <c r="L45" s="262"/>
      <c r="M45" s="262"/>
      <c r="N45" s="262"/>
      <c r="O45" s="262"/>
      <c r="P45" s="262"/>
      <c r="Q45" s="262"/>
      <c r="R45" s="262"/>
      <c r="S45" s="262"/>
      <c r="T45" s="262"/>
      <c r="U45" s="262"/>
      <c r="V45" s="262"/>
      <c r="W45" s="262"/>
      <c r="X45" s="262"/>
      <c r="Y45" s="262"/>
      <c r="Z45" s="262"/>
      <c r="AA45" s="262"/>
      <c r="AB45" s="262"/>
      <c r="AC45" s="262"/>
      <c r="AD45" s="262"/>
      <c r="AE45" s="262"/>
      <c r="AF45" s="262"/>
      <c r="AG45" s="262"/>
      <c r="AH45" s="262"/>
    </row>
    <row r="46" spans="1:34" ht="120.75" customHeight="1" x14ac:dyDescent="0.25">
      <c r="A46" s="165">
        <v>40</v>
      </c>
      <c r="B46" s="293" t="s">
        <v>180</v>
      </c>
      <c r="C46" s="297" t="s">
        <v>183</v>
      </c>
      <c r="D46" s="165" t="s">
        <v>107</v>
      </c>
      <c r="E46" s="165"/>
      <c r="F46" s="256" t="s">
        <v>184</v>
      </c>
      <c r="G46" s="262"/>
      <c r="H46" s="262"/>
      <c r="I46" s="262"/>
      <c r="J46" s="262"/>
      <c r="K46" s="262"/>
      <c r="L46" s="262"/>
      <c r="M46" s="262"/>
      <c r="N46" s="262"/>
      <c r="O46" s="262"/>
      <c r="P46" s="262"/>
      <c r="Q46" s="262"/>
      <c r="R46" s="262"/>
      <c r="S46" s="262"/>
      <c r="T46" s="262"/>
      <c r="U46" s="262"/>
      <c r="V46" s="262"/>
      <c r="W46" s="262"/>
      <c r="X46" s="262"/>
      <c r="Y46" s="262"/>
      <c r="Z46" s="262"/>
      <c r="AA46" s="262"/>
      <c r="AB46" s="262"/>
      <c r="AC46" s="262"/>
      <c r="AD46" s="262"/>
      <c r="AE46" s="262"/>
      <c r="AF46" s="262"/>
      <c r="AG46" s="262"/>
      <c r="AH46" s="262"/>
    </row>
    <row r="47" spans="1:34" ht="114" customHeight="1" x14ac:dyDescent="0.25">
      <c r="A47" s="165">
        <v>41</v>
      </c>
      <c r="B47" s="293" t="s">
        <v>180</v>
      </c>
      <c r="C47" s="297" t="s">
        <v>185</v>
      </c>
      <c r="D47" s="165" t="s">
        <v>107</v>
      </c>
      <c r="E47" s="165"/>
      <c r="F47" s="256" t="s">
        <v>184</v>
      </c>
      <c r="G47" s="262"/>
      <c r="H47" s="262"/>
      <c r="I47" s="262"/>
      <c r="J47" s="262"/>
      <c r="K47" s="262"/>
      <c r="L47" s="262"/>
      <c r="M47" s="262"/>
      <c r="N47" s="262"/>
      <c r="O47" s="262"/>
      <c r="P47" s="262"/>
      <c r="Q47" s="262"/>
      <c r="R47" s="262"/>
      <c r="S47" s="262"/>
      <c r="T47" s="262"/>
      <c r="U47" s="262"/>
      <c r="V47" s="262"/>
      <c r="W47" s="262"/>
      <c r="X47" s="262"/>
      <c r="Y47" s="262"/>
      <c r="Z47" s="262"/>
      <c r="AA47" s="262"/>
      <c r="AB47" s="262"/>
      <c r="AC47" s="262"/>
      <c r="AD47" s="262"/>
      <c r="AE47" s="262"/>
      <c r="AF47" s="262"/>
      <c r="AG47" s="262"/>
      <c r="AH47" s="262"/>
    </row>
    <row r="48" spans="1:34" ht="85.5" x14ac:dyDescent="0.25">
      <c r="A48" s="165">
        <v>42</v>
      </c>
      <c r="B48" s="293" t="s">
        <v>114</v>
      </c>
      <c r="C48" s="297" t="s">
        <v>186</v>
      </c>
      <c r="D48" s="165" t="s">
        <v>107</v>
      </c>
      <c r="E48" s="165" t="s">
        <v>107</v>
      </c>
      <c r="F48" s="256" t="s">
        <v>187</v>
      </c>
      <c r="G48" s="262"/>
      <c r="H48" s="262"/>
      <c r="I48" s="262"/>
      <c r="J48" s="262"/>
      <c r="K48" s="262"/>
      <c r="L48" s="262"/>
      <c r="M48" s="262"/>
      <c r="N48" s="262"/>
      <c r="O48" s="262"/>
      <c r="P48" s="262"/>
      <c r="Q48" s="262"/>
      <c r="R48" s="262"/>
      <c r="S48" s="262"/>
      <c r="T48" s="262"/>
      <c r="U48" s="262"/>
      <c r="V48" s="262"/>
      <c r="W48" s="262"/>
      <c r="X48" s="262"/>
      <c r="Y48" s="262"/>
      <c r="Z48" s="262"/>
      <c r="AA48" s="262"/>
      <c r="AB48" s="262"/>
      <c r="AC48" s="262"/>
      <c r="AD48" s="262"/>
      <c r="AE48" s="262"/>
      <c r="AF48" s="262"/>
      <c r="AG48" s="262"/>
      <c r="AH48" s="262"/>
    </row>
    <row r="49" spans="1:43" ht="42.75" x14ac:dyDescent="0.25">
      <c r="A49" s="165">
        <v>43</v>
      </c>
      <c r="B49" s="293" t="s">
        <v>114</v>
      </c>
      <c r="C49" s="297" t="s">
        <v>188</v>
      </c>
      <c r="D49" s="165" t="s">
        <v>107</v>
      </c>
      <c r="E49" s="165"/>
      <c r="F49" s="256" t="s">
        <v>189</v>
      </c>
      <c r="G49" s="262"/>
      <c r="H49" s="262"/>
      <c r="I49" s="262"/>
      <c r="J49" s="262"/>
      <c r="K49" s="262"/>
      <c r="L49" s="262"/>
      <c r="M49" s="262"/>
      <c r="N49" s="262"/>
      <c r="O49" s="262"/>
      <c r="P49" s="262"/>
      <c r="Q49" s="262"/>
      <c r="R49" s="262"/>
      <c r="S49" s="262"/>
      <c r="T49" s="262"/>
      <c r="U49" s="262"/>
      <c r="V49" s="262"/>
      <c r="W49" s="262"/>
      <c r="X49" s="262"/>
      <c r="Y49" s="262"/>
      <c r="Z49" s="262"/>
      <c r="AA49" s="262"/>
      <c r="AB49" s="262"/>
      <c r="AC49" s="262"/>
      <c r="AD49" s="262"/>
      <c r="AE49" s="262"/>
      <c r="AF49" s="262"/>
      <c r="AG49" s="262"/>
      <c r="AH49" s="262"/>
    </row>
    <row r="50" spans="1:43" ht="71.25" x14ac:dyDescent="0.25">
      <c r="A50" s="165">
        <v>44</v>
      </c>
      <c r="B50" s="293" t="s">
        <v>114</v>
      </c>
      <c r="C50" s="297" t="s">
        <v>190</v>
      </c>
      <c r="D50" s="165" t="s">
        <v>107</v>
      </c>
      <c r="E50" s="165"/>
      <c r="F50" s="256" t="s">
        <v>191</v>
      </c>
      <c r="G50" s="262"/>
      <c r="H50" s="262"/>
      <c r="I50" s="262"/>
      <c r="J50" s="262"/>
      <c r="K50" s="262"/>
      <c r="L50" s="262"/>
      <c r="M50" s="262"/>
      <c r="N50" s="262"/>
      <c r="O50" s="262"/>
      <c r="P50" s="262"/>
      <c r="Q50" s="262"/>
      <c r="R50" s="262"/>
      <c r="S50" s="262"/>
      <c r="T50" s="262"/>
      <c r="U50" s="262"/>
      <c r="V50" s="262"/>
      <c r="W50" s="262"/>
      <c r="X50" s="262"/>
      <c r="Y50" s="262"/>
      <c r="Z50" s="262"/>
      <c r="AA50" s="262"/>
      <c r="AB50" s="262"/>
      <c r="AC50" s="262"/>
      <c r="AD50" s="262"/>
      <c r="AE50" s="262"/>
      <c r="AF50" s="262"/>
      <c r="AG50" s="262"/>
      <c r="AH50" s="262"/>
    </row>
    <row r="51" spans="1:43" ht="28.5" x14ac:dyDescent="0.25">
      <c r="A51" s="165">
        <v>45</v>
      </c>
      <c r="B51" s="293" t="s">
        <v>114</v>
      </c>
      <c r="C51" s="297" t="s">
        <v>192</v>
      </c>
      <c r="D51" s="165" t="s">
        <v>107</v>
      </c>
      <c r="E51" s="165"/>
      <c r="F51" s="256" t="s">
        <v>193</v>
      </c>
      <c r="G51" s="262"/>
      <c r="H51" s="262"/>
      <c r="I51" s="262"/>
      <c r="J51" s="262"/>
      <c r="K51" s="262"/>
      <c r="L51" s="262"/>
      <c r="M51" s="262"/>
      <c r="N51" s="262"/>
      <c r="O51" s="262"/>
      <c r="P51" s="262"/>
      <c r="Q51" s="262"/>
      <c r="R51" s="262"/>
      <c r="S51" s="262"/>
      <c r="T51" s="262"/>
      <c r="U51" s="262"/>
      <c r="V51" s="262"/>
      <c r="W51" s="262"/>
      <c r="X51" s="262"/>
      <c r="Y51" s="262"/>
      <c r="Z51" s="262"/>
      <c r="AA51" s="262"/>
      <c r="AB51" s="262"/>
      <c r="AC51" s="262"/>
      <c r="AD51" s="262"/>
      <c r="AE51" s="262"/>
      <c r="AF51" s="262"/>
      <c r="AG51" s="262"/>
      <c r="AH51" s="262"/>
    </row>
    <row r="52" spans="1:43" ht="42.75" x14ac:dyDescent="0.25">
      <c r="A52" s="165">
        <v>46</v>
      </c>
      <c r="B52" s="293" t="s">
        <v>114</v>
      </c>
      <c r="C52" s="297" t="s">
        <v>194</v>
      </c>
      <c r="D52" s="165" t="s">
        <v>107</v>
      </c>
      <c r="E52" s="165"/>
      <c r="F52" s="256" t="s">
        <v>195</v>
      </c>
      <c r="G52" s="262"/>
      <c r="H52" s="262"/>
      <c r="I52" s="262"/>
      <c r="J52" s="262"/>
      <c r="K52" s="262"/>
      <c r="L52" s="262"/>
      <c r="M52" s="262"/>
      <c r="N52" s="262"/>
      <c r="O52" s="262"/>
      <c r="P52" s="262"/>
      <c r="Q52" s="262"/>
      <c r="R52" s="262"/>
      <c r="S52" s="262"/>
      <c r="T52" s="262"/>
      <c r="U52" s="262"/>
      <c r="V52" s="262"/>
      <c r="W52" s="262"/>
      <c r="X52" s="262"/>
      <c r="Y52" s="262"/>
      <c r="Z52" s="262"/>
      <c r="AA52" s="262"/>
      <c r="AB52" s="262"/>
      <c r="AC52" s="262"/>
      <c r="AD52" s="262"/>
      <c r="AE52" s="262"/>
      <c r="AF52" s="262"/>
      <c r="AG52" s="262"/>
      <c r="AH52" s="262"/>
    </row>
    <row r="53" spans="1:43" ht="79.5" customHeight="1" x14ac:dyDescent="0.25">
      <c r="A53" s="165">
        <v>47</v>
      </c>
      <c r="B53" s="293" t="s">
        <v>516</v>
      </c>
      <c r="C53" s="297" t="s">
        <v>568</v>
      </c>
      <c r="D53" s="165"/>
      <c r="E53" s="165" t="s">
        <v>107</v>
      </c>
      <c r="F53" s="256" t="s">
        <v>569</v>
      </c>
      <c r="G53" s="262"/>
      <c r="H53" s="262"/>
      <c r="I53" s="262"/>
      <c r="J53" s="262"/>
      <c r="K53" s="262"/>
      <c r="L53" s="262"/>
      <c r="M53" s="262"/>
      <c r="N53" s="262"/>
      <c r="O53" s="262"/>
      <c r="P53" s="262"/>
      <c r="Q53" s="262"/>
      <c r="R53" s="262"/>
      <c r="S53" s="262"/>
      <c r="T53" s="262"/>
      <c r="U53" s="262"/>
      <c r="V53" s="262"/>
      <c r="W53" s="262"/>
      <c r="X53" s="262"/>
      <c r="Y53" s="262"/>
      <c r="Z53" s="262"/>
      <c r="AA53" s="262"/>
      <c r="AB53" s="262"/>
      <c r="AC53" s="262"/>
      <c r="AD53" s="262"/>
      <c r="AE53" s="262"/>
      <c r="AF53" s="262"/>
      <c r="AG53" s="262"/>
      <c r="AH53" s="262"/>
    </row>
    <row r="54" spans="1:43" ht="71.25" x14ac:dyDescent="0.25">
      <c r="A54" s="165">
        <v>48</v>
      </c>
      <c r="B54" s="293" t="s">
        <v>516</v>
      </c>
      <c r="C54" s="297" t="s">
        <v>570</v>
      </c>
      <c r="D54" s="165" t="s">
        <v>107</v>
      </c>
      <c r="E54" s="165"/>
      <c r="F54" s="256" t="s">
        <v>571</v>
      </c>
      <c r="G54" s="262"/>
      <c r="H54" s="262"/>
      <c r="I54" s="262"/>
      <c r="J54" s="262"/>
      <c r="K54" s="262"/>
      <c r="L54" s="262"/>
      <c r="M54" s="262"/>
      <c r="N54" s="262"/>
      <c r="O54" s="262"/>
      <c r="P54" s="262"/>
      <c r="Q54" s="262"/>
      <c r="R54" s="262"/>
      <c r="S54" s="262"/>
      <c r="T54" s="262"/>
      <c r="U54" s="262"/>
      <c r="V54" s="262"/>
      <c r="W54" s="262"/>
      <c r="X54" s="262"/>
      <c r="Y54" s="262"/>
      <c r="Z54" s="262"/>
      <c r="AA54" s="262"/>
      <c r="AB54" s="262"/>
      <c r="AC54" s="262"/>
      <c r="AD54" s="262"/>
      <c r="AE54" s="262"/>
      <c r="AF54" s="262"/>
      <c r="AG54" s="262"/>
      <c r="AH54" s="262"/>
    </row>
    <row r="55" spans="1:43" ht="42.75" x14ac:dyDescent="0.25">
      <c r="A55" s="165">
        <v>49</v>
      </c>
      <c r="B55" s="293" t="s">
        <v>516</v>
      </c>
      <c r="C55" s="297" t="s">
        <v>572</v>
      </c>
      <c r="D55" s="165"/>
      <c r="E55" s="165" t="s">
        <v>107</v>
      </c>
      <c r="F55" s="256" t="s">
        <v>573</v>
      </c>
      <c r="G55" s="262"/>
      <c r="H55" s="262"/>
      <c r="I55" s="262"/>
      <c r="J55" s="262"/>
      <c r="K55" s="262"/>
      <c r="L55" s="262"/>
      <c r="M55" s="262"/>
      <c r="N55" s="262"/>
      <c r="O55" s="262"/>
      <c r="P55" s="262"/>
      <c r="Q55" s="262"/>
      <c r="R55" s="262"/>
      <c r="S55" s="262"/>
      <c r="T55" s="262"/>
      <c r="U55" s="262"/>
      <c r="V55" s="262"/>
      <c r="W55" s="262"/>
      <c r="X55" s="262"/>
      <c r="Y55" s="262"/>
      <c r="Z55" s="262"/>
      <c r="AA55" s="262"/>
      <c r="AB55" s="262"/>
      <c r="AC55" s="262"/>
      <c r="AD55" s="262"/>
      <c r="AE55" s="262"/>
      <c r="AF55" s="262"/>
      <c r="AG55" s="262"/>
      <c r="AH55" s="262"/>
    </row>
    <row r="56" spans="1:43" x14ac:dyDescent="0.25">
      <c r="A56" s="262"/>
      <c r="B56" s="262"/>
      <c r="C56" s="262"/>
      <c r="D56" s="262"/>
      <c r="E56" s="262"/>
      <c r="F56" s="262"/>
      <c r="G56" s="262"/>
      <c r="H56" s="262"/>
      <c r="I56" s="262"/>
      <c r="J56" s="262"/>
      <c r="K56" s="262"/>
      <c r="L56" s="262"/>
      <c r="M56" s="262"/>
      <c r="N56" s="262"/>
      <c r="O56" s="262"/>
      <c r="P56" s="262"/>
      <c r="Q56" s="262"/>
      <c r="R56" s="262"/>
      <c r="S56" s="262"/>
      <c r="T56" s="262"/>
      <c r="U56" s="262"/>
      <c r="V56" s="262"/>
      <c r="W56" s="262"/>
      <c r="X56" s="262"/>
      <c r="Y56" s="262"/>
      <c r="Z56" s="262"/>
      <c r="AA56" s="262"/>
      <c r="AB56" s="262"/>
      <c r="AC56" s="262"/>
      <c r="AD56" s="262"/>
      <c r="AE56" s="262"/>
      <c r="AF56" s="262"/>
      <c r="AG56" s="262"/>
      <c r="AH56" s="262"/>
      <c r="AI56" s="262"/>
      <c r="AJ56" s="262"/>
      <c r="AK56" s="262"/>
      <c r="AL56" s="262"/>
      <c r="AM56" s="262"/>
      <c r="AN56" s="262"/>
      <c r="AO56" s="262"/>
      <c r="AP56" s="262"/>
      <c r="AQ56" s="262"/>
    </row>
    <row r="57" spans="1:43" x14ac:dyDescent="0.25">
      <c r="A57" s="262"/>
      <c r="B57" s="262"/>
      <c r="C57" s="262"/>
      <c r="D57" s="262"/>
      <c r="E57" s="262"/>
      <c r="F57" s="262"/>
      <c r="G57" s="262"/>
      <c r="H57" s="262"/>
      <c r="I57" s="262"/>
      <c r="J57" s="262"/>
      <c r="K57" s="262"/>
      <c r="L57" s="262"/>
      <c r="M57" s="262"/>
      <c r="N57" s="262"/>
      <c r="O57" s="262"/>
      <c r="P57" s="262"/>
      <c r="Q57" s="262"/>
      <c r="R57" s="262"/>
      <c r="S57" s="262"/>
      <c r="T57" s="262"/>
      <c r="U57" s="262"/>
      <c r="V57" s="262"/>
      <c r="W57" s="262"/>
      <c r="X57" s="262"/>
      <c r="Y57" s="262"/>
      <c r="Z57" s="262"/>
      <c r="AA57" s="262"/>
      <c r="AB57" s="262"/>
      <c r="AC57" s="262"/>
      <c r="AD57" s="262"/>
      <c r="AE57" s="262"/>
      <c r="AF57" s="262"/>
      <c r="AG57" s="262"/>
      <c r="AH57" s="262"/>
      <c r="AI57" s="262"/>
      <c r="AJ57" s="262"/>
      <c r="AK57" s="262"/>
      <c r="AL57" s="262"/>
      <c r="AM57" s="262"/>
      <c r="AN57" s="262"/>
      <c r="AO57" s="262"/>
      <c r="AP57" s="262"/>
      <c r="AQ57" s="262"/>
    </row>
    <row r="58" spans="1:43" x14ac:dyDescent="0.25">
      <c r="A58" s="262"/>
      <c r="B58" s="262"/>
      <c r="C58" s="262"/>
      <c r="D58" s="262"/>
      <c r="E58" s="262"/>
      <c r="F58" s="262"/>
      <c r="G58" s="262"/>
      <c r="H58" s="262"/>
      <c r="I58" s="262"/>
      <c r="J58" s="262"/>
      <c r="K58" s="262"/>
      <c r="L58" s="262"/>
      <c r="M58" s="262"/>
      <c r="N58" s="262"/>
      <c r="O58" s="262"/>
      <c r="P58" s="262"/>
      <c r="Q58" s="262"/>
      <c r="R58" s="262"/>
      <c r="S58" s="262"/>
      <c r="T58" s="262"/>
      <c r="U58" s="262"/>
      <c r="V58" s="262"/>
      <c r="W58" s="262"/>
      <c r="X58" s="262"/>
      <c r="Y58" s="262"/>
      <c r="Z58" s="262"/>
      <c r="AA58" s="262"/>
      <c r="AB58" s="262"/>
      <c r="AC58" s="262"/>
      <c r="AD58" s="262"/>
      <c r="AE58" s="262"/>
      <c r="AF58" s="262"/>
      <c r="AG58" s="262"/>
      <c r="AH58" s="262"/>
      <c r="AM58" s="262"/>
      <c r="AN58" s="262"/>
      <c r="AO58" s="262"/>
      <c r="AP58" s="262"/>
      <c r="AQ58" s="262"/>
    </row>
    <row r="59" spans="1:43" x14ac:dyDescent="0.25">
      <c r="A59" s="262"/>
      <c r="B59" s="262"/>
      <c r="C59" s="262"/>
      <c r="D59" s="262"/>
      <c r="E59" s="262"/>
      <c r="F59" s="262"/>
      <c r="G59" s="262"/>
      <c r="H59" s="262"/>
      <c r="I59" s="262"/>
      <c r="J59" s="262"/>
      <c r="K59" s="262"/>
      <c r="L59" s="262"/>
      <c r="M59" s="262"/>
      <c r="N59" s="262"/>
      <c r="O59" s="262"/>
      <c r="P59" s="262"/>
      <c r="Q59" s="262"/>
      <c r="R59" s="262"/>
      <c r="S59" s="262"/>
      <c r="T59" s="262"/>
      <c r="U59" s="262"/>
      <c r="V59" s="262"/>
      <c r="W59" s="262"/>
      <c r="X59" s="262"/>
      <c r="Y59" s="262"/>
      <c r="Z59" s="262"/>
      <c r="AA59" s="262"/>
      <c r="AB59" s="262"/>
      <c r="AC59" s="262"/>
      <c r="AD59" s="262"/>
      <c r="AE59" s="262"/>
      <c r="AF59" s="262"/>
      <c r="AG59" s="262"/>
      <c r="AH59" s="262"/>
      <c r="AM59" s="262"/>
      <c r="AN59" s="262"/>
      <c r="AO59" s="262"/>
      <c r="AP59" s="262"/>
      <c r="AQ59" s="262"/>
    </row>
    <row r="60" spans="1:43" x14ac:dyDescent="0.25">
      <c r="A60" s="262"/>
      <c r="B60" s="262"/>
      <c r="C60" s="262"/>
      <c r="D60" s="262"/>
      <c r="E60" s="262"/>
      <c r="F60" s="262"/>
      <c r="G60" s="262"/>
      <c r="H60" s="262"/>
      <c r="I60" s="262"/>
      <c r="J60" s="262"/>
      <c r="K60" s="262"/>
      <c r="L60" s="262"/>
      <c r="M60" s="262"/>
      <c r="N60" s="262"/>
      <c r="O60" s="262"/>
      <c r="P60" s="262"/>
      <c r="Q60" s="262"/>
      <c r="R60" s="262"/>
      <c r="S60" s="262"/>
      <c r="T60" s="262"/>
      <c r="U60" s="262"/>
      <c r="V60" s="262"/>
      <c r="W60" s="262"/>
      <c r="X60" s="262"/>
      <c r="Y60" s="262"/>
      <c r="Z60" s="262"/>
      <c r="AA60" s="262"/>
      <c r="AB60" s="262"/>
      <c r="AC60" s="262"/>
      <c r="AD60" s="262"/>
      <c r="AE60" s="262"/>
      <c r="AF60" s="262"/>
      <c r="AG60" s="262"/>
      <c r="AH60" s="262"/>
      <c r="AM60" s="262"/>
      <c r="AN60" s="262"/>
      <c r="AO60" s="262"/>
      <c r="AP60" s="262"/>
      <c r="AQ60" s="262"/>
    </row>
    <row r="61" spans="1:43" x14ac:dyDescent="0.25">
      <c r="A61" s="262"/>
      <c r="B61" s="262"/>
      <c r="C61" s="262"/>
      <c r="D61" s="262"/>
      <c r="E61" s="262"/>
      <c r="F61" s="262"/>
      <c r="G61" s="262"/>
      <c r="H61" s="262"/>
      <c r="I61" s="262"/>
      <c r="J61" s="262"/>
      <c r="K61" s="262"/>
      <c r="L61" s="262"/>
      <c r="M61" s="262"/>
      <c r="N61" s="262"/>
      <c r="O61" s="262"/>
      <c r="P61" s="262"/>
      <c r="Q61" s="262"/>
      <c r="R61" s="262"/>
      <c r="S61" s="262"/>
      <c r="T61" s="262"/>
      <c r="U61" s="262"/>
      <c r="V61" s="262"/>
      <c r="W61" s="262"/>
      <c r="X61" s="262"/>
      <c r="Y61" s="262"/>
      <c r="Z61" s="262"/>
      <c r="AA61" s="262"/>
      <c r="AB61" s="262"/>
      <c r="AC61" s="262"/>
      <c r="AD61" s="262"/>
      <c r="AE61" s="262"/>
      <c r="AF61" s="262"/>
      <c r="AG61" s="262"/>
      <c r="AH61" s="262"/>
      <c r="AM61" s="262"/>
      <c r="AN61" s="262"/>
      <c r="AO61" s="262"/>
      <c r="AP61" s="262"/>
      <c r="AQ61" s="262"/>
    </row>
    <row r="62" spans="1:43" x14ac:dyDescent="0.25">
      <c r="A62" s="262"/>
      <c r="B62" s="262"/>
      <c r="C62" s="262"/>
      <c r="D62" s="262"/>
      <c r="E62" s="262"/>
      <c r="F62" s="262"/>
      <c r="G62" s="262"/>
      <c r="H62" s="262"/>
      <c r="I62" s="262"/>
      <c r="J62" s="262"/>
      <c r="K62" s="262"/>
      <c r="L62" s="262"/>
      <c r="M62" s="262"/>
      <c r="N62" s="262"/>
      <c r="O62" s="262"/>
      <c r="P62" s="262"/>
      <c r="Q62" s="262"/>
      <c r="R62" s="262"/>
      <c r="S62" s="262"/>
      <c r="T62" s="262"/>
      <c r="U62" s="262"/>
      <c r="V62" s="262"/>
      <c r="W62" s="262"/>
      <c r="X62" s="262"/>
      <c r="Y62" s="262"/>
      <c r="Z62" s="262"/>
      <c r="AA62" s="262"/>
      <c r="AB62" s="262"/>
      <c r="AC62" s="262"/>
      <c r="AD62" s="262"/>
      <c r="AE62" s="262"/>
      <c r="AF62" s="262"/>
      <c r="AG62" s="262"/>
      <c r="AH62" s="262"/>
      <c r="AM62" s="262"/>
      <c r="AN62" s="262"/>
      <c r="AO62" s="262"/>
      <c r="AP62" s="262"/>
      <c r="AQ62" s="262"/>
    </row>
    <row r="63" spans="1:43" x14ac:dyDescent="0.25">
      <c r="A63" s="262"/>
      <c r="B63" s="262"/>
      <c r="C63" s="262"/>
      <c r="D63" s="262"/>
      <c r="E63" s="262"/>
      <c r="F63" s="262"/>
      <c r="G63" s="262"/>
      <c r="H63" s="262"/>
      <c r="I63" s="262"/>
      <c r="J63" s="262"/>
      <c r="K63" s="262"/>
      <c r="L63" s="262"/>
      <c r="M63" s="262"/>
      <c r="N63" s="262"/>
      <c r="O63" s="262"/>
      <c r="P63" s="262"/>
      <c r="Q63" s="262"/>
      <c r="R63" s="262"/>
      <c r="S63" s="262"/>
      <c r="T63" s="262"/>
      <c r="U63" s="262"/>
      <c r="V63" s="262"/>
      <c r="W63" s="262"/>
      <c r="X63" s="262"/>
      <c r="Y63" s="262"/>
      <c r="Z63" s="262"/>
      <c r="AA63" s="262"/>
      <c r="AB63" s="262"/>
      <c r="AC63" s="262"/>
      <c r="AD63" s="262"/>
      <c r="AE63" s="262"/>
      <c r="AF63" s="262"/>
      <c r="AG63" s="262"/>
      <c r="AH63" s="262"/>
      <c r="AM63" s="262"/>
      <c r="AN63" s="262"/>
      <c r="AO63" s="262"/>
      <c r="AP63" s="262"/>
      <c r="AQ63" s="262"/>
    </row>
    <row r="64" spans="1:43" x14ac:dyDescent="0.25">
      <c r="A64" s="262"/>
      <c r="B64" s="262"/>
      <c r="C64" s="262"/>
      <c r="D64" s="262"/>
      <c r="E64" s="262"/>
      <c r="F64" s="262"/>
      <c r="G64" s="262"/>
      <c r="H64" s="262"/>
      <c r="I64" s="262"/>
      <c r="J64" s="262"/>
      <c r="K64" s="262"/>
      <c r="L64" s="262"/>
      <c r="M64" s="262"/>
      <c r="N64" s="262"/>
      <c r="O64" s="262"/>
      <c r="P64" s="262"/>
      <c r="Q64" s="262"/>
      <c r="R64" s="262"/>
      <c r="S64" s="262"/>
      <c r="T64" s="262"/>
      <c r="U64" s="262"/>
      <c r="V64" s="262"/>
      <c r="W64" s="262"/>
      <c r="X64" s="262"/>
      <c r="Y64" s="262"/>
      <c r="Z64" s="262"/>
      <c r="AA64" s="262"/>
      <c r="AB64" s="262"/>
      <c r="AC64" s="262"/>
      <c r="AD64" s="262"/>
      <c r="AE64" s="262"/>
      <c r="AF64" s="262"/>
      <c r="AG64" s="262"/>
      <c r="AH64" s="262"/>
      <c r="AM64" s="262"/>
      <c r="AN64" s="262"/>
      <c r="AO64" s="262"/>
      <c r="AP64" s="262"/>
      <c r="AQ64" s="262"/>
    </row>
    <row r="65" spans="1:34" x14ac:dyDescent="0.25">
      <c r="A65" s="262"/>
      <c r="B65" s="262"/>
      <c r="C65" s="262"/>
      <c r="D65" s="262"/>
      <c r="E65" s="262"/>
      <c r="F65" s="262"/>
      <c r="G65" s="262"/>
      <c r="H65" s="262"/>
      <c r="I65" s="262"/>
      <c r="J65" s="262"/>
      <c r="K65" s="262"/>
      <c r="L65" s="262"/>
      <c r="M65" s="262"/>
      <c r="N65" s="262"/>
      <c r="O65" s="262"/>
      <c r="P65" s="262"/>
      <c r="Q65" s="262"/>
      <c r="R65" s="262"/>
      <c r="S65" s="262"/>
      <c r="T65" s="262"/>
      <c r="U65" s="262"/>
      <c r="V65" s="262"/>
      <c r="W65" s="262"/>
      <c r="X65" s="262"/>
      <c r="Y65" s="262"/>
      <c r="Z65" s="262"/>
      <c r="AA65" s="262"/>
      <c r="AB65" s="262"/>
      <c r="AC65" s="262"/>
      <c r="AD65" s="262"/>
      <c r="AE65" s="262"/>
      <c r="AF65" s="262"/>
      <c r="AG65" s="262"/>
      <c r="AH65" s="262"/>
    </row>
    <row r="66" spans="1:34" x14ac:dyDescent="0.25">
      <c r="A66" s="262"/>
      <c r="B66" s="262"/>
      <c r="C66" s="262"/>
      <c r="D66" s="262"/>
      <c r="E66" s="262"/>
      <c r="F66" s="262"/>
      <c r="G66" s="262"/>
      <c r="H66" s="262"/>
      <c r="I66" s="262"/>
      <c r="J66" s="262"/>
      <c r="K66" s="262"/>
      <c r="L66" s="262"/>
      <c r="M66" s="262"/>
      <c r="N66" s="262"/>
      <c r="O66" s="262"/>
      <c r="P66" s="262"/>
      <c r="Q66" s="262"/>
      <c r="R66" s="262"/>
      <c r="S66" s="262"/>
      <c r="T66" s="262"/>
      <c r="U66" s="262"/>
      <c r="V66" s="262"/>
      <c r="W66" s="262"/>
      <c r="X66" s="262"/>
      <c r="Y66" s="262"/>
      <c r="Z66" s="262"/>
      <c r="AA66" s="262"/>
      <c r="AB66" s="262"/>
      <c r="AC66" s="262"/>
      <c r="AD66" s="262"/>
      <c r="AE66" s="262"/>
      <c r="AF66" s="262"/>
      <c r="AG66" s="262"/>
      <c r="AH66" s="262"/>
    </row>
    <row r="67" spans="1:34" ht="15.75" customHeight="1" x14ac:dyDescent="0.25">
      <c r="A67" s="262"/>
      <c r="B67" s="262"/>
      <c r="C67" s="262"/>
      <c r="D67" s="262"/>
      <c r="E67" s="262"/>
      <c r="F67" s="262"/>
      <c r="G67" s="262"/>
      <c r="H67" s="262"/>
      <c r="I67" s="262"/>
      <c r="J67" s="262"/>
      <c r="K67" s="262"/>
      <c r="L67" s="262"/>
      <c r="M67" s="262"/>
      <c r="N67" s="262"/>
      <c r="O67" s="262"/>
      <c r="P67" s="262"/>
      <c r="Q67" s="262"/>
      <c r="R67" s="262"/>
      <c r="S67" s="262"/>
      <c r="T67" s="262"/>
      <c r="U67" s="262"/>
      <c r="V67" s="262"/>
    </row>
    <row r="68" spans="1:34" ht="15.75" customHeight="1" x14ac:dyDescent="0.25">
      <c r="A68" s="262"/>
      <c r="B68" s="262"/>
      <c r="C68" s="262"/>
      <c r="D68" s="262"/>
      <c r="E68" s="262"/>
      <c r="F68" s="262"/>
      <c r="G68" s="262"/>
      <c r="H68" s="262"/>
      <c r="I68" s="262"/>
      <c r="J68" s="262"/>
      <c r="K68" s="262"/>
      <c r="L68" s="262"/>
      <c r="M68" s="262"/>
      <c r="N68" s="262"/>
      <c r="O68" s="262"/>
      <c r="P68" s="262"/>
      <c r="Q68" s="262"/>
      <c r="R68" s="262"/>
      <c r="S68" s="262"/>
      <c r="T68" s="262"/>
      <c r="U68" s="262"/>
      <c r="V68" s="262"/>
    </row>
    <row r="69" spans="1:34" x14ac:dyDescent="0.25">
      <c r="A69" s="262"/>
      <c r="B69" s="262"/>
      <c r="C69" s="262"/>
      <c r="D69" s="262"/>
      <c r="E69" s="262"/>
      <c r="F69" s="262"/>
      <c r="G69" s="262"/>
      <c r="H69" s="262"/>
      <c r="I69" s="262"/>
      <c r="J69" s="262"/>
      <c r="K69" s="262"/>
      <c r="L69" s="262"/>
      <c r="M69" s="262"/>
      <c r="N69" s="262"/>
      <c r="O69" s="262"/>
      <c r="P69" s="262"/>
      <c r="Q69" s="262"/>
      <c r="R69" s="262"/>
      <c r="S69" s="262"/>
      <c r="T69" s="262"/>
      <c r="U69" s="262"/>
      <c r="V69" s="262"/>
    </row>
    <row r="70" spans="1:34" ht="57.75" customHeight="1" x14ac:dyDescent="0.25">
      <c r="A70" s="262"/>
      <c r="B70" s="262"/>
      <c r="C70" s="262"/>
      <c r="D70" s="262"/>
      <c r="E70" s="262"/>
      <c r="F70" s="262"/>
      <c r="G70" s="262"/>
      <c r="H70" s="262"/>
      <c r="I70" s="262"/>
      <c r="J70" s="262"/>
      <c r="K70" s="262"/>
      <c r="L70" s="262"/>
      <c r="M70" s="262"/>
      <c r="N70" s="262"/>
      <c r="O70" s="262"/>
      <c r="P70" s="262"/>
      <c r="Q70" s="262"/>
      <c r="R70" s="262"/>
      <c r="S70" s="262"/>
      <c r="T70" s="262"/>
      <c r="U70" s="262"/>
      <c r="V70" s="262"/>
    </row>
    <row r="71" spans="1:34" x14ac:dyDescent="0.25">
      <c r="A71" s="262"/>
      <c r="B71" s="262"/>
      <c r="C71" s="262"/>
      <c r="D71" s="262"/>
      <c r="E71" s="262"/>
      <c r="F71" s="262"/>
      <c r="G71" s="262"/>
      <c r="H71" s="262"/>
      <c r="I71" s="262"/>
      <c r="J71" s="262"/>
      <c r="K71" s="262"/>
      <c r="L71" s="262"/>
      <c r="M71" s="262"/>
      <c r="N71" s="262"/>
      <c r="O71" s="262"/>
      <c r="P71" s="262"/>
      <c r="Q71" s="262"/>
      <c r="R71" s="262"/>
      <c r="S71" s="262"/>
      <c r="T71" s="262"/>
      <c r="U71" s="262"/>
      <c r="V71" s="262"/>
    </row>
    <row r="72" spans="1:34" x14ac:dyDescent="0.25">
      <c r="A72" s="262"/>
      <c r="B72" s="262"/>
      <c r="C72" s="262"/>
      <c r="D72" s="262"/>
      <c r="E72" s="262"/>
      <c r="F72" s="262"/>
      <c r="G72" s="262"/>
      <c r="H72" s="262"/>
      <c r="I72" s="262"/>
      <c r="J72" s="262"/>
      <c r="K72" s="262"/>
      <c r="L72" s="262"/>
      <c r="M72" s="262"/>
      <c r="N72" s="262"/>
      <c r="O72" s="262"/>
      <c r="P72" s="262"/>
      <c r="Q72" s="262"/>
      <c r="R72" s="262"/>
      <c r="S72" s="262"/>
      <c r="T72" s="262"/>
      <c r="U72" s="262"/>
      <c r="V72" s="262"/>
    </row>
    <row r="73" spans="1:34" x14ac:dyDescent="0.25">
      <c r="A73" s="262"/>
      <c r="B73" s="262"/>
      <c r="C73" s="262"/>
      <c r="D73" s="262"/>
      <c r="E73" s="262"/>
      <c r="F73" s="262"/>
      <c r="G73" s="262"/>
      <c r="H73" s="262"/>
      <c r="I73" s="262"/>
      <c r="J73" s="262"/>
      <c r="K73" s="262"/>
      <c r="L73" s="262"/>
      <c r="M73" s="262"/>
      <c r="N73" s="262"/>
      <c r="O73" s="262"/>
      <c r="P73" s="262"/>
      <c r="Q73" s="262"/>
      <c r="R73" s="262"/>
      <c r="S73" s="262"/>
      <c r="T73" s="262"/>
      <c r="U73" s="262"/>
      <c r="V73" s="262"/>
    </row>
    <row r="74" spans="1:34" x14ac:dyDescent="0.25">
      <c r="A74" s="262"/>
      <c r="B74" s="262"/>
      <c r="C74" s="262"/>
      <c r="D74" s="262"/>
      <c r="E74" s="262"/>
      <c r="F74" s="262"/>
      <c r="G74" s="262"/>
      <c r="H74" s="262"/>
      <c r="I74" s="262"/>
      <c r="J74" s="262"/>
      <c r="K74" s="262"/>
      <c r="L74" s="262"/>
      <c r="M74" s="262"/>
      <c r="N74" s="262"/>
      <c r="O74" s="262"/>
      <c r="P74" s="262"/>
      <c r="Q74" s="262"/>
      <c r="R74" s="262"/>
      <c r="S74" s="262"/>
      <c r="T74" s="262"/>
      <c r="U74" s="262"/>
      <c r="V74" s="262"/>
    </row>
    <row r="75" spans="1:34" x14ac:dyDescent="0.25">
      <c r="A75" s="262"/>
      <c r="B75" s="262"/>
      <c r="C75" s="262"/>
      <c r="D75" s="262"/>
      <c r="E75" s="262"/>
      <c r="F75" s="262"/>
      <c r="G75" s="262"/>
      <c r="H75" s="262"/>
      <c r="I75" s="262"/>
      <c r="J75" s="262"/>
      <c r="K75" s="262"/>
      <c r="L75" s="262"/>
      <c r="M75" s="262"/>
      <c r="N75" s="262"/>
      <c r="O75" s="262"/>
      <c r="P75" s="262"/>
      <c r="Q75" s="262"/>
      <c r="R75" s="262"/>
      <c r="S75" s="262"/>
      <c r="T75" s="262"/>
      <c r="U75" s="262"/>
      <c r="V75" s="262"/>
    </row>
    <row r="76" spans="1:34" x14ac:dyDescent="0.25">
      <c r="A76" s="262"/>
      <c r="B76" s="262"/>
      <c r="C76" s="262"/>
      <c r="D76" s="262"/>
      <c r="E76" s="262"/>
      <c r="F76" s="262"/>
      <c r="G76" s="262"/>
      <c r="H76" s="262"/>
      <c r="I76" s="262"/>
      <c r="J76" s="262"/>
      <c r="K76" s="262"/>
      <c r="L76" s="262"/>
      <c r="M76" s="262"/>
      <c r="N76" s="262"/>
      <c r="O76" s="262"/>
      <c r="P76" s="262"/>
      <c r="Q76" s="262"/>
      <c r="R76" s="262"/>
      <c r="S76" s="262"/>
      <c r="T76" s="262"/>
      <c r="U76" s="262"/>
      <c r="V76" s="262"/>
    </row>
    <row r="77" spans="1:34" x14ac:dyDescent="0.25">
      <c r="A77" s="262"/>
      <c r="B77" s="262"/>
      <c r="C77" s="262"/>
      <c r="D77" s="262"/>
      <c r="E77" s="262"/>
      <c r="F77" s="262"/>
      <c r="G77" s="262"/>
      <c r="H77" s="262"/>
      <c r="I77" s="262"/>
      <c r="J77" s="262"/>
      <c r="K77" s="262"/>
      <c r="L77" s="262"/>
      <c r="M77" s="262"/>
      <c r="N77" s="262"/>
      <c r="O77" s="262"/>
      <c r="P77" s="262"/>
      <c r="Q77" s="262"/>
      <c r="R77" s="262"/>
      <c r="S77" s="262"/>
      <c r="T77" s="262"/>
      <c r="U77" s="262"/>
      <c r="V77" s="262"/>
    </row>
    <row r="78" spans="1:34" x14ac:dyDescent="0.25">
      <c r="A78" s="262"/>
      <c r="B78" s="262"/>
      <c r="C78" s="262"/>
      <c r="D78" s="262"/>
      <c r="E78" s="262"/>
      <c r="F78" s="262"/>
      <c r="G78" s="262"/>
      <c r="H78" s="262"/>
      <c r="I78" s="262"/>
      <c r="J78" s="262"/>
      <c r="K78" s="262"/>
      <c r="L78" s="262"/>
      <c r="M78" s="262"/>
      <c r="N78" s="262"/>
      <c r="O78" s="262"/>
      <c r="P78" s="262"/>
      <c r="Q78" s="262"/>
      <c r="R78" s="262"/>
      <c r="S78" s="262"/>
      <c r="T78" s="262"/>
      <c r="U78" s="262"/>
      <c r="V78" s="262"/>
    </row>
    <row r="79" spans="1:34" x14ac:dyDescent="0.25">
      <c r="A79" s="262"/>
      <c r="B79" s="262"/>
      <c r="C79" s="262"/>
      <c r="D79" s="262"/>
      <c r="E79" s="262"/>
      <c r="F79" s="262"/>
      <c r="G79" s="262"/>
      <c r="H79" s="262"/>
      <c r="I79" s="262"/>
      <c r="J79" s="262"/>
      <c r="K79" s="262"/>
      <c r="L79" s="262"/>
      <c r="M79" s="262"/>
      <c r="N79" s="262"/>
      <c r="O79" s="262"/>
      <c r="P79" s="262"/>
      <c r="Q79" s="262"/>
      <c r="R79" s="262"/>
      <c r="S79" s="262"/>
      <c r="T79" s="262"/>
      <c r="U79" s="262"/>
      <c r="V79" s="262"/>
    </row>
    <row r="80" spans="1:34" x14ac:dyDescent="0.25">
      <c r="A80" s="262"/>
      <c r="B80" s="262"/>
      <c r="C80" s="262"/>
      <c r="D80" s="262"/>
      <c r="E80" s="262"/>
      <c r="F80" s="262"/>
      <c r="G80" s="262"/>
      <c r="H80" s="262"/>
      <c r="I80" s="262"/>
      <c r="J80" s="262"/>
      <c r="K80" s="262"/>
      <c r="L80" s="262"/>
      <c r="M80" s="262"/>
      <c r="N80" s="262"/>
      <c r="O80" s="262"/>
      <c r="P80" s="262"/>
      <c r="Q80" s="262"/>
      <c r="R80" s="262"/>
      <c r="S80" s="262"/>
      <c r="T80" s="262"/>
      <c r="U80" s="262"/>
      <c r="V80" s="262"/>
    </row>
    <row r="81" spans="1:22" x14ac:dyDescent="0.25">
      <c r="A81" s="262"/>
      <c r="B81" s="262"/>
      <c r="C81" s="262"/>
      <c r="D81" s="262"/>
      <c r="E81" s="262"/>
      <c r="F81" s="262"/>
      <c r="G81" s="262"/>
      <c r="H81" s="262"/>
      <c r="I81" s="262"/>
      <c r="J81" s="262"/>
      <c r="K81" s="262"/>
      <c r="L81" s="262"/>
      <c r="M81" s="262"/>
      <c r="N81" s="262"/>
      <c r="O81" s="262"/>
      <c r="P81" s="262"/>
      <c r="Q81" s="262"/>
      <c r="R81" s="262"/>
      <c r="S81" s="262"/>
      <c r="T81" s="262"/>
      <c r="U81" s="262"/>
      <c r="V81" s="262"/>
    </row>
    <row r="82" spans="1:22" x14ac:dyDescent="0.25">
      <c r="A82" s="262"/>
      <c r="B82" s="262"/>
      <c r="C82" s="262"/>
      <c r="D82" s="262"/>
      <c r="E82" s="262"/>
      <c r="F82" s="262"/>
      <c r="G82" s="262"/>
      <c r="H82" s="262"/>
      <c r="I82" s="262"/>
      <c r="J82" s="262"/>
      <c r="K82" s="262"/>
      <c r="L82" s="262"/>
      <c r="M82" s="262"/>
      <c r="N82" s="262"/>
      <c r="O82" s="262"/>
      <c r="P82" s="262"/>
      <c r="Q82" s="262"/>
      <c r="R82" s="262"/>
      <c r="S82" s="262"/>
      <c r="T82" s="262"/>
      <c r="U82" s="262"/>
      <c r="V82" s="262"/>
    </row>
    <row r="83" spans="1:22" x14ac:dyDescent="0.25">
      <c r="A83" s="262"/>
      <c r="B83" s="262"/>
      <c r="C83" s="262"/>
      <c r="D83" s="262"/>
      <c r="E83" s="262"/>
      <c r="F83" s="262"/>
      <c r="G83" s="262"/>
      <c r="H83" s="262"/>
      <c r="I83" s="262"/>
      <c r="J83" s="262"/>
      <c r="K83" s="262"/>
      <c r="L83" s="262"/>
      <c r="M83" s="262"/>
      <c r="N83" s="262"/>
      <c r="O83" s="262"/>
      <c r="P83" s="262"/>
      <c r="Q83" s="262"/>
      <c r="R83" s="262"/>
      <c r="S83" s="262"/>
      <c r="T83" s="262"/>
      <c r="U83" s="262"/>
      <c r="V83" s="262"/>
    </row>
    <row r="84" spans="1:22" x14ac:dyDescent="0.25">
      <c r="A84" s="262"/>
      <c r="B84" s="262"/>
      <c r="C84" s="262"/>
      <c r="D84" s="262"/>
      <c r="E84" s="262"/>
      <c r="F84" s="262"/>
      <c r="G84" s="262"/>
      <c r="H84" s="262"/>
      <c r="I84" s="262"/>
      <c r="J84" s="262"/>
      <c r="K84" s="262"/>
      <c r="L84" s="262"/>
      <c r="M84" s="262"/>
      <c r="N84" s="262"/>
      <c r="O84" s="262"/>
      <c r="P84" s="262"/>
      <c r="Q84" s="262"/>
      <c r="R84" s="262"/>
      <c r="S84" s="262"/>
      <c r="T84" s="262"/>
      <c r="U84" s="262"/>
      <c r="V84" s="262"/>
    </row>
    <row r="85" spans="1:22" x14ac:dyDescent="0.25">
      <c r="A85" s="262"/>
      <c r="B85" s="262"/>
      <c r="C85" s="262"/>
      <c r="D85" s="262"/>
      <c r="E85" s="262"/>
      <c r="F85" s="262"/>
      <c r="G85" s="262"/>
      <c r="H85" s="262"/>
      <c r="I85" s="262"/>
      <c r="J85" s="262"/>
      <c r="K85" s="262"/>
      <c r="L85" s="262"/>
      <c r="M85" s="262"/>
      <c r="N85" s="262"/>
      <c r="O85" s="262"/>
      <c r="P85" s="262"/>
      <c r="Q85" s="262"/>
      <c r="R85" s="262"/>
      <c r="S85" s="262"/>
      <c r="T85" s="262"/>
      <c r="U85" s="262"/>
      <c r="V85" s="262"/>
    </row>
    <row r="86" spans="1:22" ht="15.75" thickBot="1" x14ac:dyDescent="0.3">
      <c r="A86" s="262"/>
      <c r="B86" s="262"/>
      <c r="C86" s="262"/>
      <c r="D86" s="262"/>
      <c r="E86" s="262"/>
      <c r="F86" s="262"/>
      <c r="G86" s="262"/>
      <c r="H86" s="262"/>
      <c r="I86" s="262"/>
      <c r="J86" s="262"/>
      <c r="K86" s="262"/>
      <c r="L86" s="262"/>
      <c r="M86" s="262"/>
      <c r="N86" s="262"/>
      <c r="O86" s="262"/>
      <c r="P86" s="262"/>
      <c r="Q86" s="262"/>
      <c r="R86" s="262"/>
      <c r="S86" s="262"/>
      <c r="T86" s="262"/>
      <c r="U86" s="262"/>
      <c r="V86" s="262"/>
    </row>
    <row r="87" spans="1:22" x14ac:dyDescent="0.25">
      <c r="A87" s="262"/>
      <c r="B87" s="262"/>
      <c r="C87" s="262"/>
      <c r="D87" s="262"/>
      <c r="E87" s="262"/>
      <c r="F87" s="262"/>
      <c r="G87" s="262"/>
      <c r="H87" s="298"/>
      <c r="I87" s="262"/>
      <c r="J87" s="262"/>
      <c r="K87" s="262"/>
      <c r="L87" s="262"/>
      <c r="M87" s="262"/>
      <c r="N87" s="262"/>
      <c r="O87" s="262"/>
      <c r="P87" s="262"/>
      <c r="Q87" s="262"/>
      <c r="R87" s="262"/>
      <c r="S87" s="262"/>
      <c r="T87" s="262"/>
      <c r="U87" s="262"/>
      <c r="V87" s="262"/>
    </row>
    <row r="88" spans="1:22" x14ac:dyDescent="0.25">
      <c r="A88" s="262"/>
      <c r="B88" s="262"/>
      <c r="C88" s="262"/>
      <c r="D88" s="262"/>
      <c r="E88" s="262"/>
      <c r="F88" s="262"/>
      <c r="G88" s="262"/>
      <c r="H88" s="262"/>
      <c r="I88" s="262"/>
      <c r="J88" s="262"/>
      <c r="K88" s="262"/>
      <c r="L88" s="262"/>
      <c r="M88" s="262"/>
      <c r="N88" s="262"/>
      <c r="O88" s="262"/>
      <c r="P88" s="262"/>
      <c r="Q88" s="262"/>
      <c r="R88" s="262"/>
      <c r="S88" s="262"/>
      <c r="T88" s="262"/>
      <c r="U88" s="262"/>
      <c r="V88" s="262"/>
    </row>
    <row r="89" spans="1:22" x14ac:dyDescent="0.25">
      <c r="A89" s="262"/>
      <c r="B89" s="262"/>
      <c r="C89" s="262"/>
      <c r="D89" s="262"/>
      <c r="E89" s="262"/>
      <c r="F89" s="262"/>
      <c r="G89" s="262"/>
      <c r="H89" s="262"/>
      <c r="I89" s="262"/>
      <c r="J89" s="262"/>
      <c r="K89" s="262"/>
      <c r="L89" s="262"/>
      <c r="M89" s="262"/>
      <c r="N89" s="262"/>
      <c r="O89" s="262"/>
      <c r="P89" s="262"/>
      <c r="Q89" s="262"/>
      <c r="R89" s="262"/>
      <c r="S89" s="262"/>
      <c r="T89" s="262"/>
      <c r="U89" s="262"/>
      <c r="V89" s="262"/>
    </row>
    <row r="90" spans="1:22" x14ac:dyDescent="0.25">
      <c r="A90" s="262"/>
      <c r="B90" s="262"/>
      <c r="C90" s="262"/>
      <c r="D90" s="262"/>
      <c r="E90" s="262"/>
      <c r="F90" s="262"/>
      <c r="G90" s="262"/>
      <c r="H90" s="262"/>
      <c r="I90" s="262"/>
      <c r="J90" s="262"/>
      <c r="K90" s="262"/>
      <c r="L90" s="262"/>
      <c r="M90" s="262"/>
      <c r="N90" s="262"/>
      <c r="O90" s="262"/>
      <c r="P90" s="262"/>
      <c r="Q90" s="262"/>
      <c r="R90" s="262"/>
      <c r="S90" s="262"/>
      <c r="T90" s="262"/>
      <c r="U90" s="262"/>
      <c r="V90" s="262"/>
    </row>
    <row r="91" spans="1:22" x14ac:dyDescent="0.25">
      <c r="A91" s="262"/>
      <c r="B91" s="262"/>
      <c r="C91" s="262"/>
      <c r="D91" s="262"/>
      <c r="E91" s="262"/>
      <c r="F91" s="262"/>
      <c r="G91" s="262"/>
      <c r="H91" s="262"/>
      <c r="I91" s="262"/>
      <c r="J91" s="262"/>
      <c r="K91" s="262"/>
      <c r="L91" s="262"/>
      <c r="M91" s="262"/>
      <c r="N91" s="262"/>
      <c r="O91" s="262"/>
      <c r="P91" s="262"/>
      <c r="Q91" s="262"/>
      <c r="R91" s="262"/>
      <c r="S91" s="262"/>
      <c r="T91" s="262"/>
      <c r="U91" s="262"/>
      <c r="V91" s="262"/>
    </row>
    <row r="92" spans="1:22" x14ac:dyDescent="0.25">
      <c r="A92" s="262"/>
      <c r="B92" s="262"/>
      <c r="C92" s="262"/>
      <c r="D92" s="262"/>
      <c r="E92" s="262"/>
      <c r="F92" s="262"/>
      <c r="G92" s="262"/>
      <c r="H92" s="262"/>
      <c r="I92" s="262"/>
      <c r="J92" s="262"/>
      <c r="K92" s="262"/>
      <c r="L92" s="262"/>
      <c r="M92" s="262"/>
      <c r="N92" s="262"/>
      <c r="O92" s="262"/>
      <c r="P92" s="262"/>
      <c r="Q92" s="262"/>
      <c r="R92" s="262"/>
      <c r="S92" s="262"/>
      <c r="T92" s="262"/>
      <c r="U92" s="262"/>
      <c r="V92" s="262"/>
    </row>
    <row r="93" spans="1:22" x14ac:dyDescent="0.25">
      <c r="A93" s="262"/>
      <c r="B93" s="262"/>
      <c r="C93" s="262"/>
      <c r="D93" s="262"/>
      <c r="E93" s="262"/>
      <c r="F93" s="262"/>
      <c r="G93" s="262"/>
      <c r="H93" s="262"/>
      <c r="I93" s="262"/>
      <c r="J93" s="262"/>
      <c r="K93" s="262"/>
      <c r="L93" s="262"/>
      <c r="M93" s="262"/>
      <c r="N93" s="262"/>
      <c r="O93" s="262"/>
      <c r="P93" s="262"/>
      <c r="Q93" s="262"/>
      <c r="R93" s="262"/>
      <c r="S93" s="262"/>
      <c r="T93" s="262"/>
      <c r="U93" s="262"/>
      <c r="V93" s="262"/>
    </row>
    <row r="94" spans="1:22" x14ac:dyDescent="0.25">
      <c r="A94" s="262"/>
      <c r="B94" s="262"/>
      <c r="C94" s="262"/>
      <c r="D94" s="262"/>
      <c r="E94" s="262"/>
      <c r="F94" s="262"/>
      <c r="G94" s="262"/>
      <c r="H94" s="262"/>
      <c r="I94" s="262"/>
      <c r="J94" s="262"/>
      <c r="K94" s="262"/>
      <c r="L94" s="262"/>
      <c r="M94" s="262"/>
      <c r="N94" s="262"/>
      <c r="O94" s="262"/>
      <c r="P94" s="262"/>
    </row>
    <row r="95" spans="1:22" x14ac:dyDescent="0.25">
      <c r="A95" s="262"/>
      <c r="B95" s="262"/>
      <c r="C95" s="262"/>
      <c r="D95" s="262"/>
      <c r="E95" s="262"/>
      <c r="F95" s="262"/>
      <c r="G95" s="262"/>
      <c r="H95" s="262"/>
      <c r="I95" s="262"/>
      <c r="J95" s="262"/>
      <c r="K95" s="262"/>
      <c r="L95" s="262"/>
      <c r="M95" s="262"/>
      <c r="N95" s="262"/>
      <c r="O95" s="262"/>
      <c r="P95" s="262"/>
    </row>
    <row r="96" spans="1:22" x14ac:dyDescent="0.25">
      <c r="A96" s="262"/>
      <c r="B96" s="262"/>
      <c r="C96" s="262"/>
      <c r="D96" s="262"/>
      <c r="E96" s="262"/>
      <c r="F96" s="262"/>
      <c r="G96" s="262"/>
      <c r="H96" s="262"/>
      <c r="I96" s="262"/>
      <c r="J96" s="262"/>
      <c r="K96" s="262"/>
      <c r="L96" s="262"/>
      <c r="M96" s="262"/>
      <c r="N96" s="262"/>
      <c r="O96" s="262"/>
      <c r="P96" s="262"/>
    </row>
    <row r="97" spans="1:32" x14ac:dyDescent="0.25">
      <c r="A97" s="262"/>
      <c r="B97" s="262"/>
      <c r="C97" s="262"/>
      <c r="D97" s="262"/>
      <c r="E97" s="262"/>
      <c r="F97" s="262"/>
      <c r="G97" s="262"/>
      <c r="H97" s="262"/>
      <c r="I97" s="262"/>
      <c r="J97" s="262"/>
      <c r="K97" s="262"/>
      <c r="L97" s="262"/>
      <c r="M97" s="262"/>
      <c r="N97" s="262"/>
      <c r="O97" s="262"/>
      <c r="P97" s="262"/>
    </row>
    <row r="98" spans="1:32" x14ac:dyDescent="0.25">
      <c r="A98" s="262"/>
      <c r="B98" s="262"/>
      <c r="C98" s="262"/>
      <c r="D98" s="262"/>
      <c r="E98" s="262"/>
      <c r="F98" s="262"/>
      <c r="G98" s="262"/>
      <c r="H98" s="262"/>
      <c r="I98" s="262"/>
      <c r="J98" s="262"/>
      <c r="K98" s="262"/>
      <c r="L98" s="262"/>
      <c r="M98" s="262"/>
      <c r="N98" s="262"/>
      <c r="O98" s="262"/>
      <c r="P98" s="262"/>
    </row>
    <row r="99" spans="1:32" x14ac:dyDescent="0.25">
      <c r="A99" s="262"/>
      <c r="B99" s="262"/>
      <c r="C99" s="262"/>
      <c r="D99" s="262"/>
      <c r="E99" s="262"/>
      <c r="F99" s="262"/>
      <c r="G99" s="262"/>
      <c r="H99" s="262"/>
      <c r="I99" s="262"/>
      <c r="J99" s="262"/>
      <c r="K99" s="262"/>
      <c r="L99" s="262"/>
      <c r="M99" s="262"/>
      <c r="N99" s="262"/>
      <c r="O99" s="262"/>
      <c r="P99" s="262"/>
    </row>
    <row r="100" spans="1:32" x14ac:dyDescent="0.25">
      <c r="A100" s="262"/>
      <c r="B100" s="262"/>
      <c r="C100" s="262"/>
      <c r="D100" s="262"/>
      <c r="E100" s="262"/>
      <c r="F100" s="262"/>
      <c r="G100" s="262"/>
      <c r="H100" s="262"/>
      <c r="I100" s="262"/>
      <c r="J100" s="262"/>
      <c r="K100" s="262"/>
      <c r="L100" s="262"/>
      <c r="M100" s="262"/>
      <c r="N100" s="262"/>
      <c r="O100" s="262"/>
      <c r="P100" s="262"/>
    </row>
    <row r="101" spans="1:32" x14ac:dyDescent="0.25">
      <c r="A101" s="262"/>
      <c r="B101" s="262"/>
      <c r="C101" s="262"/>
      <c r="D101" s="262"/>
      <c r="E101" s="262"/>
      <c r="F101" s="262"/>
      <c r="G101" s="262"/>
      <c r="H101" s="262"/>
      <c r="I101" s="262"/>
      <c r="J101" s="262"/>
      <c r="K101" s="262"/>
      <c r="L101" s="262"/>
      <c r="M101" s="262"/>
      <c r="N101" s="262"/>
      <c r="O101" s="262"/>
      <c r="P101" s="262"/>
    </row>
    <row r="102" spans="1:32" x14ac:dyDescent="0.25">
      <c r="A102" s="262"/>
      <c r="B102" s="262"/>
      <c r="C102" s="262"/>
      <c r="D102" s="262"/>
      <c r="E102" s="262"/>
      <c r="F102" s="262"/>
      <c r="G102" s="262"/>
      <c r="H102" s="262"/>
      <c r="I102" s="262"/>
      <c r="J102" s="262"/>
      <c r="K102" s="262"/>
      <c r="L102" s="262"/>
      <c r="M102" s="262"/>
      <c r="N102" s="262"/>
      <c r="O102" s="262"/>
      <c r="P102" s="262"/>
    </row>
    <row r="103" spans="1:32" x14ac:dyDescent="0.25">
      <c r="A103" s="262"/>
      <c r="B103" s="262"/>
      <c r="C103" s="262"/>
      <c r="D103" s="262"/>
      <c r="E103" s="262"/>
      <c r="F103" s="262"/>
      <c r="G103" s="262"/>
      <c r="H103" s="262"/>
      <c r="I103" s="262"/>
      <c r="J103" s="262"/>
      <c r="K103" s="262"/>
      <c r="L103" s="262"/>
      <c r="M103" s="262"/>
      <c r="N103" s="262"/>
      <c r="O103" s="262"/>
      <c r="P103" s="262"/>
    </row>
    <row r="104" spans="1:32" x14ac:dyDescent="0.25">
      <c r="A104" s="262"/>
      <c r="B104" s="262"/>
      <c r="C104" s="262"/>
      <c r="D104" s="262"/>
      <c r="E104" s="262"/>
      <c r="F104" s="262"/>
      <c r="G104" s="262"/>
      <c r="H104" s="262"/>
      <c r="I104" s="262"/>
      <c r="J104" s="262"/>
      <c r="K104" s="262"/>
      <c r="L104" s="262"/>
      <c r="M104" s="262"/>
      <c r="N104" s="262"/>
      <c r="O104" s="262"/>
      <c r="P104" s="262"/>
    </row>
    <row r="105" spans="1:32" x14ac:dyDescent="0.25">
      <c r="A105" s="262"/>
      <c r="B105" s="262"/>
      <c r="C105" s="262"/>
      <c r="D105" s="262"/>
      <c r="E105" s="262"/>
      <c r="F105" s="262"/>
      <c r="G105" s="262"/>
      <c r="H105" s="262"/>
      <c r="I105" s="262"/>
      <c r="J105" s="262"/>
      <c r="K105" s="262"/>
      <c r="L105" s="262"/>
      <c r="M105" s="262"/>
      <c r="N105" s="262"/>
      <c r="O105" s="262"/>
      <c r="P105" s="262"/>
    </row>
    <row r="106" spans="1:32" x14ac:dyDescent="0.25">
      <c r="A106" s="262"/>
      <c r="B106" s="262"/>
      <c r="C106" s="262"/>
      <c r="D106" s="262"/>
      <c r="E106" s="262"/>
      <c r="F106" s="262"/>
      <c r="G106" s="262"/>
      <c r="H106" s="262"/>
      <c r="I106" s="262"/>
      <c r="J106" s="262"/>
      <c r="K106" s="262"/>
      <c r="L106" s="262"/>
      <c r="M106" s="262"/>
      <c r="N106" s="262"/>
      <c r="O106" s="262"/>
      <c r="P106" s="262"/>
    </row>
    <row r="107" spans="1:32" x14ac:dyDescent="0.25">
      <c r="A107" s="262"/>
      <c r="B107" s="262"/>
      <c r="C107" s="262"/>
      <c r="D107" s="262"/>
      <c r="E107" s="262"/>
      <c r="F107" s="262"/>
      <c r="G107" s="262"/>
      <c r="H107" s="262"/>
      <c r="I107" s="262"/>
      <c r="J107" s="262"/>
      <c r="K107" s="262"/>
      <c r="L107" s="262"/>
      <c r="M107" s="262"/>
      <c r="N107" s="262"/>
      <c r="O107" s="262"/>
      <c r="P107" s="262"/>
    </row>
    <row r="108" spans="1:32" x14ac:dyDescent="0.25">
      <c r="A108" s="262"/>
      <c r="B108" s="262"/>
      <c r="C108" s="262"/>
      <c r="D108" s="262"/>
      <c r="E108" s="262"/>
      <c r="F108" s="262"/>
      <c r="G108" s="262"/>
      <c r="H108" s="262"/>
      <c r="I108" s="262"/>
      <c r="J108" s="262"/>
      <c r="K108" s="262"/>
      <c r="L108" s="262"/>
      <c r="M108" s="262"/>
      <c r="N108" s="262"/>
      <c r="O108" s="262"/>
      <c r="P108" s="262"/>
    </row>
    <row r="109" spans="1:32" x14ac:dyDescent="0.25">
      <c r="A109" s="262"/>
      <c r="B109" s="262"/>
      <c r="C109" s="262"/>
      <c r="D109" s="262"/>
      <c r="E109" s="262"/>
      <c r="F109" s="262"/>
      <c r="G109" s="262"/>
      <c r="H109" s="262"/>
      <c r="I109" s="262"/>
      <c r="J109" s="262"/>
      <c r="K109" s="262"/>
      <c r="L109" s="262"/>
      <c r="M109" s="262"/>
      <c r="N109" s="262"/>
      <c r="O109" s="262"/>
      <c r="P109" s="262"/>
    </row>
    <row r="110" spans="1:32" x14ac:dyDescent="0.25">
      <c r="A110" s="262"/>
      <c r="B110" s="262"/>
      <c r="C110" s="262"/>
      <c r="D110" s="262"/>
      <c r="E110" s="262"/>
      <c r="F110" s="262"/>
      <c r="G110" s="262"/>
      <c r="H110" s="262"/>
      <c r="I110" s="262"/>
      <c r="J110" s="262"/>
      <c r="K110" s="262"/>
      <c r="L110" s="262"/>
      <c r="M110" s="262"/>
      <c r="N110" s="262"/>
      <c r="O110" s="262"/>
      <c r="P110" s="262"/>
    </row>
    <row r="111" spans="1:32" x14ac:dyDescent="0.25">
      <c r="A111" s="262"/>
      <c r="B111" s="262"/>
      <c r="C111" s="262"/>
      <c r="D111" s="262"/>
      <c r="E111" s="262"/>
      <c r="F111" s="262"/>
      <c r="G111" s="262"/>
      <c r="H111" s="262"/>
      <c r="I111" s="262"/>
      <c r="J111" s="262"/>
      <c r="K111" s="262"/>
      <c r="L111" s="262"/>
      <c r="M111" s="262"/>
      <c r="N111" s="262"/>
      <c r="O111" s="262"/>
      <c r="P111" s="262"/>
    </row>
    <row r="112" spans="1:32" x14ac:dyDescent="0.25">
      <c r="A112" s="262"/>
      <c r="B112" s="262"/>
      <c r="C112" s="262"/>
      <c r="D112" s="262"/>
      <c r="E112" s="262"/>
      <c r="F112" s="262"/>
      <c r="G112" s="262"/>
      <c r="H112" s="262"/>
      <c r="I112" s="262"/>
      <c r="J112" s="262"/>
      <c r="K112" s="262"/>
      <c r="L112" s="262"/>
      <c r="M112" s="262"/>
      <c r="N112" s="262"/>
      <c r="O112" s="262"/>
      <c r="P112" s="262"/>
      <c r="Q112" s="262"/>
      <c r="R112" s="262"/>
      <c r="S112" s="262"/>
      <c r="T112" s="262"/>
      <c r="U112" s="262"/>
      <c r="V112" s="262"/>
      <c r="W112" s="262"/>
      <c r="X112" s="262"/>
      <c r="Y112" s="262"/>
      <c r="Z112" s="262"/>
      <c r="AA112" s="262"/>
      <c r="AB112" s="262"/>
      <c r="AC112" s="262"/>
      <c r="AD112" s="262"/>
      <c r="AE112" s="262"/>
      <c r="AF112" s="262"/>
    </row>
    <row r="113" spans="1:32" x14ac:dyDescent="0.25">
      <c r="A113" s="262"/>
      <c r="B113" s="262"/>
      <c r="C113" s="262"/>
      <c r="D113" s="262"/>
      <c r="E113" s="262"/>
      <c r="F113" s="262"/>
      <c r="G113" s="262"/>
      <c r="H113" s="262"/>
      <c r="I113" s="262"/>
      <c r="J113" s="262"/>
      <c r="K113" s="262"/>
      <c r="L113" s="262"/>
      <c r="M113" s="262"/>
      <c r="N113" s="262"/>
      <c r="O113" s="262"/>
      <c r="P113" s="262"/>
      <c r="Q113" s="262"/>
      <c r="R113" s="262"/>
      <c r="S113" s="262"/>
      <c r="T113" s="262"/>
      <c r="U113" s="262"/>
      <c r="V113" s="262"/>
      <c r="W113" s="262"/>
      <c r="X113" s="262"/>
      <c r="Y113" s="262"/>
      <c r="Z113" s="262"/>
      <c r="AA113" s="262"/>
      <c r="AB113" s="262"/>
      <c r="AC113" s="262"/>
      <c r="AD113" s="262"/>
      <c r="AE113" s="262"/>
      <c r="AF113" s="262"/>
    </row>
    <row r="114" spans="1:32" x14ac:dyDescent="0.25">
      <c r="A114" s="262"/>
      <c r="B114" s="262"/>
      <c r="C114" s="262"/>
      <c r="D114" s="262"/>
      <c r="E114" s="262"/>
      <c r="F114" s="262"/>
      <c r="G114" s="262"/>
      <c r="H114" s="262"/>
      <c r="I114" s="262"/>
      <c r="J114" s="262"/>
      <c r="K114" s="262"/>
      <c r="L114" s="262"/>
      <c r="M114" s="262"/>
      <c r="N114" s="262"/>
      <c r="O114" s="262"/>
      <c r="P114" s="262"/>
      <c r="Q114" s="262"/>
      <c r="R114" s="262"/>
      <c r="S114" s="262"/>
      <c r="T114" s="262"/>
      <c r="U114" s="262"/>
      <c r="V114" s="262"/>
      <c r="W114" s="262"/>
      <c r="X114" s="262"/>
      <c r="Y114" s="262"/>
      <c r="Z114" s="262"/>
      <c r="AA114" s="262"/>
      <c r="AB114" s="262"/>
      <c r="AC114" s="262"/>
      <c r="AD114" s="262"/>
      <c r="AE114" s="262"/>
      <c r="AF114" s="262"/>
    </row>
    <row r="115" spans="1:32" x14ac:dyDescent="0.25">
      <c r="A115" s="262"/>
      <c r="B115" s="262"/>
      <c r="C115" s="262"/>
      <c r="D115" s="262"/>
      <c r="E115" s="262"/>
      <c r="F115" s="262"/>
      <c r="G115" s="262"/>
      <c r="H115" s="262"/>
      <c r="I115" s="262"/>
      <c r="J115" s="262"/>
      <c r="K115" s="262"/>
      <c r="L115" s="262"/>
      <c r="M115" s="262"/>
      <c r="N115" s="262"/>
      <c r="O115" s="262"/>
      <c r="P115" s="262"/>
      <c r="Q115" s="262"/>
      <c r="R115" s="262"/>
      <c r="S115" s="262"/>
      <c r="T115" s="262"/>
      <c r="U115" s="262"/>
      <c r="V115" s="262"/>
      <c r="W115" s="262"/>
      <c r="X115" s="262"/>
      <c r="Y115" s="262"/>
      <c r="Z115" s="262"/>
      <c r="AA115" s="262"/>
      <c r="AB115" s="262"/>
      <c r="AC115" s="262"/>
      <c r="AD115" s="262"/>
      <c r="AE115" s="262"/>
      <c r="AF115" s="262"/>
    </row>
    <row r="116" spans="1:32" x14ac:dyDescent="0.25">
      <c r="A116" s="262"/>
      <c r="B116" s="262"/>
      <c r="C116" s="262"/>
      <c r="D116" s="262"/>
      <c r="E116" s="262"/>
      <c r="F116" s="262"/>
      <c r="G116" s="262"/>
      <c r="H116" s="262"/>
      <c r="I116" s="262"/>
      <c r="J116" s="262"/>
      <c r="K116" s="262"/>
      <c r="L116" s="262"/>
      <c r="M116" s="262"/>
      <c r="N116" s="262"/>
      <c r="O116" s="262"/>
      <c r="P116" s="262"/>
      <c r="Q116" s="262"/>
      <c r="R116" s="262"/>
      <c r="S116" s="262"/>
      <c r="T116" s="262"/>
      <c r="U116" s="262"/>
      <c r="V116" s="262"/>
      <c r="W116" s="262"/>
      <c r="X116" s="262"/>
      <c r="Y116" s="262"/>
      <c r="Z116" s="262"/>
      <c r="AA116" s="262"/>
      <c r="AB116" s="262"/>
      <c r="AC116" s="262"/>
      <c r="AD116" s="262"/>
      <c r="AE116" s="262"/>
      <c r="AF116" s="262"/>
    </row>
    <row r="117" spans="1:32" x14ac:dyDescent="0.25">
      <c r="A117" s="262"/>
      <c r="B117" s="262"/>
      <c r="C117" s="262"/>
      <c r="D117" s="262"/>
      <c r="E117" s="262"/>
      <c r="F117" s="262"/>
      <c r="G117" s="262"/>
      <c r="H117" s="262"/>
      <c r="I117" s="262"/>
      <c r="J117" s="262"/>
      <c r="K117" s="262"/>
      <c r="L117" s="262"/>
      <c r="M117" s="262"/>
      <c r="N117" s="262"/>
      <c r="O117" s="262"/>
      <c r="P117" s="262"/>
      <c r="Q117" s="262"/>
      <c r="R117" s="262"/>
      <c r="S117" s="262"/>
      <c r="T117" s="262"/>
      <c r="U117" s="262"/>
      <c r="V117" s="262"/>
      <c r="W117" s="262"/>
      <c r="X117" s="262"/>
      <c r="Y117" s="262"/>
      <c r="Z117" s="262"/>
      <c r="AA117" s="262"/>
      <c r="AB117" s="262"/>
      <c r="AC117" s="262"/>
      <c r="AD117" s="262"/>
      <c r="AE117" s="262"/>
      <c r="AF117" s="262"/>
    </row>
    <row r="118" spans="1:32" x14ac:dyDescent="0.25">
      <c r="A118" s="262"/>
      <c r="B118" s="262"/>
      <c r="C118" s="262"/>
      <c r="D118" s="262"/>
      <c r="E118" s="262"/>
      <c r="F118" s="262"/>
      <c r="G118" s="262"/>
      <c r="H118" s="262"/>
      <c r="I118" s="262"/>
      <c r="J118" s="262"/>
      <c r="K118" s="262"/>
      <c r="L118" s="262"/>
      <c r="M118" s="262"/>
      <c r="N118" s="262"/>
      <c r="O118" s="262"/>
      <c r="P118" s="262"/>
      <c r="Q118" s="262"/>
      <c r="R118" s="262"/>
      <c r="S118" s="262"/>
      <c r="T118" s="262"/>
      <c r="U118" s="262"/>
      <c r="V118" s="262"/>
      <c r="W118" s="262"/>
      <c r="X118" s="262"/>
      <c r="Y118" s="262"/>
      <c r="Z118" s="262"/>
      <c r="AA118" s="262"/>
      <c r="AB118" s="262"/>
      <c r="AC118" s="262"/>
      <c r="AD118" s="262"/>
      <c r="AE118" s="262"/>
      <c r="AF118" s="262"/>
    </row>
    <row r="119" spans="1:32" x14ac:dyDescent="0.25">
      <c r="A119" s="262"/>
      <c r="B119" s="262"/>
      <c r="C119" s="262"/>
      <c r="D119" s="262"/>
      <c r="E119" s="262"/>
      <c r="F119" s="262"/>
      <c r="G119" s="262"/>
      <c r="H119" s="262"/>
      <c r="I119" s="262"/>
      <c r="J119" s="262"/>
      <c r="K119" s="262"/>
      <c r="L119" s="262"/>
      <c r="M119" s="262"/>
      <c r="N119" s="262"/>
      <c r="O119" s="262"/>
      <c r="P119" s="262"/>
      <c r="Q119" s="262"/>
      <c r="R119" s="262"/>
      <c r="S119" s="262"/>
      <c r="T119" s="262"/>
      <c r="U119" s="262"/>
      <c r="V119" s="262"/>
      <c r="W119" s="262"/>
      <c r="X119" s="262"/>
      <c r="Y119" s="262"/>
      <c r="Z119" s="262"/>
      <c r="AA119" s="262"/>
      <c r="AB119" s="262"/>
      <c r="AC119" s="262"/>
      <c r="AD119" s="262"/>
      <c r="AE119" s="262"/>
      <c r="AF119" s="262"/>
    </row>
    <row r="120" spans="1:32" x14ac:dyDescent="0.25">
      <c r="A120" s="262"/>
      <c r="B120" s="262"/>
      <c r="C120" s="262"/>
      <c r="D120" s="262"/>
      <c r="E120" s="262"/>
      <c r="F120" s="262"/>
      <c r="G120" s="262"/>
      <c r="H120" s="262"/>
      <c r="I120" s="262"/>
      <c r="J120" s="262"/>
      <c r="K120" s="262"/>
      <c r="L120" s="262"/>
      <c r="M120" s="262"/>
      <c r="N120" s="262"/>
      <c r="O120" s="262"/>
      <c r="P120" s="262"/>
      <c r="Q120" s="262"/>
      <c r="R120" s="262"/>
      <c r="S120" s="262"/>
      <c r="T120" s="262"/>
      <c r="U120" s="262"/>
      <c r="V120" s="262"/>
      <c r="W120" s="262"/>
      <c r="X120" s="262"/>
      <c r="Y120" s="262"/>
      <c r="Z120" s="262"/>
      <c r="AA120" s="262"/>
      <c r="AB120" s="262"/>
      <c r="AC120" s="262"/>
      <c r="AD120" s="262"/>
      <c r="AE120" s="262"/>
      <c r="AF120" s="262"/>
    </row>
    <row r="121" spans="1:32" x14ac:dyDescent="0.25">
      <c r="A121" s="262"/>
      <c r="B121" s="262"/>
      <c r="C121" s="262"/>
      <c r="D121" s="262"/>
      <c r="E121" s="262"/>
      <c r="F121" s="262"/>
      <c r="G121" s="262"/>
      <c r="H121" s="262"/>
      <c r="I121" s="262"/>
      <c r="J121" s="262"/>
      <c r="K121" s="262"/>
      <c r="L121" s="262"/>
      <c r="M121" s="262"/>
      <c r="N121" s="262"/>
      <c r="O121" s="262"/>
      <c r="P121" s="262"/>
      <c r="Q121" s="262"/>
      <c r="R121" s="262"/>
      <c r="S121" s="262"/>
      <c r="T121" s="262"/>
      <c r="U121" s="262"/>
      <c r="V121" s="262"/>
      <c r="W121" s="262"/>
      <c r="X121" s="262"/>
      <c r="Y121" s="262"/>
      <c r="Z121" s="262"/>
      <c r="AA121" s="262"/>
      <c r="AB121" s="262"/>
      <c r="AC121" s="262"/>
      <c r="AD121" s="262"/>
      <c r="AE121" s="262"/>
      <c r="AF121" s="262"/>
    </row>
    <row r="122" spans="1:32" x14ac:dyDescent="0.25">
      <c r="A122" s="262"/>
      <c r="B122" s="262"/>
      <c r="C122" s="262"/>
      <c r="D122" s="262"/>
      <c r="E122" s="262"/>
      <c r="F122" s="262"/>
      <c r="G122" s="262"/>
      <c r="H122" s="262"/>
      <c r="I122" s="262"/>
      <c r="J122" s="262"/>
      <c r="K122" s="262"/>
      <c r="L122" s="262"/>
      <c r="M122" s="262"/>
      <c r="N122" s="262"/>
      <c r="O122" s="262"/>
      <c r="P122" s="262"/>
      <c r="Q122" s="262"/>
      <c r="R122" s="262"/>
      <c r="S122" s="262"/>
      <c r="T122" s="262"/>
      <c r="U122" s="262"/>
      <c r="V122" s="262"/>
      <c r="W122" s="262"/>
      <c r="X122" s="262"/>
      <c r="Y122" s="262"/>
      <c r="Z122" s="262"/>
      <c r="AA122" s="262"/>
      <c r="AB122" s="262"/>
      <c r="AC122" s="262"/>
      <c r="AD122" s="262"/>
      <c r="AE122" s="262"/>
      <c r="AF122" s="262"/>
    </row>
    <row r="123" spans="1:32" x14ac:dyDescent="0.25">
      <c r="A123" s="262"/>
      <c r="B123" s="262"/>
      <c r="C123" s="262"/>
      <c r="D123" s="262"/>
      <c r="E123" s="262"/>
      <c r="F123" s="262"/>
      <c r="G123" s="262"/>
      <c r="H123" s="262"/>
      <c r="I123" s="262"/>
      <c r="J123" s="262"/>
      <c r="K123" s="262"/>
      <c r="L123" s="262"/>
      <c r="M123" s="262"/>
      <c r="N123" s="262"/>
      <c r="O123" s="262"/>
      <c r="P123" s="262"/>
      <c r="Q123" s="262"/>
      <c r="R123" s="262"/>
      <c r="S123" s="262"/>
      <c r="T123" s="262"/>
      <c r="U123" s="262"/>
      <c r="V123" s="262"/>
      <c r="W123" s="262"/>
      <c r="X123" s="262"/>
      <c r="Y123" s="262"/>
      <c r="Z123" s="262"/>
      <c r="AA123" s="262"/>
      <c r="AB123" s="262"/>
      <c r="AC123" s="262"/>
      <c r="AD123" s="262"/>
      <c r="AE123" s="262"/>
      <c r="AF123" s="262"/>
    </row>
    <row r="124" spans="1:32" x14ac:dyDescent="0.25">
      <c r="A124" s="262"/>
      <c r="B124" s="262"/>
      <c r="C124" s="262"/>
      <c r="D124" s="262"/>
      <c r="E124" s="262"/>
      <c r="F124" s="262"/>
      <c r="G124" s="262"/>
      <c r="H124" s="262"/>
      <c r="I124" s="262"/>
      <c r="J124" s="262"/>
      <c r="K124" s="262"/>
      <c r="L124" s="262"/>
      <c r="M124" s="262"/>
      <c r="N124" s="262"/>
      <c r="O124" s="262"/>
      <c r="P124" s="262"/>
      <c r="Q124" s="262"/>
      <c r="R124" s="262"/>
      <c r="S124" s="262"/>
      <c r="T124" s="262"/>
      <c r="U124" s="262"/>
      <c r="V124" s="262"/>
      <c r="W124" s="262"/>
      <c r="X124" s="262"/>
      <c r="Y124" s="262"/>
      <c r="Z124" s="262"/>
      <c r="AA124" s="262"/>
      <c r="AB124" s="262"/>
      <c r="AC124" s="262"/>
      <c r="AD124" s="262"/>
      <c r="AE124" s="262"/>
      <c r="AF124" s="262"/>
    </row>
    <row r="125" spans="1:32" x14ac:dyDescent="0.25">
      <c r="A125" s="262"/>
      <c r="B125" s="262"/>
      <c r="C125" s="262"/>
      <c r="D125" s="262"/>
      <c r="E125" s="262"/>
      <c r="F125" s="262"/>
      <c r="G125" s="262"/>
      <c r="H125" s="262"/>
      <c r="I125" s="262"/>
      <c r="J125" s="262"/>
      <c r="K125" s="262"/>
      <c r="L125" s="262"/>
      <c r="M125" s="262"/>
      <c r="N125" s="262"/>
      <c r="O125" s="262"/>
      <c r="P125" s="262"/>
      <c r="Q125" s="262"/>
      <c r="R125" s="262"/>
      <c r="S125" s="262"/>
      <c r="T125" s="262"/>
      <c r="U125" s="262"/>
      <c r="V125" s="262"/>
      <c r="W125" s="262"/>
      <c r="X125" s="262"/>
      <c r="Y125" s="262"/>
      <c r="Z125" s="262"/>
      <c r="AA125" s="262"/>
      <c r="AB125" s="262"/>
      <c r="AC125" s="262"/>
      <c r="AD125" s="262"/>
      <c r="AE125" s="262"/>
      <c r="AF125" s="262"/>
    </row>
    <row r="126" spans="1:32" x14ac:dyDescent="0.25">
      <c r="A126" s="262"/>
      <c r="B126" s="262"/>
      <c r="C126" s="262"/>
      <c r="D126" s="262"/>
      <c r="E126" s="262"/>
      <c r="F126" s="262"/>
      <c r="G126" s="262"/>
      <c r="H126" s="262"/>
      <c r="I126" s="262"/>
      <c r="J126" s="262"/>
      <c r="K126" s="262"/>
      <c r="L126" s="262"/>
      <c r="M126" s="262"/>
      <c r="N126" s="262"/>
      <c r="O126" s="262"/>
      <c r="P126" s="262"/>
      <c r="Q126" s="262"/>
      <c r="R126" s="262"/>
      <c r="S126" s="262"/>
      <c r="T126" s="262"/>
      <c r="U126" s="262"/>
      <c r="V126" s="262"/>
      <c r="W126" s="262"/>
      <c r="X126" s="262"/>
      <c r="Y126" s="262"/>
      <c r="Z126" s="262"/>
      <c r="AA126" s="262"/>
      <c r="AB126" s="262"/>
      <c r="AC126" s="262"/>
      <c r="AD126" s="262"/>
      <c r="AE126" s="262"/>
      <c r="AF126" s="262"/>
    </row>
    <row r="127" spans="1:32" x14ac:dyDescent="0.25">
      <c r="A127" s="262"/>
      <c r="B127" s="262"/>
      <c r="C127" s="262"/>
      <c r="D127" s="262"/>
      <c r="E127" s="262"/>
      <c r="F127" s="262"/>
      <c r="G127" s="262"/>
      <c r="H127" s="262"/>
      <c r="I127" s="262"/>
      <c r="J127" s="262"/>
      <c r="K127" s="262"/>
      <c r="L127" s="262"/>
      <c r="M127" s="262"/>
      <c r="N127" s="262"/>
      <c r="O127" s="262"/>
      <c r="P127" s="262"/>
      <c r="Q127" s="262"/>
      <c r="R127" s="262"/>
      <c r="S127" s="262"/>
      <c r="T127" s="262"/>
      <c r="U127" s="262"/>
      <c r="V127" s="262"/>
      <c r="W127" s="262"/>
      <c r="X127" s="262"/>
      <c r="Y127" s="262"/>
      <c r="Z127" s="262"/>
      <c r="AA127" s="262"/>
      <c r="AB127" s="262"/>
      <c r="AC127" s="262"/>
      <c r="AD127" s="262"/>
      <c r="AE127" s="262"/>
      <c r="AF127" s="262"/>
    </row>
    <row r="128" spans="1:32" x14ac:dyDescent="0.25">
      <c r="A128" s="262"/>
      <c r="B128" s="262"/>
      <c r="C128" s="262"/>
      <c r="D128" s="262"/>
      <c r="E128" s="262"/>
      <c r="F128" s="262"/>
      <c r="G128" s="262"/>
      <c r="H128" s="262"/>
      <c r="I128" s="262"/>
      <c r="J128" s="262"/>
      <c r="K128" s="262"/>
      <c r="L128" s="262"/>
      <c r="M128" s="262"/>
      <c r="N128" s="262"/>
      <c r="O128" s="262"/>
      <c r="P128" s="262"/>
      <c r="Q128" s="262"/>
      <c r="R128" s="262"/>
      <c r="S128" s="262"/>
      <c r="T128" s="262"/>
      <c r="U128" s="262"/>
      <c r="V128" s="262"/>
      <c r="W128" s="262"/>
      <c r="X128" s="262"/>
      <c r="Y128" s="262"/>
      <c r="Z128" s="262"/>
      <c r="AA128" s="262"/>
      <c r="AB128" s="262"/>
      <c r="AC128" s="262"/>
      <c r="AD128" s="262"/>
      <c r="AE128" s="262"/>
      <c r="AF128" s="262"/>
    </row>
    <row r="129" spans="1:32" x14ac:dyDescent="0.25">
      <c r="A129" s="262"/>
      <c r="B129" s="262"/>
      <c r="C129" s="262"/>
      <c r="D129" s="262"/>
      <c r="E129" s="262"/>
      <c r="F129" s="262"/>
      <c r="G129" s="262"/>
      <c r="H129" s="262"/>
      <c r="I129" s="262"/>
      <c r="J129" s="262"/>
      <c r="K129" s="262"/>
      <c r="L129" s="262"/>
      <c r="M129" s="262"/>
      <c r="N129" s="262"/>
      <c r="O129" s="262"/>
      <c r="P129" s="262"/>
      <c r="Q129" s="262"/>
      <c r="R129" s="262"/>
      <c r="S129" s="262"/>
      <c r="T129" s="262"/>
      <c r="U129" s="262"/>
      <c r="V129" s="262"/>
      <c r="W129" s="262"/>
      <c r="X129" s="262"/>
      <c r="Y129" s="262"/>
      <c r="Z129" s="262"/>
      <c r="AA129" s="262"/>
      <c r="AB129" s="262"/>
      <c r="AC129" s="262"/>
      <c r="AD129" s="262"/>
      <c r="AE129" s="262"/>
      <c r="AF129" s="262"/>
    </row>
    <row r="130" spans="1:32" x14ac:dyDescent="0.25">
      <c r="A130" s="262"/>
      <c r="B130" s="262"/>
      <c r="C130" s="262"/>
      <c r="D130" s="262"/>
      <c r="E130" s="262"/>
      <c r="F130" s="262"/>
      <c r="G130" s="262"/>
      <c r="H130" s="262"/>
      <c r="I130" s="262"/>
      <c r="J130" s="262"/>
      <c r="K130" s="262"/>
      <c r="L130" s="262"/>
      <c r="M130" s="262"/>
      <c r="N130" s="262"/>
      <c r="O130" s="262"/>
      <c r="P130" s="262"/>
      <c r="Q130" s="262"/>
      <c r="R130" s="262"/>
      <c r="S130" s="262"/>
      <c r="T130" s="262"/>
      <c r="U130" s="262"/>
      <c r="V130" s="262"/>
      <c r="W130" s="262"/>
      <c r="X130" s="262"/>
      <c r="Y130" s="262"/>
      <c r="Z130" s="262"/>
      <c r="AA130" s="262"/>
      <c r="AB130" s="262"/>
      <c r="AC130" s="262"/>
      <c r="AD130" s="262"/>
      <c r="AE130" s="262"/>
      <c r="AF130" s="262"/>
    </row>
    <row r="131" spans="1:32" x14ac:dyDescent="0.25">
      <c r="A131" s="262"/>
      <c r="B131" s="262"/>
      <c r="C131" s="262"/>
      <c r="D131" s="262"/>
      <c r="E131" s="262"/>
      <c r="F131" s="262"/>
      <c r="G131" s="262"/>
      <c r="H131" s="262"/>
      <c r="I131" s="262"/>
      <c r="J131" s="262"/>
      <c r="K131" s="262"/>
      <c r="L131" s="262"/>
      <c r="M131" s="262"/>
      <c r="N131" s="262"/>
      <c r="O131" s="262"/>
      <c r="P131" s="262"/>
      <c r="Q131" s="262"/>
      <c r="R131" s="262"/>
      <c r="S131" s="262"/>
      <c r="T131" s="262"/>
      <c r="U131" s="262"/>
      <c r="V131" s="262"/>
      <c r="W131" s="262"/>
      <c r="X131" s="262"/>
      <c r="Y131" s="262"/>
      <c r="Z131" s="262"/>
      <c r="AA131" s="262"/>
      <c r="AB131" s="262"/>
      <c r="AC131" s="262"/>
      <c r="AD131" s="262"/>
      <c r="AE131" s="262"/>
      <c r="AF131" s="262"/>
    </row>
    <row r="132" spans="1:32" x14ac:dyDescent="0.25">
      <c r="A132" s="262"/>
      <c r="B132" s="262"/>
      <c r="C132" s="262"/>
      <c r="D132" s="262"/>
      <c r="E132" s="262"/>
      <c r="F132" s="262"/>
      <c r="G132" s="262"/>
      <c r="H132" s="262"/>
      <c r="I132" s="262"/>
      <c r="J132" s="262"/>
      <c r="K132" s="262"/>
      <c r="L132" s="262"/>
      <c r="M132" s="262"/>
      <c r="N132" s="262"/>
      <c r="O132" s="262"/>
      <c r="P132" s="262"/>
      <c r="Q132" s="262"/>
      <c r="R132" s="262"/>
      <c r="S132" s="262"/>
      <c r="T132" s="262"/>
      <c r="U132" s="262"/>
      <c r="V132" s="262"/>
      <c r="W132" s="262"/>
      <c r="X132" s="262"/>
      <c r="Y132" s="262"/>
      <c r="Z132" s="262"/>
      <c r="AA132" s="262"/>
      <c r="AB132" s="262"/>
      <c r="AC132" s="262"/>
      <c r="AD132" s="262"/>
      <c r="AE132" s="262"/>
      <c r="AF132" s="262"/>
    </row>
    <row r="133" spans="1:32" x14ac:dyDescent="0.25">
      <c r="A133" s="262"/>
      <c r="B133" s="262"/>
      <c r="C133" s="262"/>
      <c r="D133" s="262"/>
      <c r="E133" s="262"/>
      <c r="F133" s="262"/>
      <c r="G133" s="262"/>
      <c r="H133" s="262"/>
      <c r="I133" s="262"/>
      <c r="J133" s="262"/>
      <c r="K133" s="262"/>
      <c r="L133" s="262"/>
      <c r="M133" s="262"/>
      <c r="N133" s="262"/>
      <c r="O133" s="262"/>
      <c r="P133" s="262"/>
      <c r="Q133" s="262"/>
      <c r="R133" s="262"/>
      <c r="S133" s="262"/>
      <c r="T133" s="262"/>
      <c r="U133" s="262"/>
      <c r="V133" s="262"/>
      <c r="W133" s="262"/>
      <c r="X133" s="262"/>
      <c r="Y133" s="262"/>
      <c r="Z133" s="262"/>
      <c r="AA133" s="262"/>
      <c r="AB133" s="262"/>
      <c r="AC133" s="262"/>
      <c r="AD133" s="262"/>
      <c r="AE133" s="262"/>
      <c r="AF133" s="262"/>
    </row>
    <row r="134" spans="1:32" x14ac:dyDescent="0.25">
      <c r="A134" s="262"/>
      <c r="B134" s="262"/>
      <c r="C134" s="262"/>
      <c r="D134" s="262"/>
      <c r="E134" s="262"/>
      <c r="F134" s="262"/>
      <c r="G134" s="262"/>
      <c r="H134" s="262"/>
      <c r="I134" s="262"/>
      <c r="J134" s="262"/>
      <c r="K134" s="262"/>
      <c r="L134" s="262"/>
      <c r="M134" s="262"/>
      <c r="N134" s="262"/>
      <c r="O134" s="262"/>
      <c r="P134" s="262"/>
      <c r="Q134" s="262"/>
      <c r="R134" s="262"/>
      <c r="S134" s="262"/>
      <c r="T134" s="262"/>
      <c r="U134" s="262"/>
      <c r="V134" s="262"/>
      <c r="W134" s="262"/>
      <c r="X134" s="262"/>
      <c r="Y134" s="262"/>
      <c r="Z134" s="262"/>
      <c r="AA134" s="262"/>
      <c r="AB134" s="262"/>
      <c r="AC134" s="262"/>
      <c r="AD134" s="262"/>
      <c r="AE134" s="262"/>
      <c r="AF134" s="262"/>
    </row>
    <row r="135" spans="1:32" x14ac:dyDescent="0.25">
      <c r="A135" s="262"/>
      <c r="B135" s="262"/>
      <c r="C135" s="262"/>
      <c r="D135" s="262"/>
      <c r="E135" s="262"/>
      <c r="F135" s="262"/>
      <c r="G135" s="262"/>
      <c r="H135" s="262"/>
      <c r="I135" s="262"/>
      <c r="J135" s="262"/>
      <c r="K135" s="262"/>
      <c r="L135" s="262"/>
      <c r="M135" s="262"/>
      <c r="N135" s="262"/>
      <c r="O135" s="262"/>
      <c r="P135" s="262"/>
      <c r="Q135" s="262"/>
      <c r="R135" s="262"/>
      <c r="S135" s="262"/>
      <c r="T135" s="262"/>
      <c r="U135" s="262"/>
      <c r="V135" s="262"/>
      <c r="W135" s="262"/>
      <c r="X135" s="262"/>
      <c r="Y135" s="262"/>
      <c r="Z135" s="262"/>
      <c r="AA135" s="262"/>
      <c r="AB135" s="262"/>
      <c r="AC135" s="262"/>
      <c r="AD135" s="262"/>
      <c r="AE135" s="262"/>
      <c r="AF135" s="262"/>
    </row>
    <row r="136" spans="1:32" x14ac:dyDescent="0.25">
      <c r="A136" s="262"/>
      <c r="B136" s="262"/>
      <c r="C136" s="262"/>
      <c r="D136" s="262"/>
      <c r="E136" s="262"/>
      <c r="F136" s="262"/>
      <c r="G136" s="262"/>
      <c r="H136" s="262"/>
      <c r="I136" s="262"/>
      <c r="J136" s="262"/>
      <c r="K136" s="262"/>
      <c r="L136" s="262"/>
      <c r="M136" s="262"/>
      <c r="N136" s="262"/>
      <c r="O136" s="262"/>
      <c r="P136" s="262"/>
      <c r="Q136" s="262"/>
      <c r="R136" s="262"/>
      <c r="S136" s="262"/>
      <c r="T136" s="262"/>
      <c r="U136" s="262"/>
      <c r="V136" s="262"/>
      <c r="W136" s="262"/>
      <c r="X136" s="262"/>
      <c r="Y136" s="262"/>
      <c r="Z136" s="262"/>
      <c r="AA136" s="262"/>
      <c r="AB136" s="262"/>
      <c r="AC136" s="262"/>
      <c r="AD136" s="262"/>
      <c r="AE136" s="262"/>
      <c r="AF136" s="262"/>
    </row>
    <row r="137" spans="1:32" x14ac:dyDescent="0.25">
      <c r="A137" s="262"/>
      <c r="B137" s="262"/>
      <c r="C137" s="262"/>
      <c r="D137" s="262"/>
      <c r="E137" s="262"/>
      <c r="F137" s="262"/>
      <c r="G137" s="262"/>
      <c r="H137" s="262"/>
      <c r="I137" s="262"/>
      <c r="J137" s="262"/>
      <c r="K137" s="262"/>
      <c r="L137" s="262"/>
      <c r="M137" s="262"/>
      <c r="N137" s="262"/>
      <c r="O137" s="262"/>
      <c r="P137" s="262"/>
      <c r="Q137" s="262"/>
      <c r="R137" s="262"/>
      <c r="S137" s="262"/>
      <c r="T137" s="262"/>
      <c r="U137" s="262"/>
      <c r="V137" s="262"/>
      <c r="W137" s="262"/>
      <c r="X137" s="262"/>
      <c r="Y137" s="262"/>
      <c r="Z137" s="262"/>
      <c r="AA137" s="262"/>
      <c r="AB137" s="262"/>
      <c r="AC137" s="262"/>
      <c r="AD137" s="262"/>
      <c r="AE137" s="262"/>
      <c r="AF137" s="262"/>
    </row>
    <row r="138" spans="1:32" x14ac:dyDescent="0.25">
      <c r="A138" s="262"/>
      <c r="B138" s="262"/>
      <c r="C138" s="262"/>
      <c r="D138" s="262"/>
      <c r="E138" s="262"/>
      <c r="F138" s="262"/>
      <c r="G138" s="262"/>
      <c r="H138" s="262"/>
      <c r="I138" s="262"/>
      <c r="J138" s="262"/>
      <c r="K138" s="262"/>
      <c r="L138" s="262"/>
      <c r="M138" s="262"/>
      <c r="N138" s="262"/>
      <c r="O138" s="262"/>
      <c r="P138" s="262"/>
      <c r="Q138" s="262"/>
      <c r="R138" s="262"/>
      <c r="S138" s="262"/>
      <c r="T138" s="262"/>
      <c r="U138" s="262"/>
      <c r="V138" s="262"/>
      <c r="W138" s="262"/>
      <c r="X138" s="262"/>
      <c r="Y138" s="262"/>
      <c r="Z138" s="262"/>
      <c r="AA138" s="262"/>
      <c r="AB138" s="262"/>
      <c r="AC138" s="262"/>
      <c r="AD138" s="262"/>
      <c r="AE138" s="262"/>
      <c r="AF138" s="262"/>
    </row>
    <row r="139" spans="1:32" x14ac:dyDescent="0.25">
      <c r="A139" s="262"/>
      <c r="B139" s="262"/>
      <c r="C139" s="262"/>
      <c r="D139" s="262"/>
      <c r="E139" s="262"/>
      <c r="F139" s="262"/>
      <c r="G139" s="262"/>
      <c r="H139" s="262"/>
      <c r="I139" s="262"/>
      <c r="J139" s="262"/>
      <c r="K139" s="262"/>
      <c r="L139" s="262"/>
      <c r="M139" s="262"/>
      <c r="N139" s="262"/>
      <c r="O139" s="262"/>
      <c r="P139" s="262"/>
      <c r="Q139" s="262"/>
      <c r="R139" s="262"/>
      <c r="S139" s="262"/>
      <c r="T139" s="262"/>
      <c r="U139" s="262"/>
      <c r="V139" s="262"/>
      <c r="W139" s="262"/>
      <c r="X139" s="262"/>
      <c r="Y139" s="262"/>
      <c r="Z139" s="262"/>
      <c r="AA139" s="262"/>
      <c r="AB139" s="262"/>
      <c r="AC139" s="262"/>
      <c r="AD139" s="262"/>
      <c r="AE139" s="262"/>
      <c r="AF139" s="262"/>
    </row>
    <row r="140" spans="1:32" x14ac:dyDescent="0.25">
      <c r="A140" s="262"/>
      <c r="B140" s="262"/>
      <c r="C140" s="262"/>
      <c r="D140" s="262"/>
      <c r="E140" s="262"/>
      <c r="F140" s="262"/>
      <c r="G140" s="262"/>
      <c r="H140" s="262"/>
      <c r="I140" s="262"/>
      <c r="J140" s="262"/>
      <c r="K140" s="262"/>
      <c r="L140" s="262"/>
      <c r="M140" s="262"/>
      <c r="N140" s="262"/>
      <c r="O140" s="262"/>
      <c r="P140" s="262"/>
      <c r="Q140" s="262"/>
      <c r="R140" s="262"/>
      <c r="S140" s="262"/>
      <c r="T140" s="262"/>
      <c r="U140" s="262"/>
      <c r="V140" s="262"/>
      <c r="W140" s="262"/>
      <c r="X140" s="262"/>
      <c r="Y140" s="262"/>
      <c r="Z140" s="262"/>
      <c r="AA140" s="262"/>
      <c r="AB140" s="262"/>
      <c r="AC140" s="262"/>
      <c r="AD140" s="262"/>
      <c r="AE140" s="262"/>
      <c r="AF140" s="262"/>
    </row>
    <row r="141" spans="1:32" x14ac:dyDescent="0.25">
      <c r="A141" s="262"/>
      <c r="B141" s="262"/>
      <c r="C141" s="262"/>
      <c r="D141" s="262"/>
      <c r="E141" s="262"/>
      <c r="F141" s="262"/>
      <c r="G141" s="262"/>
      <c r="H141" s="262"/>
      <c r="I141" s="262"/>
      <c r="J141" s="262"/>
      <c r="K141" s="262"/>
      <c r="L141" s="262"/>
      <c r="M141" s="262"/>
      <c r="N141" s="262"/>
      <c r="O141" s="262"/>
      <c r="P141" s="262"/>
      <c r="Q141" s="262"/>
      <c r="R141" s="262"/>
      <c r="S141" s="262"/>
      <c r="T141" s="262"/>
      <c r="U141" s="262"/>
      <c r="V141" s="262"/>
      <c r="W141" s="262"/>
      <c r="X141" s="262"/>
      <c r="Y141" s="262"/>
      <c r="Z141" s="262"/>
      <c r="AA141" s="262"/>
      <c r="AB141" s="262"/>
      <c r="AC141" s="262"/>
      <c r="AD141" s="262"/>
      <c r="AE141" s="262"/>
      <c r="AF141" s="262"/>
    </row>
    <row r="142" spans="1:32" x14ac:dyDescent="0.25">
      <c r="A142" s="262"/>
      <c r="B142" s="262"/>
      <c r="C142" s="262"/>
      <c r="D142" s="262"/>
      <c r="E142" s="262"/>
      <c r="F142" s="262"/>
      <c r="G142" s="262"/>
      <c r="H142" s="262"/>
      <c r="I142" s="262"/>
      <c r="J142" s="262"/>
      <c r="K142" s="262"/>
      <c r="L142" s="262"/>
      <c r="M142" s="262"/>
      <c r="N142" s="262"/>
      <c r="O142" s="262"/>
      <c r="P142" s="262"/>
      <c r="Q142" s="262"/>
      <c r="R142" s="262"/>
      <c r="S142" s="262"/>
      <c r="T142" s="262"/>
      <c r="U142" s="262"/>
      <c r="V142" s="262"/>
      <c r="W142" s="262"/>
      <c r="X142" s="262"/>
      <c r="Y142" s="262"/>
      <c r="Z142" s="262"/>
      <c r="AA142" s="262"/>
      <c r="AB142" s="262"/>
      <c r="AC142" s="262"/>
      <c r="AD142" s="262"/>
      <c r="AE142" s="262"/>
      <c r="AF142" s="262"/>
    </row>
    <row r="143" spans="1:32" x14ac:dyDescent="0.25">
      <c r="A143" s="262"/>
      <c r="B143" s="262"/>
      <c r="C143" s="262"/>
      <c r="D143" s="262"/>
      <c r="E143" s="262"/>
      <c r="F143" s="262"/>
      <c r="G143" s="262"/>
      <c r="H143" s="262"/>
      <c r="I143" s="262"/>
      <c r="J143" s="262"/>
      <c r="K143" s="262"/>
      <c r="L143" s="262"/>
      <c r="M143" s="262"/>
      <c r="N143" s="262"/>
      <c r="O143" s="262"/>
      <c r="P143" s="262"/>
      <c r="Q143" s="262"/>
      <c r="R143" s="262"/>
      <c r="S143" s="262"/>
      <c r="T143" s="262"/>
      <c r="U143" s="262"/>
      <c r="V143" s="262"/>
      <c r="W143" s="262"/>
      <c r="X143" s="262"/>
      <c r="Y143" s="262"/>
      <c r="Z143" s="262"/>
      <c r="AA143" s="262"/>
      <c r="AB143" s="262"/>
      <c r="AC143" s="262"/>
      <c r="AD143" s="262"/>
      <c r="AE143" s="262"/>
      <c r="AF143" s="262"/>
    </row>
    <row r="144" spans="1:32" x14ac:dyDescent="0.25">
      <c r="A144" s="262"/>
      <c r="B144" s="262"/>
      <c r="C144" s="262"/>
      <c r="D144" s="262"/>
      <c r="E144" s="262"/>
      <c r="F144" s="262"/>
      <c r="G144" s="262"/>
      <c r="H144" s="262"/>
      <c r="I144" s="262"/>
      <c r="J144" s="262"/>
      <c r="K144" s="262"/>
      <c r="L144" s="262"/>
      <c r="M144" s="262"/>
      <c r="N144" s="262"/>
      <c r="O144" s="262"/>
      <c r="P144" s="262"/>
      <c r="Q144" s="262"/>
      <c r="R144" s="262"/>
      <c r="S144" s="262"/>
      <c r="T144" s="262"/>
      <c r="U144" s="262"/>
      <c r="V144" s="262"/>
      <c r="W144" s="262"/>
      <c r="X144" s="262"/>
      <c r="Y144" s="262"/>
      <c r="Z144" s="262"/>
      <c r="AA144" s="262"/>
      <c r="AB144" s="262"/>
      <c r="AC144" s="262"/>
      <c r="AD144" s="262"/>
      <c r="AE144" s="262"/>
      <c r="AF144" s="262"/>
    </row>
    <row r="145" spans="1:32" x14ac:dyDescent="0.25">
      <c r="A145" s="262"/>
      <c r="B145" s="262"/>
      <c r="C145" s="262"/>
      <c r="D145" s="262"/>
      <c r="E145" s="262"/>
      <c r="F145" s="262"/>
      <c r="G145" s="262"/>
      <c r="H145" s="262"/>
      <c r="I145" s="262"/>
      <c r="J145" s="262"/>
      <c r="K145" s="262"/>
      <c r="L145" s="262"/>
      <c r="M145" s="262"/>
      <c r="N145" s="262"/>
      <c r="O145" s="262"/>
      <c r="P145" s="262"/>
      <c r="Q145" s="262"/>
      <c r="R145" s="262"/>
      <c r="S145" s="262"/>
      <c r="T145" s="262"/>
      <c r="U145" s="262"/>
      <c r="V145" s="262"/>
      <c r="W145" s="262"/>
      <c r="X145" s="262"/>
      <c r="Y145" s="262"/>
      <c r="Z145" s="262"/>
      <c r="AA145" s="262"/>
      <c r="AB145" s="262"/>
      <c r="AC145" s="262"/>
      <c r="AD145" s="262"/>
      <c r="AE145" s="262"/>
      <c r="AF145" s="262"/>
    </row>
    <row r="146" spans="1:32" x14ac:dyDescent="0.25">
      <c r="A146" s="262"/>
      <c r="B146" s="262"/>
      <c r="C146" s="262"/>
      <c r="D146" s="262"/>
      <c r="E146" s="262"/>
      <c r="F146" s="262"/>
      <c r="G146" s="262"/>
      <c r="H146" s="262"/>
      <c r="I146" s="262"/>
      <c r="J146" s="262"/>
      <c r="K146" s="262"/>
      <c r="L146" s="262"/>
      <c r="M146" s="262"/>
      <c r="N146" s="262"/>
      <c r="O146" s="262"/>
      <c r="P146" s="262"/>
      <c r="Q146" s="262"/>
      <c r="R146" s="262"/>
      <c r="S146" s="262"/>
      <c r="T146" s="262"/>
      <c r="U146" s="262"/>
      <c r="V146" s="262"/>
      <c r="W146" s="262"/>
      <c r="X146" s="262"/>
      <c r="Y146" s="262"/>
      <c r="Z146" s="262"/>
      <c r="AA146" s="262"/>
      <c r="AB146" s="262"/>
      <c r="AC146" s="262"/>
      <c r="AD146" s="262"/>
      <c r="AE146" s="262"/>
      <c r="AF146" s="262"/>
    </row>
    <row r="147" spans="1:32" x14ac:dyDescent="0.25">
      <c r="A147" s="262"/>
      <c r="B147" s="262"/>
      <c r="C147" s="262"/>
      <c r="D147" s="262"/>
      <c r="E147" s="262"/>
      <c r="F147" s="262"/>
      <c r="G147" s="262"/>
      <c r="H147" s="262"/>
      <c r="I147" s="262"/>
      <c r="J147" s="262"/>
      <c r="K147" s="262"/>
      <c r="L147" s="262"/>
      <c r="M147" s="262"/>
      <c r="N147" s="262"/>
      <c r="O147" s="262"/>
      <c r="P147" s="262"/>
      <c r="Q147" s="262"/>
      <c r="R147" s="262"/>
      <c r="S147" s="262"/>
      <c r="T147" s="262"/>
      <c r="U147" s="262"/>
      <c r="V147" s="262"/>
      <c r="W147" s="262"/>
      <c r="X147" s="262"/>
      <c r="Y147" s="262"/>
      <c r="Z147" s="262"/>
      <c r="AA147" s="262"/>
      <c r="AB147" s="262"/>
      <c r="AC147" s="262"/>
      <c r="AD147" s="262"/>
      <c r="AE147" s="262"/>
      <c r="AF147" s="262"/>
    </row>
    <row r="148" spans="1:32" x14ac:dyDescent="0.25">
      <c r="A148" s="262"/>
      <c r="B148" s="262"/>
      <c r="C148" s="262"/>
      <c r="D148" s="262"/>
      <c r="E148" s="262"/>
      <c r="F148" s="262"/>
      <c r="G148" s="262"/>
      <c r="H148" s="262"/>
      <c r="I148" s="262"/>
      <c r="J148" s="262"/>
      <c r="K148" s="262"/>
      <c r="L148" s="262"/>
      <c r="M148" s="262"/>
      <c r="N148" s="262"/>
      <c r="O148" s="262"/>
      <c r="P148" s="262"/>
      <c r="Q148" s="262"/>
      <c r="R148" s="262"/>
      <c r="S148" s="262"/>
      <c r="T148" s="262"/>
      <c r="U148" s="262"/>
      <c r="V148" s="262"/>
      <c r="W148" s="262"/>
      <c r="X148" s="262"/>
      <c r="Y148" s="262"/>
      <c r="Z148" s="262"/>
      <c r="AA148" s="262"/>
      <c r="AB148" s="262"/>
      <c r="AC148" s="262"/>
      <c r="AD148" s="262"/>
      <c r="AE148" s="262"/>
      <c r="AF148" s="262"/>
    </row>
    <row r="149" spans="1:32" x14ac:dyDescent="0.25">
      <c r="A149" s="262"/>
      <c r="B149" s="262"/>
      <c r="C149" s="262"/>
      <c r="D149" s="262"/>
      <c r="E149" s="262"/>
      <c r="F149" s="262"/>
      <c r="G149" s="262"/>
      <c r="H149" s="262"/>
      <c r="I149" s="262"/>
      <c r="J149" s="262"/>
      <c r="K149" s="262"/>
      <c r="L149" s="262"/>
      <c r="M149" s="262"/>
      <c r="N149" s="262"/>
      <c r="O149" s="262"/>
      <c r="P149" s="262"/>
      <c r="Q149" s="262"/>
      <c r="R149" s="262"/>
      <c r="S149" s="262"/>
      <c r="T149" s="262"/>
      <c r="U149" s="262"/>
      <c r="V149" s="262"/>
      <c r="W149" s="262"/>
      <c r="X149" s="262"/>
      <c r="Y149" s="262"/>
      <c r="Z149" s="262"/>
      <c r="AA149" s="262"/>
      <c r="AB149" s="262"/>
      <c r="AC149" s="262"/>
      <c r="AD149" s="262"/>
      <c r="AE149" s="262"/>
      <c r="AF149" s="262"/>
    </row>
    <row r="150" spans="1:32" x14ac:dyDescent="0.25">
      <c r="A150" s="262"/>
      <c r="B150" s="262"/>
      <c r="C150" s="262"/>
      <c r="D150" s="262"/>
      <c r="E150" s="262"/>
      <c r="F150" s="262"/>
      <c r="G150" s="262"/>
      <c r="H150" s="262"/>
      <c r="I150" s="262"/>
      <c r="J150" s="262"/>
      <c r="K150" s="262"/>
      <c r="L150" s="262"/>
      <c r="M150" s="262"/>
      <c r="N150" s="262"/>
      <c r="O150" s="262"/>
      <c r="P150" s="262"/>
      <c r="Q150" s="262"/>
      <c r="R150" s="262"/>
      <c r="S150" s="262"/>
      <c r="T150" s="262"/>
      <c r="U150" s="262"/>
      <c r="V150" s="262"/>
      <c r="W150" s="262"/>
      <c r="X150" s="262"/>
      <c r="Y150" s="262"/>
      <c r="Z150" s="262"/>
      <c r="AA150" s="262"/>
      <c r="AB150" s="262"/>
      <c r="AC150" s="262"/>
      <c r="AD150" s="262"/>
      <c r="AE150" s="262"/>
      <c r="AF150" s="262"/>
    </row>
    <row r="151" spans="1:32" x14ac:dyDescent="0.25">
      <c r="A151" s="262"/>
      <c r="B151" s="262"/>
      <c r="C151" s="262"/>
      <c r="D151" s="262"/>
      <c r="E151" s="262"/>
      <c r="F151" s="262"/>
      <c r="G151" s="262"/>
      <c r="H151" s="262"/>
      <c r="I151" s="262"/>
      <c r="J151" s="262"/>
      <c r="K151" s="262"/>
      <c r="L151" s="262"/>
      <c r="M151" s="262"/>
      <c r="N151" s="262"/>
      <c r="O151" s="262"/>
      <c r="P151" s="262"/>
      <c r="Q151" s="262"/>
      <c r="R151" s="262"/>
      <c r="S151" s="262"/>
      <c r="T151" s="262"/>
      <c r="U151" s="262"/>
      <c r="V151" s="262"/>
      <c r="W151" s="262"/>
      <c r="X151" s="262"/>
      <c r="Y151" s="262"/>
      <c r="Z151" s="262"/>
      <c r="AA151" s="262"/>
      <c r="AB151" s="262"/>
      <c r="AC151" s="262"/>
      <c r="AD151" s="262"/>
      <c r="AE151" s="262"/>
      <c r="AF151" s="262"/>
    </row>
    <row r="152" spans="1:32" x14ac:dyDescent="0.25">
      <c r="A152" s="262"/>
      <c r="B152" s="262"/>
      <c r="C152" s="262"/>
      <c r="D152" s="262"/>
      <c r="E152" s="262"/>
      <c r="F152" s="262"/>
      <c r="G152" s="262"/>
      <c r="H152" s="262"/>
      <c r="I152" s="262"/>
      <c r="J152" s="262"/>
      <c r="K152" s="262"/>
      <c r="L152" s="262"/>
      <c r="M152" s="262"/>
      <c r="N152" s="262"/>
      <c r="O152" s="262"/>
      <c r="P152" s="262"/>
      <c r="Q152" s="262"/>
      <c r="R152" s="262"/>
      <c r="S152" s="262"/>
      <c r="T152" s="262"/>
      <c r="U152" s="262"/>
      <c r="V152" s="262"/>
      <c r="W152" s="262"/>
      <c r="X152" s="262"/>
      <c r="Y152" s="262"/>
      <c r="Z152" s="262"/>
      <c r="AA152" s="262"/>
      <c r="AB152" s="262"/>
      <c r="AC152" s="262"/>
      <c r="AD152" s="262"/>
      <c r="AE152" s="262"/>
      <c r="AF152" s="262"/>
    </row>
    <row r="153" spans="1:32" x14ac:dyDescent="0.25">
      <c r="A153" s="262"/>
      <c r="B153" s="262"/>
      <c r="C153" s="262"/>
      <c r="D153" s="262"/>
      <c r="E153" s="262"/>
      <c r="F153" s="262"/>
      <c r="G153" s="262"/>
      <c r="H153" s="262"/>
      <c r="I153" s="262"/>
      <c r="J153" s="262"/>
      <c r="K153" s="262"/>
      <c r="L153" s="262"/>
      <c r="M153" s="262"/>
      <c r="N153" s="262"/>
      <c r="O153" s="262"/>
      <c r="P153" s="262"/>
      <c r="Q153" s="262"/>
      <c r="R153" s="262"/>
      <c r="S153" s="262"/>
      <c r="T153" s="262"/>
      <c r="U153" s="262"/>
      <c r="V153" s="262"/>
      <c r="W153" s="262"/>
      <c r="X153" s="262"/>
      <c r="Y153" s="262"/>
      <c r="Z153" s="262"/>
      <c r="AA153" s="262"/>
      <c r="AB153" s="262"/>
      <c r="AC153" s="262"/>
      <c r="AD153" s="262"/>
      <c r="AE153" s="262"/>
      <c r="AF153" s="262"/>
    </row>
    <row r="154" spans="1:32" x14ac:dyDescent="0.25">
      <c r="A154" s="262"/>
      <c r="B154" s="262"/>
      <c r="C154" s="262"/>
      <c r="D154" s="262"/>
      <c r="E154" s="262"/>
      <c r="F154" s="262"/>
      <c r="G154" s="262"/>
      <c r="H154" s="262"/>
      <c r="I154" s="262"/>
      <c r="J154" s="262"/>
      <c r="K154" s="262"/>
      <c r="L154" s="262"/>
      <c r="M154" s="262"/>
      <c r="N154" s="262"/>
      <c r="O154" s="262"/>
      <c r="P154" s="262"/>
      <c r="Q154" s="262"/>
      <c r="R154" s="262"/>
      <c r="S154" s="262"/>
      <c r="T154" s="262"/>
      <c r="U154" s="262"/>
      <c r="V154" s="262"/>
      <c r="W154" s="262"/>
      <c r="X154" s="262"/>
      <c r="Y154" s="262"/>
      <c r="Z154" s="262"/>
      <c r="AA154" s="262"/>
      <c r="AB154" s="262"/>
      <c r="AC154" s="262"/>
      <c r="AD154" s="262"/>
      <c r="AE154" s="262"/>
      <c r="AF154" s="262"/>
    </row>
    <row r="155" spans="1:32" x14ac:dyDescent="0.25">
      <c r="A155" s="262"/>
      <c r="B155" s="262"/>
      <c r="C155" s="262"/>
      <c r="D155" s="262"/>
      <c r="E155" s="262"/>
      <c r="F155" s="262"/>
      <c r="G155" s="262"/>
      <c r="H155" s="262"/>
      <c r="I155" s="262"/>
      <c r="J155" s="262"/>
      <c r="K155" s="262"/>
      <c r="L155" s="262"/>
      <c r="M155" s="262"/>
      <c r="N155" s="262"/>
      <c r="O155" s="262"/>
      <c r="P155" s="262"/>
      <c r="Q155" s="262"/>
      <c r="R155" s="262"/>
      <c r="S155" s="262"/>
      <c r="T155" s="262"/>
      <c r="U155" s="262"/>
      <c r="V155" s="262"/>
      <c r="W155" s="262"/>
      <c r="X155" s="262"/>
      <c r="Y155" s="262"/>
      <c r="Z155" s="262"/>
      <c r="AA155" s="262"/>
      <c r="AB155" s="262"/>
      <c r="AC155" s="262"/>
      <c r="AD155" s="262"/>
      <c r="AE155" s="262"/>
      <c r="AF155" s="262"/>
    </row>
    <row r="156" spans="1:32" x14ac:dyDescent="0.25">
      <c r="A156" s="262"/>
      <c r="B156" s="262"/>
      <c r="C156" s="262"/>
      <c r="D156" s="262"/>
      <c r="E156" s="262"/>
      <c r="F156" s="262"/>
      <c r="G156" s="262"/>
      <c r="H156" s="262"/>
      <c r="I156" s="262"/>
      <c r="J156" s="262"/>
      <c r="K156" s="262"/>
      <c r="L156" s="262"/>
      <c r="M156" s="262"/>
      <c r="N156" s="262"/>
      <c r="O156" s="262"/>
      <c r="P156" s="262"/>
      <c r="Q156" s="262"/>
      <c r="R156" s="262"/>
      <c r="S156" s="262"/>
      <c r="T156" s="262"/>
      <c r="U156" s="262"/>
      <c r="V156" s="262"/>
      <c r="W156" s="262"/>
      <c r="X156" s="262"/>
      <c r="Y156" s="262"/>
      <c r="Z156" s="262"/>
      <c r="AA156" s="262"/>
      <c r="AB156" s="262"/>
      <c r="AC156" s="262"/>
      <c r="AD156" s="262"/>
      <c r="AE156" s="262"/>
      <c r="AF156" s="262"/>
    </row>
    <row r="157" spans="1:32" x14ac:dyDescent="0.25">
      <c r="A157" s="262"/>
      <c r="B157" s="262"/>
      <c r="C157" s="262"/>
      <c r="D157" s="262"/>
      <c r="E157" s="262"/>
      <c r="F157" s="262"/>
      <c r="G157" s="262"/>
      <c r="H157" s="262"/>
      <c r="I157" s="262"/>
      <c r="J157" s="262"/>
      <c r="K157" s="262"/>
      <c r="L157" s="262"/>
      <c r="M157" s="262"/>
      <c r="N157" s="262"/>
      <c r="O157" s="262"/>
      <c r="P157" s="262"/>
      <c r="Q157" s="262"/>
      <c r="R157" s="262"/>
      <c r="S157" s="262"/>
      <c r="T157" s="262"/>
      <c r="U157" s="262"/>
      <c r="V157" s="262"/>
      <c r="W157" s="262"/>
      <c r="X157" s="262"/>
      <c r="Y157" s="262"/>
      <c r="Z157" s="262"/>
      <c r="AA157" s="262"/>
      <c r="AB157" s="262"/>
      <c r="AC157" s="262"/>
      <c r="AD157" s="262"/>
      <c r="AE157" s="262"/>
      <c r="AF157" s="262"/>
    </row>
    <row r="158" spans="1:32" x14ac:dyDescent="0.25">
      <c r="A158" s="262"/>
      <c r="B158" s="262"/>
      <c r="C158" s="262"/>
      <c r="D158" s="262"/>
      <c r="E158" s="262"/>
      <c r="F158" s="262"/>
      <c r="G158" s="262"/>
      <c r="H158" s="262"/>
      <c r="I158" s="262"/>
      <c r="J158" s="262"/>
      <c r="K158" s="262"/>
      <c r="L158" s="262"/>
      <c r="M158" s="262"/>
      <c r="N158" s="262"/>
      <c r="O158" s="262"/>
      <c r="P158" s="262"/>
      <c r="Q158" s="262"/>
      <c r="R158" s="262"/>
      <c r="S158" s="262"/>
      <c r="T158" s="262"/>
      <c r="U158" s="262"/>
      <c r="V158" s="262"/>
      <c r="W158" s="262"/>
      <c r="X158" s="262"/>
      <c r="Y158" s="262"/>
      <c r="Z158" s="262"/>
      <c r="AA158" s="262"/>
      <c r="AB158" s="262"/>
      <c r="AC158" s="262"/>
      <c r="AD158" s="262"/>
      <c r="AE158" s="262"/>
      <c r="AF158" s="262"/>
    </row>
    <row r="159" spans="1:32" x14ac:dyDescent="0.25">
      <c r="A159" s="262"/>
      <c r="B159" s="262"/>
      <c r="C159" s="262"/>
      <c r="D159" s="262"/>
      <c r="E159" s="262"/>
      <c r="F159" s="262"/>
      <c r="G159" s="262"/>
      <c r="H159" s="262"/>
      <c r="I159" s="262"/>
      <c r="J159" s="262"/>
      <c r="K159" s="262"/>
      <c r="L159" s="262"/>
      <c r="M159" s="262"/>
      <c r="N159" s="262"/>
      <c r="O159" s="262"/>
      <c r="P159" s="262"/>
      <c r="Q159" s="262"/>
      <c r="R159" s="262"/>
      <c r="S159" s="262"/>
      <c r="T159" s="262"/>
      <c r="U159" s="262"/>
      <c r="V159" s="262"/>
      <c r="W159" s="262"/>
      <c r="X159" s="262"/>
      <c r="Y159" s="262"/>
      <c r="Z159" s="262"/>
      <c r="AA159" s="262"/>
      <c r="AB159" s="262"/>
      <c r="AC159" s="262"/>
      <c r="AD159" s="262"/>
      <c r="AE159" s="262"/>
      <c r="AF159" s="262"/>
    </row>
    <row r="160" spans="1:32" x14ac:dyDescent="0.25">
      <c r="A160" s="262"/>
      <c r="B160" s="262"/>
      <c r="C160" s="262"/>
      <c r="D160" s="262"/>
      <c r="E160" s="262"/>
      <c r="F160" s="262"/>
      <c r="G160" s="262"/>
      <c r="H160" s="262"/>
      <c r="I160" s="262"/>
      <c r="J160" s="262"/>
      <c r="K160" s="262"/>
      <c r="L160" s="262"/>
      <c r="M160" s="262"/>
      <c r="N160" s="262"/>
      <c r="O160" s="262"/>
      <c r="P160" s="262"/>
      <c r="Q160" s="262"/>
      <c r="R160" s="262"/>
      <c r="S160" s="262"/>
      <c r="T160" s="262"/>
      <c r="U160" s="262"/>
      <c r="V160" s="262"/>
      <c r="W160" s="262"/>
      <c r="X160" s="262"/>
      <c r="Y160" s="262"/>
      <c r="Z160" s="262"/>
      <c r="AA160" s="262"/>
      <c r="AB160" s="262"/>
      <c r="AC160" s="262"/>
      <c r="AD160" s="262"/>
      <c r="AE160" s="262"/>
      <c r="AF160" s="262"/>
    </row>
    <row r="161" spans="1:32" x14ac:dyDescent="0.25">
      <c r="A161" s="262"/>
      <c r="B161" s="262"/>
      <c r="C161" s="262"/>
      <c r="D161" s="262"/>
      <c r="E161" s="262"/>
      <c r="F161" s="262"/>
      <c r="G161" s="262"/>
      <c r="H161" s="262"/>
      <c r="I161" s="262"/>
      <c r="J161" s="262"/>
      <c r="K161" s="262"/>
      <c r="L161" s="262"/>
      <c r="M161" s="262"/>
      <c r="N161" s="262"/>
      <c r="O161" s="262"/>
      <c r="P161" s="262"/>
      <c r="Q161" s="262"/>
      <c r="R161" s="262"/>
      <c r="S161" s="262"/>
      <c r="T161" s="262"/>
      <c r="U161" s="262"/>
      <c r="V161" s="262"/>
      <c r="W161" s="262"/>
      <c r="X161" s="262"/>
      <c r="Y161" s="262"/>
      <c r="Z161" s="262"/>
      <c r="AA161" s="262"/>
      <c r="AB161" s="262"/>
      <c r="AC161" s="262"/>
      <c r="AD161" s="262"/>
      <c r="AE161" s="262"/>
      <c r="AF161" s="262"/>
    </row>
    <row r="162" spans="1:32" x14ac:dyDescent="0.25">
      <c r="A162" s="262"/>
      <c r="B162" s="262"/>
      <c r="C162" s="262"/>
      <c r="D162" s="262"/>
      <c r="E162" s="262"/>
      <c r="F162" s="262"/>
      <c r="G162" s="262"/>
      <c r="H162" s="262"/>
      <c r="I162" s="262"/>
      <c r="J162" s="262"/>
      <c r="K162" s="262"/>
      <c r="L162" s="262"/>
      <c r="M162" s="262"/>
      <c r="N162" s="262"/>
      <c r="O162" s="262"/>
      <c r="P162" s="262"/>
      <c r="Q162" s="262"/>
      <c r="R162" s="262"/>
      <c r="S162" s="262"/>
      <c r="T162" s="262"/>
      <c r="U162" s="262"/>
      <c r="V162" s="262"/>
      <c r="W162" s="262"/>
      <c r="X162" s="262"/>
      <c r="Y162" s="262"/>
      <c r="Z162" s="262"/>
      <c r="AA162" s="262"/>
      <c r="AB162" s="262"/>
      <c r="AC162" s="262"/>
      <c r="AD162" s="262"/>
      <c r="AE162" s="262"/>
      <c r="AF162" s="262"/>
    </row>
    <row r="163" spans="1:32" x14ac:dyDescent="0.25">
      <c r="A163" s="262"/>
      <c r="B163" s="262"/>
      <c r="C163" s="262"/>
      <c r="D163" s="262"/>
      <c r="E163" s="262"/>
      <c r="F163" s="262"/>
      <c r="G163" s="262"/>
      <c r="H163" s="262"/>
      <c r="I163" s="262"/>
      <c r="J163" s="262"/>
      <c r="K163" s="262"/>
      <c r="L163" s="262"/>
      <c r="M163" s="262"/>
      <c r="N163" s="262"/>
      <c r="O163" s="262"/>
      <c r="P163" s="262"/>
      <c r="Q163" s="262"/>
      <c r="R163" s="262"/>
      <c r="S163" s="262"/>
      <c r="T163" s="262"/>
      <c r="U163" s="262"/>
      <c r="V163" s="262"/>
      <c r="W163" s="262"/>
      <c r="X163" s="262"/>
      <c r="Y163" s="262"/>
      <c r="Z163" s="262"/>
      <c r="AA163" s="262"/>
      <c r="AB163" s="262"/>
      <c r="AC163" s="262"/>
      <c r="AD163" s="262"/>
      <c r="AE163" s="262"/>
      <c r="AF163" s="262"/>
    </row>
    <row r="164" spans="1:32" x14ac:dyDescent="0.25">
      <c r="A164" s="262"/>
      <c r="B164" s="262"/>
      <c r="C164" s="262"/>
      <c r="D164" s="262"/>
      <c r="E164" s="262"/>
      <c r="F164" s="262"/>
      <c r="G164" s="262"/>
      <c r="H164" s="262"/>
      <c r="I164" s="262"/>
      <c r="J164" s="262"/>
      <c r="K164" s="262"/>
      <c r="L164" s="262"/>
      <c r="M164" s="262"/>
      <c r="N164" s="262"/>
      <c r="O164" s="262"/>
      <c r="P164" s="262"/>
      <c r="Q164" s="262"/>
      <c r="R164" s="262"/>
      <c r="S164" s="262"/>
      <c r="T164" s="262"/>
      <c r="U164" s="262"/>
      <c r="V164" s="262"/>
      <c r="W164" s="262"/>
      <c r="X164" s="262"/>
      <c r="Y164" s="262"/>
      <c r="Z164" s="262"/>
      <c r="AA164" s="262"/>
      <c r="AB164" s="262"/>
      <c r="AC164" s="262"/>
      <c r="AD164" s="262"/>
      <c r="AE164" s="262"/>
      <c r="AF164" s="262"/>
    </row>
    <row r="165" spans="1:32" x14ac:dyDescent="0.25">
      <c r="A165" s="262"/>
      <c r="B165" s="262"/>
      <c r="C165" s="262"/>
      <c r="D165" s="262"/>
      <c r="E165" s="262"/>
      <c r="F165" s="262"/>
      <c r="G165" s="262"/>
      <c r="H165" s="262"/>
      <c r="I165" s="262"/>
      <c r="J165" s="262"/>
      <c r="K165" s="262"/>
      <c r="L165" s="262"/>
      <c r="M165" s="262"/>
      <c r="N165" s="262"/>
      <c r="O165" s="262"/>
      <c r="P165" s="262"/>
      <c r="Q165" s="262"/>
      <c r="R165" s="262"/>
      <c r="S165" s="262"/>
      <c r="T165" s="262"/>
      <c r="U165" s="262"/>
      <c r="V165" s="262"/>
      <c r="W165" s="262"/>
      <c r="X165" s="262"/>
      <c r="Y165" s="262"/>
      <c r="Z165" s="262"/>
      <c r="AA165" s="262"/>
      <c r="AB165" s="262"/>
      <c r="AC165" s="262"/>
      <c r="AD165" s="262"/>
      <c r="AE165" s="262"/>
      <c r="AF165" s="262"/>
    </row>
    <row r="166" spans="1:32" x14ac:dyDescent="0.25">
      <c r="A166" s="262"/>
      <c r="B166" s="262"/>
      <c r="C166" s="262"/>
      <c r="D166" s="262"/>
      <c r="E166" s="262"/>
      <c r="F166" s="262"/>
      <c r="G166" s="262"/>
      <c r="H166" s="262"/>
      <c r="I166" s="262"/>
      <c r="J166" s="262"/>
      <c r="K166" s="262"/>
      <c r="L166" s="262"/>
      <c r="M166" s="262"/>
      <c r="N166" s="262"/>
      <c r="O166" s="262"/>
      <c r="P166" s="262"/>
      <c r="Q166" s="262"/>
      <c r="R166" s="262"/>
      <c r="S166" s="262"/>
      <c r="T166" s="262"/>
      <c r="U166" s="262"/>
      <c r="V166" s="262"/>
      <c r="W166" s="262"/>
      <c r="X166" s="262"/>
      <c r="Y166" s="262"/>
      <c r="Z166" s="262"/>
      <c r="AA166" s="262"/>
      <c r="AB166" s="262"/>
      <c r="AC166" s="262"/>
      <c r="AD166" s="262"/>
      <c r="AE166" s="262"/>
      <c r="AF166" s="262"/>
    </row>
    <row r="167" spans="1:32" x14ac:dyDescent="0.25">
      <c r="A167" s="262"/>
      <c r="B167" s="262"/>
      <c r="C167" s="262"/>
      <c r="D167" s="262"/>
      <c r="E167" s="262"/>
      <c r="F167" s="262"/>
      <c r="G167" s="262"/>
      <c r="H167" s="262"/>
      <c r="I167" s="262"/>
      <c r="J167" s="262"/>
      <c r="K167" s="262"/>
      <c r="L167" s="262"/>
      <c r="M167" s="262"/>
      <c r="N167" s="262"/>
      <c r="O167" s="262"/>
      <c r="P167" s="262"/>
      <c r="Q167" s="262"/>
      <c r="R167" s="262"/>
      <c r="S167" s="262"/>
      <c r="T167" s="262"/>
      <c r="U167" s="262"/>
      <c r="V167" s="262"/>
      <c r="W167" s="262"/>
      <c r="X167" s="262"/>
      <c r="Y167" s="262"/>
      <c r="Z167" s="262"/>
      <c r="AA167" s="262"/>
      <c r="AB167" s="262"/>
      <c r="AC167" s="262"/>
      <c r="AD167" s="262"/>
      <c r="AE167" s="262"/>
      <c r="AF167" s="262"/>
    </row>
    <row r="168" spans="1:32" x14ac:dyDescent="0.25">
      <c r="A168" s="262"/>
      <c r="B168" s="262"/>
      <c r="C168" s="262"/>
      <c r="D168" s="262"/>
      <c r="E168" s="262"/>
      <c r="F168" s="262"/>
      <c r="G168" s="262"/>
      <c r="H168" s="262"/>
      <c r="I168" s="262"/>
      <c r="J168" s="262"/>
      <c r="K168" s="262"/>
      <c r="L168" s="262"/>
      <c r="M168" s="262"/>
      <c r="N168" s="262"/>
      <c r="O168" s="262"/>
      <c r="P168" s="262"/>
      <c r="Q168" s="262"/>
      <c r="R168" s="262"/>
      <c r="S168" s="262"/>
      <c r="T168" s="262"/>
      <c r="U168" s="262"/>
      <c r="V168" s="262"/>
      <c r="W168" s="262"/>
      <c r="X168" s="262"/>
      <c r="Y168" s="262"/>
      <c r="Z168" s="262"/>
      <c r="AA168" s="262"/>
      <c r="AB168" s="262"/>
      <c r="AC168" s="262"/>
      <c r="AD168" s="262"/>
      <c r="AE168" s="262"/>
      <c r="AF168" s="262"/>
    </row>
    <row r="169" spans="1:32" x14ac:dyDescent="0.25">
      <c r="A169" s="262"/>
      <c r="B169" s="262"/>
      <c r="E169" s="262"/>
      <c r="F169" s="262"/>
      <c r="G169" s="262"/>
      <c r="H169" s="262"/>
      <c r="I169" s="262"/>
      <c r="J169" s="262"/>
      <c r="K169" s="262"/>
      <c r="L169" s="262"/>
      <c r="M169" s="262"/>
      <c r="N169" s="262"/>
      <c r="O169" s="262"/>
      <c r="P169" s="262"/>
      <c r="Q169" s="262"/>
      <c r="R169" s="262"/>
      <c r="S169" s="262"/>
      <c r="T169" s="262"/>
      <c r="U169" s="262"/>
      <c r="V169" s="262"/>
      <c r="W169" s="262"/>
      <c r="X169" s="262"/>
      <c r="Y169" s="262"/>
      <c r="Z169" s="262"/>
      <c r="AA169" s="262"/>
      <c r="AB169" s="262"/>
      <c r="AC169" s="262"/>
      <c r="AD169" s="262"/>
      <c r="AE169" s="262"/>
      <c r="AF169" s="262"/>
    </row>
  </sheetData>
  <sheetProtection algorithmName="SHA-512" hashValue="bFPnKCrMFQfaLUFYSz2ZsrVeVMN94eSjOmtnB6avlLuihSOYqaM8cyz2GcIiAivcFcQaaY8Oa5AfakugwzSMZg==" saltValue="qnT3uAR5Gm+drizhnQh73A==" spinCount="100000" sheet="1" objects="1" scenarios="1"/>
  <mergeCells count="7">
    <mergeCell ref="F3:F4"/>
    <mergeCell ref="A5:F5"/>
    <mergeCell ref="A1:B4"/>
    <mergeCell ref="C1:D2"/>
    <mergeCell ref="C3:C4"/>
    <mergeCell ref="D3:D4"/>
    <mergeCell ref="E3:E4"/>
  </mergeCells>
  <pageMargins left="0.7" right="0.7" top="0.75" bottom="0.75" header="0.3" footer="0.3"/>
  <pageSetup orientation="portrait" horizontalDpi="4294967292"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'C:\Users\marcela.senestrari\Desktop\SCJ Digital-Drive CC  - VIGENTE\2. GOBIERNO  TI\MIPG - Modelo Integral de Planeacion y Gestion\Riesgos de Proceso\Borradores\[Matriz de Riesgo por Procesos TIC V.02.xlsx]TABLAS DE INFORMACIÓN'!#REF!</xm:f>
          </x14:formula1>
          <xm:sqref>C20:C21</xm:sqref>
        </x14:dataValidation>
        <x14:dataValidation type="list" allowBlank="1" showInputMessage="1" showErrorMessage="1">
          <x14:formula1>
            <xm:f>'TABLAS DE INFORMACIÓN'!$H$13:$H$30</xm:f>
          </x14:formula1>
          <xm:sqref>B7:B55</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3">
    <tabColor rgb="FF1EDE14"/>
  </sheetPr>
  <dimension ref="A1:AH108"/>
  <sheetViews>
    <sheetView view="pageBreakPreview" zoomScaleNormal="70" zoomScaleSheetLayoutView="100" workbookViewId="0">
      <pane xSplit="1" ySplit="8" topLeftCell="B9" activePane="bottomRight" state="frozen"/>
      <selection pane="topRight" activeCell="B1" sqref="B1"/>
      <selection pane="bottomLeft" activeCell="A9" sqref="A9"/>
      <selection pane="bottomRight" sqref="A1:XFD1048576"/>
    </sheetView>
  </sheetViews>
  <sheetFormatPr baseColWidth="10" defaultColWidth="11.42578125" defaultRowHeight="15" x14ac:dyDescent="0.25"/>
  <cols>
    <col min="1" max="1" width="20.42578125" style="137" customWidth="1"/>
    <col min="2" max="2" width="15.7109375" style="137" bestFit="1" customWidth="1"/>
    <col min="3" max="3" width="48.28515625" style="137" customWidth="1"/>
    <col min="4" max="4" width="57.42578125" style="137" customWidth="1"/>
    <col min="5" max="5" width="30.7109375" style="137" bestFit="1" customWidth="1"/>
    <col min="6" max="6" width="24.42578125" style="137" customWidth="1"/>
    <col min="7" max="7" width="28" style="137" bestFit="1" customWidth="1"/>
    <col min="8" max="8" width="37.42578125" style="137" bestFit="1" customWidth="1"/>
    <col min="9" max="16384" width="11.42578125" style="137"/>
  </cols>
  <sheetData>
    <row r="1" spans="1:34" ht="15" customHeight="1" thickBot="1" x14ac:dyDescent="0.3">
      <c r="A1" s="109"/>
      <c r="B1" s="223" t="s">
        <v>0</v>
      </c>
      <c r="C1" s="224"/>
      <c r="D1" s="224"/>
      <c r="E1" s="224"/>
      <c r="F1" s="225"/>
      <c r="G1" s="226" t="s">
        <v>1</v>
      </c>
      <c r="H1" s="227" t="s">
        <v>97</v>
      </c>
      <c r="I1" s="125"/>
      <c r="J1" s="125"/>
      <c r="K1" s="125"/>
      <c r="L1" s="125"/>
      <c r="M1" s="125"/>
      <c r="N1" s="125"/>
      <c r="O1" s="125"/>
      <c r="P1" s="125"/>
      <c r="Q1" s="125"/>
      <c r="R1" s="125"/>
      <c r="S1" s="125"/>
      <c r="T1" s="125"/>
      <c r="U1" s="125"/>
      <c r="V1" s="125"/>
    </row>
    <row r="2" spans="1:34" ht="15.75" customHeight="1" thickBot="1" x14ac:dyDescent="0.3">
      <c r="A2" s="228"/>
      <c r="B2" s="223"/>
      <c r="C2" s="224"/>
      <c r="D2" s="224"/>
      <c r="E2" s="224"/>
      <c r="F2" s="225"/>
      <c r="G2" s="226" t="s">
        <v>3</v>
      </c>
      <c r="H2" s="117">
        <v>16</v>
      </c>
      <c r="I2" s="125"/>
      <c r="J2" s="125"/>
      <c r="K2" s="125"/>
      <c r="L2" s="125"/>
      <c r="M2" s="125"/>
      <c r="N2" s="125"/>
      <c r="O2" s="125"/>
      <c r="P2" s="125"/>
      <c r="Q2" s="125"/>
      <c r="R2" s="125"/>
      <c r="S2" s="125"/>
      <c r="T2" s="125"/>
      <c r="U2" s="125"/>
      <c r="V2" s="125"/>
    </row>
    <row r="3" spans="1:34" ht="15" customHeight="1" x14ac:dyDescent="0.25">
      <c r="A3" s="228"/>
      <c r="B3" s="104" t="s">
        <v>4</v>
      </c>
      <c r="C3" s="105"/>
      <c r="D3" s="105"/>
      <c r="E3" s="147" t="s">
        <v>5</v>
      </c>
      <c r="F3" s="148"/>
      <c r="G3" s="229" t="s">
        <v>6</v>
      </c>
      <c r="H3" s="120">
        <v>43601</v>
      </c>
      <c r="I3" s="125"/>
      <c r="J3" s="125"/>
      <c r="K3" s="125"/>
      <c r="L3" s="125"/>
      <c r="M3" s="125"/>
      <c r="N3" s="125"/>
      <c r="O3" s="125"/>
      <c r="P3" s="125"/>
      <c r="Q3" s="125"/>
      <c r="R3" s="125"/>
      <c r="S3" s="125"/>
      <c r="T3" s="125"/>
      <c r="U3" s="125"/>
      <c r="V3" s="125"/>
    </row>
    <row r="4" spans="1:34" ht="15.75" customHeight="1" thickBot="1" x14ac:dyDescent="0.3">
      <c r="A4" s="230"/>
      <c r="B4" s="231"/>
      <c r="C4" s="232"/>
      <c r="D4" s="232"/>
      <c r="E4" s="151"/>
      <c r="F4" s="152"/>
      <c r="G4" s="233"/>
      <c r="H4" s="124"/>
      <c r="I4" s="125"/>
      <c r="J4" s="125"/>
      <c r="K4" s="125"/>
      <c r="L4" s="125"/>
      <c r="M4" s="125"/>
      <c r="N4" s="125"/>
      <c r="O4" s="125"/>
      <c r="P4" s="125"/>
      <c r="Q4" s="125"/>
      <c r="R4" s="125"/>
      <c r="S4" s="125"/>
      <c r="T4" s="125"/>
      <c r="U4" s="125"/>
      <c r="V4" s="125"/>
      <c r="W4" s="125"/>
      <c r="X4" s="125"/>
    </row>
    <row r="5" spans="1:34" ht="15" customHeight="1" x14ac:dyDescent="0.25">
      <c r="A5" s="234" t="s">
        <v>196</v>
      </c>
      <c r="B5" s="235"/>
      <c r="C5" s="235"/>
      <c r="D5" s="235"/>
      <c r="E5" s="235"/>
      <c r="F5" s="235"/>
      <c r="G5" s="235"/>
      <c r="H5" s="236"/>
      <c r="I5" s="125"/>
      <c r="J5" s="125"/>
      <c r="K5" s="125"/>
      <c r="L5" s="125"/>
      <c r="M5" s="125"/>
      <c r="N5" s="125"/>
      <c r="O5" s="125"/>
      <c r="P5" s="125"/>
      <c r="Q5" s="125"/>
      <c r="R5" s="125"/>
      <c r="S5" s="125"/>
      <c r="T5" s="125"/>
      <c r="U5" s="125"/>
      <c r="V5" s="125"/>
      <c r="W5" s="125"/>
      <c r="X5" s="125"/>
    </row>
    <row r="6" spans="1:34" ht="6" customHeight="1" x14ac:dyDescent="0.25">
      <c r="A6" s="237"/>
      <c r="B6" s="238"/>
      <c r="C6" s="238"/>
      <c r="D6" s="238"/>
      <c r="E6" s="238"/>
      <c r="F6" s="238"/>
      <c r="G6" s="238"/>
      <c r="H6" s="239"/>
      <c r="I6" s="125"/>
      <c r="J6" s="125"/>
      <c r="K6" s="125"/>
      <c r="L6" s="125"/>
      <c r="M6" s="125"/>
      <c r="N6" s="125"/>
      <c r="O6" s="125"/>
      <c r="P6" s="125"/>
      <c r="Q6" s="125"/>
      <c r="R6" s="125"/>
      <c r="S6" s="125"/>
      <c r="T6" s="125"/>
      <c r="U6" s="125"/>
      <c r="V6" s="125"/>
      <c r="W6" s="125"/>
      <c r="X6" s="125"/>
    </row>
    <row r="7" spans="1:34" ht="15.75" customHeight="1" thickBot="1" x14ac:dyDescent="0.3">
      <c r="A7" s="237"/>
      <c r="B7" s="238"/>
      <c r="C7" s="238"/>
      <c r="D7" s="238"/>
      <c r="E7" s="238"/>
      <c r="F7" s="238"/>
      <c r="G7" s="238"/>
      <c r="H7" s="239"/>
      <c r="I7" s="125"/>
      <c r="J7" s="125"/>
      <c r="K7" s="125"/>
      <c r="L7" s="125"/>
      <c r="M7" s="125"/>
      <c r="N7" s="125"/>
      <c r="O7" s="125"/>
      <c r="P7" s="125"/>
      <c r="Q7" s="125"/>
      <c r="R7" s="125"/>
      <c r="S7" s="125"/>
      <c r="T7" s="125"/>
      <c r="U7" s="125"/>
      <c r="V7" s="125"/>
      <c r="W7" s="125"/>
      <c r="X7" s="125"/>
    </row>
    <row r="8" spans="1:34" ht="36" customHeight="1" thickBot="1" x14ac:dyDescent="0.3">
      <c r="A8" s="240" t="s">
        <v>99</v>
      </c>
      <c r="B8" s="241" t="s">
        <v>197</v>
      </c>
      <c r="C8" s="241" t="s">
        <v>198</v>
      </c>
      <c r="D8" s="241" t="s">
        <v>199</v>
      </c>
      <c r="E8" s="241" t="s">
        <v>200</v>
      </c>
      <c r="F8" s="241" t="s">
        <v>201</v>
      </c>
      <c r="G8" s="241" t="s">
        <v>202</v>
      </c>
      <c r="H8" s="242" t="s">
        <v>203</v>
      </c>
      <c r="I8" s="125"/>
      <c r="J8" s="125"/>
      <c r="K8" s="125"/>
      <c r="L8" s="125"/>
      <c r="M8" s="125"/>
      <c r="N8" s="125"/>
      <c r="O8" s="125"/>
      <c r="P8" s="125"/>
      <c r="Q8" s="125"/>
      <c r="R8" s="125"/>
      <c r="S8" s="125"/>
      <c r="T8" s="125"/>
      <c r="U8" s="125"/>
      <c r="V8" s="125"/>
      <c r="W8" s="125"/>
      <c r="X8" s="125"/>
    </row>
    <row r="9" spans="1:34" ht="130.5" customHeight="1" x14ac:dyDescent="0.25">
      <c r="A9" s="243">
        <v>1</v>
      </c>
      <c r="B9" s="244" t="s">
        <v>204</v>
      </c>
      <c r="C9" s="245" t="s">
        <v>205</v>
      </c>
      <c r="D9" s="244" t="s">
        <v>206</v>
      </c>
      <c r="E9" s="244">
        <v>4</v>
      </c>
      <c r="F9" s="244">
        <v>4</v>
      </c>
      <c r="G9" s="244">
        <f t="shared" ref="G9:G26" si="0">E9*F9</f>
        <v>16</v>
      </c>
      <c r="H9" s="246" t="str">
        <f t="shared" ref="H9:H49" si="1">IF(OR(AND(E9=1,F9=1),AND(E9=2,F9=1),AND(E9=3,F9=1),AND(E9=1,F9=2),AND(E9=2,F9=2)),"ZONA RIESGO BAJA",IF(OR(AND(E9=4,F9=1),AND(E9=3,F9=2),AND(E9=2,F9=3),AND(E9=1,F9=3)),"ZONA RIESGO MODERADO",IF(OR(AND(E9=5,F9=1),AND(E9=5,F9=2),AND(E9=4,F9=2),AND(E9=4,F9=3),AND(E9=3,F9=3),AND(E9=2,F9=4),AND(E9=1,F9=4),AND(E9=1,F9=5)),"ZONA RIESGO ALTO",IF(OR(AND(E9=5,F9=3),AND(E9=5,F9=4),AND(E9=5,F9=5),AND(E9=4,F9=4),AND(E9=4,F9=5),AND(E9=3,F9=4),AND(E9=3,F9=5),AND(E9=2,F9=5)),"ZONA RIESGO EXTREMO",0))))</f>
        <v>ZONA RIESGO EXTREMO</v>
      </c>
      <c r="I9" s="125"/>
      <c r="J9" s="125"/>
      <c r="K9" s="125"/>
      <c r="L9" s="125"/>
      <c r="M9" s="125"/>
      <c r="N9" s="125"/>
      <c r="O9" s="125"/>
      <c r="P9" s="125"/>
      <c r="Q9" s="125"/>
      <c r="R9" s="125"/>
      <c r="S9" s="125"/>
      <c r="T9" s="125"/>
      <c r="U9" s="125"/>
      <c r="V9" s="125"/>
      <c r="W9" s="125"/>
      <c r="X9" s="125"/>
    </row>
    <row r="10" spans="1:34" ht="207" customHeight="1" x14ac:dyDescent="0.25">
      <c r="A10" s="247">
        <v>2</v>
      </c>
      <c r="B10" s="139" t="s">
        <v>227</v>
      </c>
      <c r="C10" s="139" t="s">
        <v>207</v>
      </c>
      <c r="D10" s="139" t="s">
        <v>208</v>
      </c>
      <c r="E10" s="139">
        <v>3</v>
      </c>
      <c r="F10" s="139">
        <v>4</v>
      </c>
      <c r="G10" s="139">
        <f t="shared" si="0"/>
        <v>12</v>
      </c>
      <c r="H10" s="248" t="str">
        <f t="shared" si="1"/>
        <v>ZONA RIESGO EXTREMO</v>
      </c>
      <c r="I10" s="125"/>
      <c r="J10" s="125"/>
      <c r="K10" s="125"/>
      <c r="L10" s="125"/>
      <c r="M10" s="125"/>
      <c r="N10" s="125"/>
      <c r="O10" s="125"/>
      <c r="P10" s="125"/>
      <c r="Q10" s="125"/>
      <c r="R10" s="125"/>
      <c r="S10" s="125"/>
      <c r="T10" s="125"/>
      <c r="U10" s="125"/>
      <c r="V10" s="125"/>
      <c r="W10" s="125"/>
      <c r="X10" s="125"/>
    </row>
    <row r="11" spans="1:34" ht="165" x14ac:dyDescent="0.25">
      <c r="A11" s="247">
        <v>3</v>
      </c>
      <c r="B11" s="139" t="s">
        <v>227</v>
      </c>
      <c r="C11" s="139" t="s">
        <v>209</v>
      </c>
      <c r="D11" s="139" t="s">
        <v>210</v>
      </c>
      <c r="E11" s="139">
        <v>3</v>
      </c>
      <c r="F11" s="139">
        <v>4</v>
      </c>
      <c r="G11" s="139">
        <f t="shared" si="0"/>
        <v>12</v>
      </c>
      <c r="H11" s="248" t="str">
        <f t="shared" si="1"/>
        <v>ZONA RIESGO EXTREMO</v>
      </c>
      <c r="I11" s="125"/>
      <c r="J11" s="125"/>
      <c r="K11" s="125"/>
      <c r="L11" s="125"/>
      <c r="M11" s="125"/>
      <c r="N11" s="125"/>
      <c r="O11" s="125"/>
      <c r="P11" s="125"/>
      <c r="Q11" s="125"/>
      <c r="R11" s="125"/>
      <c r="S11" s="125"/>
      <c r="T11" s="125"/>
      <c r="U11" s="125"/>
      <c r="V11" s="125"/>
      <c r="W11" s="125"/>
      <c r="X11" s="125"/>
    </row>
    <row r="12" spans="1:34" ht="60" x14ac:dyDescent="0.25">
      <c r="A12" s="247">
        <v>4</v>
      </c>
      <c r="B12" s="139" t="s">
        <v>204</v>
      </c>
      <c r="C12" s="139" t="s">
        <v>211</v>
      </c>
      <c r="D12" s="139" t="s">
        <v>212</v>
      </c>
      <c r="E12" s="139">
        <v>2</v>
      </c>
      <c r="F12" s="139">
        <v>4</v>
      </c>
      <c r="G12" s="139">
        <f t="shared" si="0"/>
        <v>8</v>
      </c>
      <c r="H12" s="248" t="str">
        <f t="shared" si="1"/>
        <v>ZONA RIESGO ALTO</v>
      </c>
      <c r="I12" s="125"/>
      <c r="J12" s="125"/>
      <c r="K12" s="125"/>
      <c r="L12" s="125"/>
      <c r="M12" s="125"/>
      <c r="N12" s="125"/>
      <c r="O12" s="125"/>
      <c r="P12" s="125"/>
      <c r="Q12" s="125"/>
      <c r="R12" s="125"/>
      <c r="S12" s="125"/>
      <c r="T12" s="125"/>
      <c r="U12" s="125"/>
      <c r="V12" s="125"/>
      <c r="W12" s="125"/>
      <c r="X12" s="125"/>
    </row>
    <row r="13" spans="1:34" ht="45" x14ac:dyDescent="0.25">
      <c r="A13" s="247">
        <v>5</v>
      </c>
      <c r="B13" s="139" t="s">
        <v>204</v>
      </c>
      <c r="C13" s="139" t="s">
        <v>213</v>
      </c>
      <c r="D13" s="139" t="s">
        <v>214</v>
      </c>
      <c r="E13" s="139">
        <v>2</v>
      </c>
      <c r="F13" s="139">
        <v>4</v>
      </c>
      <c r="G13" s="139">
        <f t="shared" si="0"/>
        <v>8</v>
      </c>
      <c r="H13" s="248" t="str">
        <f t="shared" si="1"/>
        <v>ZONA RIESGO ALTO</v>
      </c>
      <c r="I13" s="125"/>
      <c r="J13" s="125"/>
      <c r="K13" s="125"/>
      <c r="L13" s="125"/>
      <c r="M13" s="125"/>
      <c r="N13" s="125"/>
      <c r="O13" s="125"/>
      <c r="P13" s="125"/>
      <c r="Q13" s="125"/>
      <c r="R13" s="125"/>
      <c r="S13" s="125"/>
      <c r="T13" s="125"/>
      <c r="U13" s="125"/>
      <c r="V13" s="125"/>
      <c r="W13" s="125"/>
      <c r="X13" s="125"/>
    </row>
    <row r="14" spans="1:34" ht="60" x14ac:dyDescent="0.25">
      <c r="A14" s="247">
        <v>6</v>
      </c>
      <c r="B14" s="139" t="s">
        <v>204</v>
      </c>
      <c r="C14" s="139" t="s">
        <v>215</v>
      </c>
      <c r="D14" s="139" t="s">
        <v>216</v>
      </c>
      <c r="E14" s="139">
        <v>3</v>
      </c>
      <c r="F14" s="139">
        <v>3</v>
      </c>
      <c r="G14" s="139">
        <f t="shared" si="0"/>
        <v>9</v>
      </c>
      <c r="H14" s="248" t="str">
        <f t="shared" si="1"/>
        <v>ZONA RIESGO ALTO</v>
      </c>
      <c r="I14" s="125"/>
      <c r="J14" s="125"/>
      <c r="K14" s="125"/>
      <c r="L14" s="125"/>
      <c r="M14" s="125"/>
      <c r="N14" s="125"/>
      <c r="O14" s="125"/>
      <c r="P14" s="125"/>
      <c r="Q14" s="125"/>
      <c r="R14" s="125"/>
      <c r="S14" s="125"/>
      <c r="T14" s="125"/>
      <c r="U14" s="125"/>
      <c r="V14" s="125"/>
      <c r="W14" s="125"/>
      <c r="X14" s="125"/>
    </row>
    <row r="15" spans="1:34" ht="30" x14ac:dyDescent="0.25">
      <c r="A15" s="247">
        <v>7</v>
      </c>
      <c r="B15" s="139" t="s">
        <v>204</v>
      </c>
      <c r="C15" s="139" t="s">
        <v>217</v>
      </c>
      <c r="D15" s="139" t="s">
        <v>218</v>
      </c>
      <c r="E15" s="139">
        <v>1</v>
      </c>
      <c r="F15" s="139">
        <v>4</v>
      </c>
      <c r="G15" s="139">
        <f t="shared" si="0"/>
        <v>4</v>
      </c>
      <c r="H15" s="248" t="str">
        <f t="shared" si="1"/>
        <v>ZONA RIESGO ALTO</v>
      </c>
      <c r="I15" s="125"/>
      <c r="J15" s="125"/>
      <c r="K15" s="125"/>
      <c r="L15" s="125"/>
      <c r="M15" s="125"/>
      <c r="N15" s="125"/>
      <c r="O15" s="125"/>
      <c r="P15" s="125"/>
      <c r="Q15" s="125"/>
      <c r="R15" s="125"/>
      <c r="S15" s="125"/>
      <c r="T15" s="125"/>
      <c r="U15" s="125"/>
      <c r="V15" s="125"/>
      <c r="W15" s="125"/>
      <c r="X15" s="125"/>
      <c r="Y15" s="125"/>
      <c r="Z15" s="125"/>
      <c r="AA15" s="125"/>
      <c r="AB15" s="125"/>
      <c r="AC15" s="125"/>
      <c r="AD15" s="125"/>
      <c r="AE15" s="125"/>
      <c r="AF15" s="125"/>
      <c r="AG15" s="125"/>
      <c r="AH15" s="125"/>
    </row>
    <row r="16" spans="1:34" ht="45" x14ac:dyDescent="0.25">
      <c r="A16" s="247">
        <v>8</v>
      </c>
      <c r="B16" s="139" t="s">
        <v>204</v>
      </c>
      <c r="C16" s="139" t="s">
        <v>219</v>
      </c>
      <c r="D16" s="139" t="s">
        <v>220</v>
      </c>
      <c r="E16" s="139">
        <v>1</v>
      </c>
      <c r="F16" s="139">
        <v>4</v>
      </c>
      <c r="G16" s="139">
        <f t="shared" si="0"/>
        <v>4</v>
      </c>
      <c r="H16" s="248" t="str">
        <f t="shared" si="1"/>
        <v>ZONA RIESGO ALTO</v>
      </c>
      <c r="I16" s="125"/>
      <c r="J16" s="125"/>
      <c r="K16" s="125"/>
      <c r="L16" s="125"/>
      <c r="M16" s="125"/>
      <c r="N16" s="125"/>
      <c r="O16" s="125"/>
      <c r="P16" s="125"/>
      <c r="Q16" s="125"/>
      <c r="R16" s="125"/>
      <c r="S16" s="125"/>
      <c r="T16" s="125"/>
      <c r="U16" s="125"/>
      <c r="V16" s="125"/>
      <c r="W16" s="125"/>
      <c r="X16" s="125"/>
      <c r="Y16" s="125"/>
      <c r="Z16" s="125"/>
      <c r="AA16" s="125"/>
      <c r="AB16" s="125"/>
      <c r="AC16" s="125"/>
      <c r="AD16" s="125"/>
      <c r="AE16" s="125"/>
      <c r="AF16" s="125"/>
      <c r="AG16" s="125"/>
      <c r="AH16" s="125"/>
    </row>
    <row r="17" spans="1:34" ht="45" x14ac:dyDescent="0.25">
      <c r="A17" s="247">
        <v>9</v>
      </c>
      <c r="B17" s="139" t="s">
        <v>204</v>
      </c>
      <c r="C17" s="139" t="s">
        <v>221</v>
      </c>
      <c r="D17" s="139" t="s">
        <v>222</v>
      </c>
      <c r="E17" s="139">
        <v>1</v>
      </c>
      <c r="F17" s="139">
        <v>4</v>
      </c>
      <c r="G17" s="139">
        <f t="shared" si="0"/>
        <v>4</v>
      </c>
      <c r="H17" s="139" t="str">
        <f t="shared" si="1"/>
        <v>ZONA RIESGO ALTO</v>
      </c>
      <c r="I17" s="125"/>
      <c r="J17" s="125"/>
      <c r="K17" s="125"/>
      <c r="L17" s="125"/>
      <c r="M17" s="125"/>
      <c r="N17" s="125"/>
      <c r="O17" s="125"/>
      <c r="P17" s="125"/>
      <c r="Q17" s="125"/>
      <c r="R17" s="125"/>
      <c r="S17" s="125"/>
      <c r="T17" s="125"/>
      <c r="U17" s="125"/>
      <c r="V17" s="125"/>
      <c r="W17" s="125"/>
      <c r="X17" s="125"/>
      <c r="Y17" s="125"/>
      <c r="Z17" s="125"/>
      <c r="AA17" s="125"/>
      <c r="AB17" s="125"/>
      <c r="AC17" s="125"/>
      <c r="AD17" s="125"/>
      <c r="AE17" s="125"/>
      <c r="AF17" s="125"/>
      <c r="AG17" s="125"/>
      <c r="AH17" s="125"/>
    </row>
    <row r="18" spans="1:34" ht="60" x14ac:dyDescent="0.25">
      <c r="A18" s="249">
        <v>10</v>
      </c>
      <c r="B18" s="139" t="s">
        <v>204</v>
      </c>
      <c r="C18" s="250" t="s">
        <v>223</v>
      </c>
      <c r="D18" s="139" t="s">
        <v>224</v>
      </c>
      <c r="E18" s="139">
        <v>2</v>
      </c>
      <c r="F18" s="139">
        <v>4</v>
      </c>
      <c r="G18" s="139">
        <f t="shared" si="0"/>
        <v>8</v>
      </c>
      <c r="H18" s="139" t="str">
        <f t="shared" si="1"/>
        <v>ZONA RIESGO ALTO</v>
      </c>
      <c r="I18" s="125"/>
      <c r="J18" s="125"/>
      <c r="K18" s="125"/>
      <c r="L18" s="125"/>
      <c r="M18" s="125"/>
      <c r="N18" s="125"/>
      <c r="O18" s="125"/>
      <c r="P18" s="125"/>
      <c r="Q18" s="125"/>
      <c r="R18" s="125"/>
      <c r="S18" s="125"/>
      <c r="T18" s="125"/>
      <c r="U18" s="125"/>
      <c r="V18" s="125"/>
      <c r="W18" s="125"/>
      <c r="X18" s="125"/>
      <c r="Y18" s="125"/>
      <c r="Z18" s="125"/>
      <c r="AA18" s="125"/>
      <c r="AB18" s="125"/>
      <c r="AC18" s="125"/>
      <c r="AD18" s="125"/>
      <c r="AE18" s="125"/>
      <c r="AF18" s="125"/>
      <c r="AG18" s="125"/>
      <c r="AH18" s="125"/>
    </row>
    <row r="19" spans="1:34" ht="42.75" x14ac:dyDescent="0.25">
      <c r="A19" s="139">
        <v>11</v>
      </c>
      <c r="B19" s="139" t="s">
        <v>204</v>
      </c>
      <c r="C19" s="250" t="s">
        <v>225</v>
      </c>
      <c r="D19" s="251" t="s">
        <v>226</v>
      </c>
      <c r="E19" s="251">
        <v>1</v>
      </c>
      <c r="F19" s="251">
        <v>4</v>
      </c>
      <c r="G19" s="139">
        <f t="shared" si="0"/>
        <v>4</v>
      </c>
      <c r="H19" s="139" t="str">
        <f t="shared" si="1"/>
        <v>ZONA RIESGO ALTO</v>
      </c>
      <c r="I19" s="125"/>
      <c r="J19" s="125"/>
      <c r="K19" s="125"/>
      <c r="L19" s="125"/>
      <c r="M19" s="125"/>
      <c r="N19" s="125"/>
      <c r="O19" s="125"/>
      <c r="P19" s="125"/>
      <c r="Q19" s="125"/>
      <c r="R19" s="125"/>
      <c r="S19" s="125"/>
      <c r="T19" s="125"/>
      <c r="U19" s="125"/>
      <c r="V19" s="125"/>
      <c r="W19" s="125"/>
      <c r="X19" s="125"/>
      <c r="Y19" s="125"/>
      <c r="Z19" s="125"/>
      <c r="AA19" s="125"/>
      <c r="AB19" s="125"/>
      <c r="AC19" s="125"/>
      <c r="AD19" s="125"/>
      <c r="AE19" s="125"/>
      <c r="AF19" s="125"/>
      <c r="AG19" s="125"/>
      <c r="AH19" s="125"/>
    </row>
    <row r="20" spans="1:34" ht="60" x14ac:dyDescent="0.25">
      <c r="A20" s="139">
        <v>12</v>
      </c>
      <c r="B20" s="139" t="s">
        <v>487</v>
      </c>
      <c r="C20" s="139" t="s">
        <v>550</v>
      </c>
      <c r="D20" s="139" t="s">
        <v>551</v>
      </c>
      <c r="E20" s="139">
        <v>3</v>
      </c>
      <c r="F20" s="139">
        <v>4</v>
      </c>
      <c r="G20" s="252">
        <f t="shared" si="0"/>
        <v>12</v>
      </c>
      <c r="H20" s="139" t="str">
        <f t="shared" si="1"/>
        <v>ZONA RIESGO EXTREMO</v>
      </c>
      <c r="I20" s="125"/>
      <c r="J20" s="125"/>
      <c r="K20" s="125"/>
      <c r="L20" s="125"/>
      <c r="M20" s="125"/>
      <c r="N20" s="125"/>
      <c r="O20" s="125"/>
      <c r="P20" s="125"/>
      <c r="Q20" s="125"/>
      <c r="R20" s="125"/>
      <c r="S20" s="125"/>
      <c r="T20" s="125"/>
      <c r="U20" s="125"/>
      <c r="V20" s="125"/>
      <c r="W20" s="125"/>
      <c r="X20" s="125"/>
      <c r="Y20" s="125"/>
      <c r="Z20" s="125"/>
      <c r="AA20" s="125"/>
      <c r="AB20" s="125"/>
      <c r="AC20" s="125"/>
      <c r="AD20" s="125"/>
      <c r="AE20" s="125"/>
      <c r="AF20" s="125"/>
      <c r="AG20" s="125"/>
      <c r="AH20" s="125"/>
    </row>
    <row r="21" spans="1:34" ht="45" x14ac:dyDescent="0.25">
      <c r="A21" s="139">
        <v>13</v>
      </c>
      <c r="B21" s="139" t="s">
        <v>227</v>
      </c>
      <c r="C21" s="139" t="s">
        <v>552</v>
      </c>
      <c r="D21" s="139" t="s">
        <v>553</v>
      </c>
      <c r="E21" s="139">
        <v>2</v>
      </c>
      <c r="F21" s="139">
        <v>4</v>
      </c>
      <c r="G21" s="252">
        <f t="shared" si="0"/>
        <v>8</v>
      </c>
      <c r="H21" s="139" t="str">
        <f t="shared" si="1"/>
        <v>ZONA RIESGO ALTO</v>
      </c>
      <c r="I21" s="125"/>
      <c r="J21" s="125"/>
      <c r="K21" s="125"/>
      <c r="L21" s="125"/>
      <c r="M21" s="125"/>
      <c r="N21" s="125"/>
      <c r="O21" s="125"/>
      <c r="P21" s="125"/>
      <c r="Q21" s="125"/>
      <c r="R21" s="125"/>
      <c r="S21" s="125"/>
      <c r="T21" s="125"/>
      <c r="U21" s="125"/>
      <c r="V21" s="125"/>
      <c r="W21" s="125"/>
      <c r="X21" s="125"/>
      <c r="Y21" s="125"/>
      <c r="Z21" s="125"/>
      <c r="AA21" s="125"/>
      <c r="AB21" s="125"/>
      <c r="AC21" s="125"/>
      <c r="AD21" s="125"/>
      <c r="AE21" s="125"/>
      <c r="AF21" s="125"/>
      <c r="AG21" s="125"/>
      <c r="AH21" s="125"/>
    </row>
    <row r="22" spans="1:34" ht="90" x14ac:dyDescent="0.25">
      <c r="A22" s="139">
        <v>14</v>
      </c>
      <c r="B22" s="139" t="s">
        <v>228</v>
      </c>
      <c r="C22" s="139" t="s">
        <v>589</v>
      </c>
      <c r="D22" s="139" t="s">
        <v>590</v>
      </c>
      <c r="E22" s="139">
        <v>4</v>
      </c>
      <c r="F22" s="139">
        <v>4</v>
      </c>
      <c r="G22" s="252">
        <f t="shared" si="0"/>
        <v>16</v>
      </c>
      <c r="H22" s="139" t="str">
        <f t="shared" si="1"/>
        <v>ZONA RIESGO EXTREMO</v>
      </c>
      <c r="I22" s="125"/>
      <c r="J22" s="125"/>
      <c r="K22" s="125"/>
      <c r="L22" s="125"/>
      <c r="M22" s="125"/>
      <c r="N22" s="125"/>
      <c r="O22" s="125"/>
      <c r="P22" s="125"/>
      <c r="Q22" s="125"/>
      <c r="R22" s="125"/>
      <c r="S22" s="125"/>
      <c r="T22" s="125"/>
      <c r="U22" s="125"/>
      <c r="V22" s="125"/>
      <c r="W22" s="125"/>
      <c r="X22" s="125"/>
      <c r="Y22" s="125"/>
      <c r="Z22" s="125"/>
      <c r="AA22" s="125"/>
      <c r="AB22" s="125"/>
      <c r="AC22" s="125"/>
      <c r="AD22" s="125"/>
      <c r="AE22" s="125"/>
      <c r="AF22" s="125"/>
      <c r="AG22" s="125"/>
      <c r="AH22" s="125"/>
    </row>
    <row r="23" spans="1:34" ht="60" x14ac:dyDescent="0.25">
      <c r="A23" s="139">
        <v>15</v>
      </c>
      <c r="B23" s="139" t="s">
        <v>228</v>
      </c>
      <c r="C23" s="250" t="s">
        <v>591</v>
      </c>
      <c r="D23" s="250" t="s">
        <v>592</v>
      </c>
      <c r="E23" s="250">
        <v>4</v>
      </c>
      <c r="F23" s="250">
        <v>3</v>
      </c>
      <c r="G23" s="252">
        <f t="shared" si="0"/>
        <v>12</v>
      </c>
      <c r="H23" s="139" t="str">
        <f t="shared" si="1"/>
        <v>ZONA RIESGO ALTO</v>
      </c>
      <c r="I23" s="125"/>
      <c r="J23" s="125"/>
      <c r="K23" s="125"/>
      <c r="L23" s="125"/>
      <c r="M23" s="125"/>
      <c r="N23" s="125"/>
      <c r="O23" s="125"/>
      <c r="P23" s="125"/>
      <c r="Q23" s="125"/>
      <c r="R23" s="125"/>
      <c r="S23" s="125"/>
      <c r="T23" s="125"/>
      <c r="U23" s="125"/>
      <c r="V23" s="125"/>
      <c r="W23" s="125"/>
      <c r="X23" s="125"/>
      <c r="Y23" s="125"/>
      <c r="Z23" s="125"/>
      <c r="AA23" s="125"/>
      <c r="AB23" s="125"/>
      <c r="AC23" s="125"/>
      <c r="AD23" s="125"/>
      <c r="AE23" s="125"/>
      <c r="AF23" s="125"/>
      <c r="AG23" s="125"/>
      <c r="AH23" s="125"/>
    </row>
    <row r="24" spans="1:34" ht="75" x14ac:dyDescent="0.25">
      <c r="A24" s="139">
        <v>16</v>
      </c>
      <c r="B24" s="139" t="s">
        <v>227</v>
      </c>
      <c r="C24" s="253" t="s">
        <v>230</v>
      </c>
      <c r="D24" s="139" t="s">
        <v>231</v>
      </c>
      <c r="E24" s="139">
        <v>2</v>
      </c>
      <c r="F24" s="139">
        <v>3</v>
      </c>
      <c r="G24" s="252">
        <f t="shared" si="0"/>
        <v>6</v>
      </c>
      <c r="H24" s="139" t="str">
        <f t="shared" si="1"/>
        <v>ZONA RIESGO MODERADO</v>
      </c>
      <c r="I24" s="125"/>
      <c r="J24" s="125"/>
      <c r="K24" s="125"/>
      <c r="L24" s="125"/>
      <c r="M24" s="125"/>
      <c r="N24" s="125"/>
      <c r="O24" s="125"/>
      <c r="P24" s="125"/>
      <c r="Q24" s="125"/>
      <c r="R24" s="125"/>
      <c r="S24" s="125"/>
      <c r="T24" s="125"/>
      <c r="U24" s="125"/>
      <c r="V24" s="125"/>
      <c r="W24" s="125"/>
      <c r="X24" s="125"/>
      <c r="Y24" s="125"/>
      <c r="Z24" s="125"/>
      <c r="AA24" s="125"/>
      <c r="AB24" s="125"/>
      <c r="AC24" s="125"/>
      <c r="AD24" s="125"/>
      <c r="AE24" s="125"/>
      <c r="AF24" s="125"/>
      <c r="AG24" s="125"/>
      <c r="AH24" s="125"/>
    </row>
    <row r="25" spans="1:34" ht="30" x14ac:dyDescent="0.25">
      <c r="A25" s="139">
        <v>17</v>
      </c>
      <c r="B25" s="139" t="s">
        <v>204</v>
      </c>
      <c r="C25" s="139" t="s">
        <v>232</v>
      </c>
      <c r="D25" s="139" t="s">
        <v>231</v>
      </c>
      <c r="E25" s="139">
        <v>2</v>
      </c>
      <c r="F25" s="139">
        <v>3</v>
      </c>
      <c r="G25" s="252">
        <f t="shared" si="0"/>
        <v>6</v>
      </c>
      <c r="H25" s="139" t="str">
        <f t="shared" si="1"/>
        <v>ZONA RIESGO MODERADO</v>
      </c>
      <c r="I25" s="125"/>
      <c r="J25" s="125"/>
      <c r="K25" s="125"/>
      <c r="L25" s="125"/>
      <c r="M25" s="125"/>
      <c r="N25" s="125"/>
      <c r="O25" s="125"/>
      <c r="P25" s="125"/>
      <c r="Q25" s="125"/>
      <c r="R25" s="125"/>
      <c r="S25" s="125"/>
      <c r="T25" s="125"/>
      <c r="U25" s="125"/>
      <c r="V25" s="125"/>
      <c r="W25" s="125"/>
      <c r="X25" s="125"/>
      <c r="Y25" s="125"/>
      <c r="Z25" s="125"/>
      <c r="AA25" s="125"/>
      <c r="AB25" s="125"/>
      <c r="AC25" s="125"/>
      <c r="AD25" s="125"/>
      <c r="AE25" s="125"/>
      <c r="AF25" s="125"/>
      <c r="AG25" s="125"/>
      <c r="AH25" s="125"/>
    </row>
    <row r="26" spans="1:34" ht="45" x14ac:dyDescent="0.25">
      <c r="A26" s="139">
        <v>18</v>
      </c>
      <c r="B26" s="139" t="s">
        <v>227</v>
      </c>
      <c r="C26" s="253" t="s">
        <v>625</v>
      </c>
      <c r="D26" s="253" t="s">
        <v>626</v>
      </c>
      <c r="E26" s="139">
        <v>3</v>
      </c>
      <c r="F26" s="139">
        <v>2</v>
      </c>
      <c r="G26" s="252">
        <f t="shared" si="0"/>
        <v>6</v>
      </c>
      <c r="H26" s="139" t="str">
        <f t="shared" si="1"/>
        <v>ZONA RIESGO MODERADO</v>
      </c>
      <c r="I26" s="125"/>
      <c r="J26" s="125"/>
      <c r="K26" s="125"/>
      <c r="L26" s="125"/>
      <c r="M26" s="125"/>
      <c r="N26" s="125"/>
      <c r="O26" s="125"/>
      <c r="P26" s="125"/>
      <c r="Q26" s="125"/>
      <c r="R26" s="125"/>
      <c r="S26" s="125"/>
      <c r="T26" s="125"/>
      <c r="U26" s="125"/>
      <c r="V26" s="125"/>
      <c r="W26" s="125"/>
      <c r="X26" s="125"/>
      <c r="Y26" s="125"/>
      <c r="Z26" s="125"/>
      <c r="AA26" s="125"/>
      <c r="AB26" s="125"/>
      <c r="AC26" s="125"/>
      <c r="AD26" s="125"/>
      <c r="AE26" s="125"/>
      <c r="AF26" s="125"/>
      <c r="AG26" s="125"/>
      <c r="AH26" s="125"/>
    </row>
    <row r="27" spans="1:34" ht="60.75" thickBot="1" x14ac:dyDescent="0.3">
      <c r="A27" s="139">
        <v>19</v>
      </c>
      <c r="B27" s="139" t="s">
        <v>204</v>
      </c>
      <c r="C27" s="253" t="s">
        <v>623</v>
      </c>
      <c r="D27" s="254" t="s">
        <v>624</v>
      </c>
      <c r="E27" s="139">
        <v>2</v>
      </c>
      <c r="F27" s="139">
        <v>2</v>
      </c>
      <c r="G27" s="252">
        <f t="shared" ref="G27:G37" si="2">E27*F27</f>
        <v>4</v>
      </c>
      <c r="H27" s="139" t="str">
        <f>IF(OR(AND(E27=1,F27=1),AND(E27=2,F27=1),AND(E27=3,F27=1),AND(E27=1,F27=2),AND(E27=2,F27=2)),"ZONA RIESGO BAJA",IF(OR(AND(E27=4,F27=1),AND(E27=3,F27=2),AND(E27=2,F27=3),AND(E27=1,F27=3)),"ZONA RIESGO MODERADO",IF(OR(AND(E27=5,F27=1),AND(E27=5,F27=2),AND(E27=4,F27=2),AND(E27=4,F27=3),AND(E27=3,F27=3),AND(E27=2,F27=4),AND(E27=1,F27=4),AND(E27=1,F27=5)),"ZONA RIESGO ALTO",IF(OR(AND(E27=5,F27=3),AND(E27=5,F27=4),AND(E27=5,F27=5),AND(E27=4,F27=4),AND(E27=4,F27=5),AND(E27=3,F27=4),AND(E27=3,F27=5),AND(E27=2,F27=5)),"ZONA RIESGO EXTREMO",0))))</f>
        <v>ZONA RIESGO BAJA</v>
      </c>
      <c r="I27" s="125"/>
      <c r="J27" s="125"/>
      <c r="K27" s="125"/>
      <c r="L27" s="125"/>
      <c r="M27" s="125"/>
      <c r="N27" s="125"/>
      <c r="O27" s="125"/>
      <c r="P27" s="125"/>
      <c r="Q27" s="125"/>
      <c r="R27" s="125"/>
      <c r="S27" s="125"/>
      <c r="T27" s="125"/>
      <c r="U27" s="125"/>
      <c r="V27" s="125"/>
      <c r="W27" s="125"/>
      <c r="X27" s="125"/>
      <c r="Y27" s="125"/>
      <c r="Z27" s="125"/>
      <c r="AA27" s="125"/>
      <c r="AB27" s="125"/>
      <c r="AC27" s="125"/>
      <c r="AD27" s="125"/>
      <c r="AE27" s="125"/>
      <c r="AF27" s="125"/>
      <c r="AG27" s="125"/>
      <c r="AH27" s="125"/>
    </row>
    <row r="28" spans="1:34" ht="34.5" customHeight="1" thickBot="1" x14ac:dyDescent="0.3">
      <c r="A28" s="139">
        <v>20</v>
      </c>
      <c r="B28" s="139" t="s">
        <v>204</v>
      </c>
      <c r="C28" s="139" t="s">
        <v>233</v>
      </c>
      <c r="D28" s="139" t="s">
        <v>234</v>
      </c>
      <c r="E28" s="139">
        <v>1</v>
      </c>
      <c r="F28" s="139">
        <v>2</v>
      </c>
      <c r="G28" s="139">
        <f t="shared" si="2"/>
        <v>2</v>
      </c>
      <c r="H28" s="246" t="str">
        <f t="shared" si="1"/>
        <v>ZONA RIESGO BAJA</v>
      </c>
      <c r="I28" s="125"/>
      <c r="J28" s="125"/>
      <c r="K28" s="125"/>
      <c r="L28" s="125"/>
      <c r="M28" s="125"/>
      <c r="N28" s="125"/>
      <c r="O28" s="125"/>
      <c r="P28" s="125"/>
      <c r="Q28" s="125"/>
      <c r="R28" s="125"/>
      <c r="S28" s="125"/>
      <c r="T28" s="125"/>
      <c r="U28" s="125"/>
      <c r="V28" s="125"/>
      <c r="W28" s="125"/>
      <c r="X28" s="125"/>
      <c r="Y28" s="125"/>
      <c r="Z28" s="125"/>
      <c r="AA28" s="125"/>
      <c r="AB28" s="125"/>
      <c r="AC28" s="125"/>
      <c r="AD28" s="125"/>
      <c r="AE28" s="125"/>
      <c r="AF28" s="125"/>
      <c r="AG28" s="125"/>
      <c r="AH28" s="125"/>
    </row>
    <row r="29" spans="1:34" ht="65.25" customHeight="1" thickBot="1" x14ac:dyDescent="0.3">
      <c r="A29" s="139">
        <v>21</v>
      </c>
      <c r="B29" s="139" t="s">
        <v>227</v>
      </c>
      <c r="C29" s="139" t="s">
        <v>235</v>
      </c>
      <c r="D29" s="139" t="s">
        <v>236</v>
      </c>
      <c r="E29" s="139">
        <v>2</v>
      </c>
      <c r="F29" s="139">
        <v>3</v>
      </c>
      <c r="G29" s="139">
        <f t="shared" si="2"/>
        <v>6</v>
      </c>
      <c r="H29" s="246" t="str">
        <f t="shared" si="1"/>
        <v>ZONA RIESGO MODERADO</v>
      </c>
      <c r="I29" s="125"/>
      <c r="J29" s="125"/>
      <c r="K29" s="125"/>
      <c r="L29" s="125"/>
      <c r="M29" s="125"/>
      <c r="N29" s="125"/>
      <c r="O29" s="125"/>
      <c r="P29" s="125"/>
      <c r="Q29" s="125"/>
      <c r="R29" s="125"/>
      <c r="S29" s="125"/>
      <c r="T29" s="125"/>
      <c r="U29" s="125"/>
      <c r="V29" s="125"/>
      <c r="W29" s="125"/>
      <c r="X29" s="125"/>
      <c r="Y29" s="125"/>
      <c r="Z29" s="125"/>
      <c r="AA29" s="125"/>
      <c r="AB29" s="125"/>
      <c r="AC29" s="125"/>
      <c r="AD29" s="125"/>
      <c r="AE29" s="125"/>
      <c r="AF29" s="125"/>
      <c r="AG29" s="125"/>
      <c r="AH29" s="125"/>
    </row>
    <row r="30" spans="1:34" ht="78.75" customHeight="1" thickBot="1" x14ac:dyDescent="0.3">
      <c r="A30" s="139">
        <v>22</v>
      </c>
      <c r="B30" s="139" t="s">
        <v>227</v>
      </c>
      <c r="C30" s="139" t="s">
        <v>237</v>
      </c>
      <c r="D30" s="139" t="s">
        <v>238</v>
      </c>
      <c r="E30" s="139">
        <v>3</v>
      </c>
      <c r="F30" s="139">
        <v>3</v>
      </c>
      <c r="G30" s="139">
        <f t="shared" si="2"/>
        <v>9</v>
      </c>
      <c r="H30" s="246" t="str">
        <f t="shared" si="1"/>
        <v>ZONA RIESGO ALTO</v>
      </c>
      <c r="I30" s="125"/>
      <c r="J30" s="125"/>
      <c r="K30" s="125"/>
      <c r="L30" s="125"/>
      <c r="M30" s="125"/>
      <c r="N30" s="125"/>
      <c r="O30" s="125"/>
      <c r="P30" s="125"/>
      <c r="Q30" s="125"/>
      <c r="R30" s="125"/>
      <c r="S30" s="125"/>
      <c r="T30" s="125"/>
      <c r="U30" s="125"/>
      <c r="V30" s="125"/>
      <c r="W30" s="125"/>
      <c r="X30" s="125"/>
      <c r="Y30" s="125"/>
      <c r="Z30" s="125"/>
      <c r="AA30" s="125"/>
      <c r="AB30" s="125"/>
      <c r="AC30" s="125"/>
      <c r="AD30" s="125"/>
      <c r="AE30" s="125"/>
      <c r="AF30" s="125"/>
      <c r="AG30" s="125"/>
      <c r="AH30" s="125"/>
    </row>
    <row r="31" spans="1:34" ht="44.25" customHeight="1" thickBot="1" x14ac:dyDescent="0.3">
      <c r="A31" s="139">
        <v>23</v>
      </c>
      <c r="B31" s="139" t="s">
        <v>227</v>
      </c>
      <c r="C31" s="139" t="s">
        <v>239</v>
      </c>
      <c r="D31" s="139" t="s">
        <v>240</v>
      </c>
      <c r="E31" s="139">
        <v>1</v>
      </c>
      <c r="F31" s="139">
        <v>2</v>
      </c>
      <c r="G31" s="139">
        <f t="shared" si="2"/>
        <v>2</v>
      </c>
      <c r="H31" s="246" t="str">
        <f t="shared" si="1"/>
        <v>ZONA RIESGO BAJA</v>
      </c>
      <c r="I31" s="125"/>
      <c r="J31" s="125"/>
      <c r="K31" s="125"/>
      <c r="L31" s="125"/>
      <c r="M31" s="125"/>
      <c r="N31" s="125"/>
      <c r="O31" s="125"/>
      <c r="P31" s="125"/>
      <c r="Q31" s="125"/>
      <c r="R31" s="125"/>
      <c r="S31" s="125"/>
      <c r="T31" s="125"/>
      <c r="U31" s="125"/>
      <c r="V31" s="125"/>
      <c r="W31" s="125"/>
      <c r="X31" s="125"/>
      <c r="Y31" s="125"/>
      <c r="Z31" s="125"/>
      <c r="AA31" s="125"/>
      <c r="AB31" s="125"/>
      <c r="AC31" s="125"/>
      <c r="AD31" s="125"/>
      <c r="AE31" s="125"/>
      <c r="AF31" s="125"/>
      <c r="AG31" s="125"/>
      <c r="AH31" s="125"/>
    </row>
    <row r="32" spans="1:34" ht="30.75" thickBot="1" x14ac:dyDescent="0.3">
      <c r="A32" s="139">
        <v>24</v>
      </c>
      <c r="B32" s="139" t="s">
        <v>204</v>
      </c>
      <c r="C32" s="139" t="s">
        <v>639</v>
      </c>
      <c r="D32" s="139" t="s">
        <v>640</v>
      </c>
      <c r="E32" s="139">
        <v>1</v>
      </c>
      <c r="F32" s="139">
        <v>4</v>
      </c>
      <c r="G32" s="139">
        <f t="shared" si="2"/>
        <v>4</v>
      </c>
      <c r="H32" s="246" t="str">
        <f t="shared" si="1"/>
        <v>ZONA RIESGO ALTO</v>
      </c>
      <c r="I32" s="125"/>
      <c r="J32" s="125"/>
      <c r="K32" s="125"/>
      <c r="L32" s="125"/>
      <c r="M32" s="125"/>
      <c r="N32" s="125"/>
      <c r="O32" s="125"/>
      <c r="P32" s="125"/>
      <c r="Q32" s="125"/>
      <c r="R32" s="125"/>
      <c r="S32" s="125"/>
      <c r="T32" s="125"/>
      <c r="U32" s="125"/>
      <c r="V32" s="125"/>
      <c r="W32" s="125"/>
      <c r="X32" s="125"/>
      <c r="Y32" s="125"/>
      <c r="Z32" s="125"/>
      <c r="AA32" s="125"/>
      <c r="AB32" s="125"/>
      <c r="AC32" s="125"/>
      <c r="AD32" s="125"/>
      <c r="AE32" s="125"/>
      <c r="AF32" s="125"/>
      <c r="AG32" s="125"/>
      <c r="AH32" s="125"/>
    </row>
    <row r="33" spans="1:34" ht="28.5" customHeight="1" thickBot="1" x14ac:dyDescent="0.3">
      <c r="A33" s="139">
        <v>25</v>
      </c>
      <c r="B33" s="139" t="s">
        <v>204</v>
      </c>
      <c r="C33" s="139" t="s">
        <v>641</v>
      </c>
      <c r="D33" s="139" t="s">
        <v>640</v>
      </c>
      <c r="E33" s="139">
        <v>1</v>
      </c>
      <c r="F33" s="139">
        <v>4</v>
      </c>
      <c r="G33" s="139">
        <f t="shared" si="2"/>
        <v>4</v>
      </c>
      <c r="H33" s="246" t="str">
        <f t="shared" si="1"/>
        <v>ZONA RIESGO ALTO</v>
      </c>
      <c r="I33" s="125"/>
      <c r="J33" s="125"/>
      <c r="K33" s="125"/>
      <c r="L33" s="125"/>
      <c r="M33" s="125"/>
      <c r="N33" s="125"/>
      <c r="O33" s="125"/>
      <c r="P33" s="125"/>
      <c r="Q33" s="125"/>
      <c r="R33" s="125"/>
      <c r="S33" s="125"/>
      <c r="T33" s="125"/>
      <c r="U33" s="125"/>
      <c r="V33" s="125"/>
      <c r="W33" s="125"/>
      <c r="X33" s="125"/>
      <c r="Y33" s="125"/>
      <c r="Z33" s="125"/>
      <c r="AA33" s="125"/>
      <c r="AB33" s="125"/>
      <c r="AC33" s="125"/>
      <c r="AD33" s="125"/>
      <c r="AE33" s="125"/>
      <c r="AF33" s="125"/>
      <c r="AG33" s="125"/>
      <c r="AH33" s="125"/>
    </row>
    <row r="34" spans="1:34" ht="41.25" customHeight="1" thickBot="1" x14ac:dyDescent="0.3">
      <c r="A34" s="139">
        <v>26</v>
      </c>
      <c r="B34" s="139" t="s">
        <v>204</v>
      </c>
      <c r="C34" s="139" t="s">
        <v>241</v>
      </c>
      <c r="D34" s="139" t="s">
        <v>242</v>
      </c>
      <c r="E34" s="139">
        <v>3</v>
      </c>
      <c r="F34" s="139">
        <v>3</v>
      </c>
      <c r="G34" s="139">
        <f t="shared" si="2"/>
        <v>9</v>
      </c>
      <c r="H34" s="246" t="str">
        <f t="shared" si="1"/>
        <v>ZONA RIESGO ALTO</v>
      </c>
      <c r="I34" s="125"/>
      <c r="J34" s="125"/>
      <c r="K34" s="125"/>
      <c r="L34" s="125"/>
      <c r="M34" s="125"/>
      <c r="N34" s="125"/>
      <c r="O34" s="125"/>
      <c r="P34" s="125"/>
      <c r="Q34" s="125"/>
      <c r="R34" s="125"/>
      <c r="S34" s="125"/>
      <c r="T34" s="125"/>
      <c r="U34" s="125"/>
      <c r="V34" s="125"/>
      <c r="W34" s="125"/>
      <c r="X34" s="125"/>
      <c r="Y34" s="125"/>
      <c r="Z34" s="125"/>
      <c r="AA34" s="125"/>
      <c r="AB34" s="125"/>
      <c r="AC34" s="125"/>
      <c r="AD34" s="125"/>
      <c r="AE34" s="125"/>
      <c r="AF34" s="125"/>
      <c r="AG34" s="125"/>
      <c r="AH34" s="125"/>
    </row>
    <row r="35" spans="1:34" ht="59.25" customHeight="1" thickBot="1" x14ac:dyDescent="0.3">
      <c r="A35" s="139">
        <v>27</v>
      </c>
      <c r="B35" s="139" t="s">
        <v>204</v>
      </c>
      <c r="C35" s="139" t="s">
        <v>243</v>
      </c>
      <c r="D35" s="250" t="s">
        <v>244</v>
      </c>
      <c r="E35" s="139">
        <v>4</v>
      </c>
      <c r="F35" s="139">
        <v>3</v>
      </c>
      <c r="G35" s="139">
        <f t="shared" si="2"/>
        <v>12</v>
      </c>
      <c r="H35" s="246" t="str">
        <f t="shared" si="1"/>
        <v>ZONA RIESGO ALTO</v>
      </c>
      <c r="I35" s="125"/>
      <c r="J35" s="125"/>
      <c r="K35" s="125"/>
      <c r="L35" s="125"/>
      <c r="M35" s="125"/>
      <c r="N35" s="125"/>
      <c r="O35" s="125"/>
      <c r="P35" s="125"/>
      <c r="Q35" s="125"/>
      <c r="R35" s="125"/>
      <c r="S35" s="125"/>
      <c r="T35" s="125"/>
      <c r="U35" s="125"/>
      <c r="V35" s="125"/>
      <c r="W35" s="125"/>
      <c r="X35" s="125"/>
      <c r="Y35" s="125"/>
      <c r="Z35" s="125"/>
      <c r="AA35" s="125"/>
      <c r="AB35" s="125"/>
      <c r="AC35" s="125"/>
      <c r="AD35" s="125"/>
      <c r="AE35" s="125"/>
      <c r="AF35" s="125"/>
      <c r="AG35" s="125"/>
      <c r="AH35" s="125"/>
    </row>
    <row r="36" spans="1:34" ht="50.25" customHeight="1" thickBot="1" x14ac:dyDescent="0.3">
      <c r="A36" s="139">
        <v>28</v>
      </c>
      <c r="B36" s="139" t="s">
        <v>204</v>
      </c>
      <c r="C36" s="255" t="s">
        <v>642</v>
      </c>
      <c r="D36" s="139" t="s">
        <v>640</v>
      </c>
      <c r="E36" s="139">
        <v>2</v>
      </c>
      <c r="F36" s="139">
        <v>4</v>
      </c>
      <c r="G36" s="139">
        <f t="shared" si="2"/>
        <v>8</v>
      </c>
      <c r="H36" s="246" t="str">
        <f t="shared" si="1"/>
        <v>ZONA RIESGO ALTO</v>
      </c>
      <c r="I36" s="125"/>
      <c r="J36" s="125"/>
      <c r="K36" s="125"/>
      <c r="L36" s="125"/>
      <c r="M36" s="125"/>
      <c r="N36" s="125"/>
      <c r="O36" s="125"/>
      <c r="P36" s="125"/>
      <c r="Q36" s="125"/>
      <c r="R36" s="125"/>
      <c r="S36" s="125"/>
      <c r="T36" s="125"/>
      <c r="U36" s="125"/>
      <c r="V36" s="125"/>
      <c r="W36" s="125"/>
      <c r="X36" s="125"/>
      <c r="Y36" s="125"/>
      <c r="Z36" s="125"/>
      <c r="AA36" s="125"/>
      <c r="AB36" s="125"/>
      <c r="AC36" s="125"/>
      <c r="AD36" s="125"/>
      <c r="AE36" s="125"/>
      <c r="AF36" s="125"/>
      <c r="AG36" s="125"/>
      <c r="AH36" s="125"/>
    </row>
    <row r="37" spans="1:34" ht="42.75" customHeight="1" x14ac:dyDescent="0.25">
      <c r="A37" s="139">
        <v>29</v>
      </c>
      <c r="B37" s="139" t="s">
        <v>227</v>
      </c>
      <c r="C37" s="255" t="s">
        <v>245</v>
      </c>
      <c r="D37" s="139" t="s">
        <v>246</v>
      </c>
      <c r="E37" s="139">
        <v>1</v>
      </c>
      <c r="F37" s="139">
        <v>3</v>
      </c>
      <c r="G37" s="139">
        <f t="shared" si="2"/>
        <v>3</v>
      </c>
      <c r="H37" s="246" t="str">
        <f t="shared" si="1"/>
        <v>ZONA RIESGO MODERADO</v>
      </c>
      <c r="I37" s="125"/>
      <c r="J37" s="125"/>
      <c r="K37" s="125"/>
      <c r="L37" s="125"/>
      <c r="M37" s="125"/>
      <c r="N37" s="125"/>
      <c r="O37" s="125"/>
      <c r="P37" s="125"/>
      <c r="Q37" s="125"/>
      <c r="R37" s="125"/>
      <c r="S37" s="125"/>
      <c r="T37" s="125"/>
      <c r="U37" s="125"/>
      <c r="V37" s="125"/>
      <c r="W37" s="125"/>
      <c r="X37" s="125"/>
      <c r="Y37" s="125"/>
      <c r="Z37" s="125"/>
      <c r="AA37" s="125"/>
      <c r="AB37" s="125"/>
      <c r="AC37" s="125"/>
      <c r="AD37" s="125"/>
      <c r="AE37" s="125"/>
      <c r="AF37" s="125"/>
      <c r="AG37" s="125"/>
      <c r="AH37" s="125"/>
    </row>
    <row r="38" spans="1:34" ht="45" x14ac:dyDescent="0.25">
      <c r="A38" s="139">
        <v>30</v>
      </c>
      <c r="B38" s="139" t="s">
        <v>204</v>
      </c>
      <c r="C38" s="139" t="s">
        <v>247</v>
      </c>
      <c r="D38" s="139" t="s">
        <v>248</v>
      </c>
      <c r="E38" s="139">
        <v>1</v>
      </c>
      <c r="F38" s="139">
        <v>5</v>
      </c>
      <c r="G38" s="139">
        <f t="shared" ref="G38:G49" si="3">E38*F38</f>
        <v>5</v>
      </c>
      <c r="H38" s="139" t="str">
        <f t="shared" si="1"/>
        <v>ZONA RIESGO ALTO</v>
      </c>
      <c r="I38" s="125"/>
      <c r="J38" s="125"/>
      <c r="K38" s="125"/>
      <c r="L38" s="125"/>
      <c r="M38" s="125"/>
      <c r="N38" s="125"/>
      <c r="O38" s="125"/>
      <c r="P38" s="125"/>
      <c r="Q38" s="125"/>
      <c r="R38" s="125"/>
      <c r="S38" s="125"/>
      <c r="T38" s="125"/>
      <c r="U38" s="125"/>
      <c r="V38" s="125"/>
      <c r="W38" s="125"/>
      <c r="X38" s="125"/>
      <c r="Y38" s="125"/>
      <c r="Z38" s="125"/>
      <c r="AA38" s="125"/>
      <c r="AB38" s="125"/>
      <c r="AC38" s="125"/>
      <c r="AD38" s="125"/>
      <c r="AE38" s="125"/>
      <c r="AF38" s="125"/>
      <c r="AG38" s="125"/>
      <c r="AH38" s="125"/>
    </row>
    <row r="39" spans="1:34" ht="48.75" customHeight="1" x14ac:dyDescent="0.25">
      <c r="A39" s="139">
        <v>31</v>
      </c>
      <c r="B39" s="250" t="s">
        <v>249</v>
      </c>
      <c r="C39" s="139" t="s">
        <v>250</v>
      </c>
      <c r="D39" s="139" t="s">
        <v>251</v>
      </c>
      <c r="E39" s="139">
        <v>3</v>
      </c>
      <c r="F39" s="139">
        <v>4</v>
      </c>
      <c r="G39" s="139">
        <f t="shared" si="3"/>
        <v>12</v>
      </c>
      <c r="H39" s="139" t="str">
        <f t="shared" si="1"/>
        <v>ZONA RIESGO EXTREMO</v>
      </c>
      <c r="I39" s="125"/>
      <c r="J39" s="125"/>
      <c r="K39" s="125"/>
      <c r="L39" s="125"/>
      <c r="M39" s="125"/>
      <c r="N39" s="125"/>
      <c r="O39" s="125"/>
      <c r="P39" s="125"/>
      <c r="Q39" s="125"/>
      <c r="R39" s="125"/>
      <c r="S39" s="125"/>
      <c r="T39" s="125"/>
      <c r="U39" s="125"/>
      <c r="V39" s="125"/>
      <c r="W39" s="125"/>
      <c r="X39" s="125"/>
      <c r="Y39" s="125"/>
      <c r="Z39" s="125"/>
      <c r="AA39" s="125"/>
      <c r="AB39" s="125"/>
      <c r="AC39" s="125"/>
      <c r="AD39" s="125"/>
      <c r="AE39" s="125"/>
      <c r="AF39" s="125"/>
      <c r="AG39" s="125"/>
      <c r="AH39" s="125"/>
    </row>
    <row r="40" spans="1:34" ht="59.25" customHeight="1" x14ac:dyDescent="0.25">
      <c r="A40" s="139">
        <v>32</v>
      </c>
      <c r="B40" s="250" t="s">
        <v>227</v>
      </c>
      <c r="C40" s="256" t="s">
        <v>252</v>
      </c>
      <c r="D40" s="256" t="s">
        <v>253</v>
      </c>
      <c r="E40" s="139">
        <v>2</v>
      </c>
      <c r="F40" s="139">
        <v>2</v>
      </c>
      <c r="G40" s="139">
        <f t="shared" si="3"/>
        <v>4</v>
      </c>
      <c r="H40" s="139" t="str">
        <f t="shared" si="1"/>
        <v>ZONA RIESGO BAJA</v>
      </c>
      <c r="I40" s="125"/>
      <c r="J40" s="125"/>
      <c r="K40" s="125"/>
      <c r="L40" s="125"/>
      <c r="M40" s="125"/>
      <c r="N40" s="125"/>
      <c r="O40" s="125"/>
      <c r="P40" s="125"/>
      <c r="Q40" s="125"/>
      <c r="R40" s="125"/>
      <c r="S40" s="125"/>
      <c r="T40" s="125"/>
      <c r="U40" s="125"/>
      <c r="V40" s="125"/>
      <c r="W40" s="125"/>
      <c r="X40" s="125"/>
      <c r="Y40" s="125"/>
      <c r="Z40" s="125"/>
      <c r="AA40" s="125"/>
      <c r="AB40" s="125"/>
      <c r="AC40" s="125"/>
      <c r="AD40" s="125"/>
      <c r="AE40" s="125"/>
      <c r="AF40" s="125"/>
      <c r="AG40" s="125"/>
      <c r="AH40" s="125"/>
    </row>
    <row r="41" spans="1:34" ht="103.5" customHeight="1" x14ac:dyDescent="0.25">
      <c r="A41" s="139">
        <v>33</v>
      </c>
      <c r="B41" s="250" t="s">
        <v>204</v>
      </c>
      <c r="C41" s="256" t="s">
        <v>254</v>
      </c>
      <c r="D41" s="256" t="s">
        <v>255</v>
      </c>
      <c r="E41" s="139">
        <v>3</v>
      </c>
      <c r="F41" s="139">
        <v>2</v>
      </c>
      <c r="G41" s="139">
        <f t="shared" si="3"/>
        <v>6</v>
      </c>
      <c r="H41" s="139" t="str">
        <f t="shared" si="1"/>
        <v>ZONA RIESGO MODERADO</v>
      </c>
      <c r="I41" s="125"/>
      <c r="J41" s="125"/>
      <c r="K41" s="125"/>
      <c r="L41" s="125"/>
      <c r="M41" s="125"/>
      <c r="N41" s="125"/>
      <c r="O41" s="125"/>
      <c r="P41" s="125"/>
      <c r="Q41" s="125"/>
      <c r="R41" s="125"/>
      <c r="S41" s="125"/>
      <c r="T41" s="125"/>
      <c r="U41" s="125"/>
      <c r="V41" s="125"/>
      <c r="W41" s="125"/>
      <c r="X41" s="125"/>
      <c r="Y41" s="125"/>
      <c r="Z41" s="125"/>
      <c r="AA41" s="125"/>
      <c r="AB41" s="125"/>
      <c r="AC41" s="125"/>
      <c r="AD41" s="125"/>
      <c r="AE41" s="125"/>
      <c r="AF41" s="125"/>
      <c r="AG41" s="125"/>
      <c r="AH41" s="125"/>
    </row>
    <row r="42" spans="1:34" ht="110.25" customHeight="1" x14ac:dyDescent="0.25">
      <c r="A42" s="139">
        <v>34</v>
      </c>
      <c r="B42" s="250" t="s">
        <v>204</v>
      </c>
      <c r="C42" s="256" t="s">
        <v>256</v>
      </c>
      <c r="D42" s="256" t="s">
        <v>257</v>
      </c>
      <c r="E42" s="139">
        <v>3</v>
      </c>
      <c r="F42" s="139">
        <v>2</v>
      </c>
      <c r="G42" s="139">
        <f t="shared" si="3"/>
        <v>6</v>
      </c>
      <c r="H42" s="139" t="str">
        <f t="shared" si="1"/>
        <v>ZONA RIESGO MODERADO</v>
      </c>
      <c r="I42" s="125"/>
      <c r="J42" s="125"/>
      <c r="K42" s="125"/>
      <c r="L42" s="125"/>
      <c r="M42" s="125"/>
      <c r="N42" s="125"/>
      <c r="O42" s="125"/>
      <c r="P42" s="125"/>
      <c r="Q42" s="125"/>
      <c r="R42" s="125"/>
      <c r="S42" s="125"/>
      <c r="T42" s="125"/>
      <c r="U42" s="125"/>
      <c r="V42" s="125"/>
      <c r="W42" s="125"/>
      <c r="X42" s="125"/>
      <c r="Y42" s="125"/>
      <c r="Z42" s="125"/>
      <c r="AA42" s="125"/>
      <c r="AB42" s="125"/>
      <c r="AC42" s="125"/>
      <c r="AD42" s="125"/>
      <c r="AE42" s="125"/>
      <c r="AF42" s="125"/>
      <c r="AG42" s="125"/>
      <c r="AH42" s="125"/>
    </row>
    <row r="43" spans="1:34" ht="90.75" customHeight="1" x14ac:dyDescent="0.25">
      <c r="A43" s="139">
        <v>35</v>
      </c>
      <c r="B43" s="250" t="s">
        <v>227</v>
      </c>
      <c r="C43" s="256" t="s">
        <v>258</v>
      </c>
      <c r="D43" s="256" t="s">
        <v>259</v>
      </c>
      <c r="E43" s="139">
        <v>3</v>
      </c>
      <c r="F43" s="139">
        <v>2</v>
      </c>
      <c r="G43" s="139">
        <f t="shared" si="3"/>
        <v>6</v>
      </c>
      <c r="H43" s="139" t="str">
        <f t="shared" si="1"/>
        <v>ZONA RIESGO MODERADO</v>
      </c>
      <c r="I43" s="125"/>
      <c r="J43" s="125"/>
      <c r="K43" s="125"/>
      <c r="L43" s="125"/>
      <c r="M43" s="125"/>
      <c r="N43" s="125"/>
      <c r="O43" s="125"/>
      <c r="P43" s="125"/>
      <c r="Q43" s="125"/>
      <c r="R43" s="125"/>
      <c r="S43" s="125"/>
      <c r="T43" s="125"/>
      <c r="U43" s="125"/>
      <c r="V43" s="125"/>
      <c r="W43" s="125"/>
      <c r="X43" s="125"/>
      <c r="Y43" s="125"/>
      <c r="Z43" s="125"/>
      <c r="AA43" s="125"/>
      <c r="AB43" s="125"/>
      <c r="AC43" s="125"/>
      <c r="AD43" s="125"/>
      <c r="AE43" s="125"/>
      <c r="AF43" s="125"/>
      <c r="AG43" s="125"/>
      <c r="AH43" s="125"/>
    </row>
    <row r="44" spans="1:34" ht="114" x14ac:dyDescent="0.25">
      <c r="A44" s="139">
        <v>36</v>
      </c>
      <c r="B44" s="250" t="s">
        <v>227</v>
      </c>
      <c r="C44" s="256" t="s">
        <v>260</v>
      </c>
      <c r="D44" s="256" t="s">
        <v>261</v>
      </c>
      <c r="E44" s="139">
        <v>2</v>
      </c>
      <c r="F44" s="139">
        <v>2</v>
      </c>
      <c r="G44" s="139">
        <f t="shared" si="3"/>
        <v>4</v>
      </c>
      <c r="H44" s="139" t="str">
        <f t="shared" si="1"/>
        <v>ZONA RIESGO BAJA</v>
      </c>
      <c r="I44" s="125"/>
      <c r="J44" s="125"/>
      <c r="K44" s="125"/>
      <c r="L44" s="125"/>
      <c r="M44" s="125"/>
      <c r="N44" s="125"/>
      <c r="O44" s="125"/>
      <c r="P44" s="125"/>
      <c r="Q44" s="125"/>
      <c r="R44" s="125"/>
      <c r="S44" s="125"/>
      <c r="T44" s="125"/>
      <c r="U44" s="125"/>
      <c r="V44" s="125"/>
      <c r="W44" s="125"/>
      <c r="X44" s="125"/>
      <c r="Y44" s="125"/>
      <c r="Z44" s="125"/>
      <c r="AA44" s="125"/>
      <c r="AB44" s="125"/>
      <c r="AC44" s="125"/>
      <c r="AD44" s="125"/>
      <c r="AE44" s="125"/>
      <c r="AF44" s="125"/>
      <c r="AG44" s="125"/>
      <c r="AH44" s="125"/>
    </row>
    <row r="45" spans="1:34" ht="151.5" customHeight="1" x14ac:dyDescent="0.25">
      <c r="A45" s="139">
        <v>37</v>
      </c>
      <c r="B45" s="250" t="s">
        <v>227</v>
      </c>
      <c r="C45" s="256" t="s">
        <v>262</v>
      </c>
      <c r="D45" s="256" t="s">
        <v>263</v>
      </c>
      <c r="E45" s="139">
        <v>2</v>
      </c>
      <c r="F45" s="139">
        <v>3</v>
      </c>
      <c r="G45" s="139">
        <f t="shared" si="3"/>
        <v>6</v>
      </c>
      <c r="H45" s="139" t="str">
        <f t="shared" si="1"/>
        <v>ZONA RIESGO MODERADO</v>
      </c>
      <c r="I45" s="125"/>
      <c r="J45" s="125"/>
      <c r="K45" s="125"/>
      <c r="L45" s="125"/>
      <c r="M45" s="125"/>
      <c r="N45" s="125"/>
      <c r="O45" s="125"/>
      <c r="P45" s="125"/>
      <c r="Q45" s="125"/>
      <c r="R45" s="125"/>
      <c r="S45" s="125"/>
      <c r="T45" s="125"/>
      <c r="U45" s="125"/>
      <c r="V45" s="125"/>
      <c r="W45" s="125"/>
      <c r="X45" s="125"/>
      <c r="Y45" s="125"/>
      <c r="Z45" s="125"/>
      <c r="AA45" s="125"/>
      <c r="AB45" s="125"/>
      <c r="AC45" s="125"/>
      <c r="AD45" s="125"/>
      <c r="AE45" s="125"/>
      <c r="AF45" s="125"/>
      <c r="AG45" s="125"/>
      <c r="AH45" s="125"/>
    </row>
    <row r="46" spans="1:34" ht="99.75" x14ac:dyDescent="0.25">
      <c r="A46" s="139">
        <v>38</v>
      </c>
      <c r="B46" s="139" t="s">
        <v>204</v>
      </c>
      <c r="C46" s="257" t="s">
        <v>264</v>
      </c>
      <c r="D46" s="256" t="s">
        <v>265</v>
      </c>
      <c r="E46" s="139">
        <v>4</v>
      </c>
      <c r="F46" s="139">
        <v>3</v>
      </c>
      <c r="G46" s="139">
        <f t="shared" si="3"/>
        <v>12</v>
      </c>
      <c r="H46" s="139" t="str">
        <f t="shared" si="1"/>
        <v>ZONA RIESGO ALTO</v>
      </c>
      <c r="I46" s="125"/>
      <c r="J46" s="125"/>
      <c r="K46" s="125"/>
      <c r="L46" s="125"/>
      <c r="M46" s="125"/>
      <c r="N46" s="125"/>
      <c r="O46" s="125"/>
      <c r="P46" s="125"/>
      <c r="Q46" s="125"/>
      <c r="R46" s="125"/>
      <c r="S46" s="125"/>
      <c r="T46" s="125"/>
      <c r="U46" s="125"/>
      <c r="V46" s="125"/>
      <c r="W46" s="125"/>
      <c r="X46" s="125"/>
      <c r="Y46" s="125"/>
      <c r="Z46" s="125"/>
      <c r="AA46" s="125"/>
      <c r="AB46" s="125"/>
      <c r="AC46" s="125"/>
      <c r="AD46" s="125"/>
      <c r="AE46" s="125"/>
      <c r="AF46" s="125"/>
      <c r="AG46" s="125"/>
      <c r="AH46" s="125"/>
    </row>
    <row r="47" spans="1:34" ht="42.75" x14ac:dyDescent="0.25">
      <c r="A47" s="139">
        <v>39</v>
      </c>
      <c r="B47" s="139" t="s">
        <v>204</v>
      </c>
      <c r="C47" s="257" t="s">
        <v>266</v>
      </c>
      <c r="D47" s="256" t="s">
        <v>267</v>
      </c>
      <c r="E47" s="139">
        <v>1</v>
      </c>
      <c r="F47" s="139">
        <v>5</v>
      </c>
      <c r="G47" s="139">
        <f t="shared" si="3"/>
        <v>5</v>
      </c>
      <c r="H47" s="139" t="str">
        <f t="shared" si="1"/>
        <v>ZONA RIESGO ALTO</v>
      </c>
      <c r="I47" s="125"/>
      <c r="J47" s="125"/>
      <c r="K47" s="125"/>
      <c r="L47" s="125"/>
      <c r="M47" s="125"/>
      <c r="N47" s="125"/>
      <c r="O47" s="125"/>
      <c r="P47" s="125"/>
      <c r="Q47" s="125"/>
      <c r="R47" s="125"/>
      <c r="S47" s="125"/>
      <c r="T47" s="125"/>
      <c r="U47" s="125"/>
      <c r="V47" s="125"/>
      <c r="W47" s="125"/>
      <c r="X47" s="125"/>
      <c r="Y47" s="125"/>
      <c r="Z47" s="125"/>
      <c r="AA47" s="125"/>
      <c r="AB47" s="125"/>
      <c r="AC47" s="125"/>
      <c r="AD47" s="125"/>
      <c r="AE47" s="125"/>
      <c r="AF47" s="125"/>
      <c r="AG47" s="125"/>
      <c r="AH47" s="125"/>
    </row>
    <row r="48" spans="1:34" ht="28.5" x14ac:dyDescent="0.25">
      <c r="A48" s="139">
        <v>40</v>
      </c>
      <c r="B48" s="139" t="s">
        <v>204</v>
      </c>
      <c r="C48" s="257" t="s">
        <v>268</v>
      </c>
      <c r="D48" s="256" t="s">
        <v>267</v>
      </c>
      <c r="E48" s="139">
        <v>1</v>
      </c>
      <c r="F48" s="139">
        <v>5</v>
      </c>
      <c r="G48" s="139">
        <f t="shared" si="3"/>
        <v>5</v>
      </c>
      <c r="H48" s="139" t="str">
        <f t="shared" si="1"/>
        <v>ZONA RIESGO ALTO</v>
      </c>
      <c r="I48" s="125"/>
      <c r="J48" s="125"/>
      <c r="K48" s="125"/>
      <c r="L48" s="125"/>
      <c r="M48" s="125"/>
      <c r="N48" s="125"/>
      <c r="O48" s="125"/>
      <c r="P48" s="125"/>
      <c r="Q48" s="125"/>
      <c r="R48" s="125"/>
      <c r="S48" s="125"/>
      <c r="T48" s="125"/>
      <c r="U48" s="125"/>
      <c r="V48" s="125"/>
      <c r="W48" s="125"/>
      <c r="X48" s="125"/>
      <c r="Y48" s="125"/>
      <c r="Z48" s="125"/>
      <c r="AA48" s="125"/>
      <c r="AB48" s="125"/>
      <c r="AC48" s="125"/>
      <c r="AD48" s="125"/>
      <c r="AE48" s="125"/>
      <c r="AF48" s="125"/>
      <c r="AG48" s="125"/>
      <c r="AH48" s="125"/>
    </row>
    <row r="49" spans="1:34" ht="42.75" x14ac:dyDescent="0.25">
      <c r="A49" s="139">
        <v>41</v>
      </c>
      <c r="B49" s="139" t="s">
        <v>204</v>
      </c>
      <c r="C49" s="257" t="s">
        <v>269</v>
      </c>
      <c r="D49" s="256" t="s">
        <v>270</v>
      </c>
      <c r="E49" s="139">
        <v>1</v>
      </c>
      <c r="F49" s="139">
        <v>5</v>
      </c>
      <c r="G49" s="139">
        <f t="shared" si="3"/>
        <v>5</v>
      </c>
      <c r="H49" s="139" t="str">
        <f t="shared" si="1"/>
        <v>ZONA RIESGO ALTO</v>
      </c>
      <c r="I49" s="125"/>
      <c r="J49" s="125"/>
      <c r="K49" s="125"/>
      <c r="L49" s="125"/>
      <c r="M49" s="125"/>
      <c r="N49" s="125"/>
      <c r="O49" s="125"/>
      <c r="P49" s="125"/>
      <c r="Q49" s="125"/>
      <c r="R49" s="125"/>
      <c r="S49" s="125"/>
      <c r="T49" s="125"/>
      <c r="U49" s="125"/>
      <c r="V49" s="125"/>
      <c r="W49" s="125"/>
      <c r="X49" s="125"/>
      <c r="Y49" s="125"/>
      <c r="Z49" s="125"/>
      <c r="AA49" s="125"/>
      <c r="AB49" s="125"/>
      <c r="AC49" s="125"/>
      <c r="AD49" s="125"/>
      <c r="AE49" s="125"/>
      <c r="AF49" s="125"/>
      <c r="AG49" s="125"/>
      <c r="AH49" s="125"/>
    </row>
    <row r="50" spans="1:34" ht="57" x14ac:dyDescent="0.25">
      <c r="A50" s="139">
        <v>42</v>
      </c>
      <c r="B50" s="139" t="s">
        <v>227</v>
      </c>
      <c r="C50" s="257" t="s">
        <v>271</v>
      </c>
      <c r="D50" s="256" t="s">
        <v>272</v>
      </c>
      <c r="E50" s="139">
        <v>2</v>
      </c>
      <c r="F50" s="139">
        <v>4</v>
      </c>
      <c r="G50" s="139">
        <f t="shared" ref="G50" si="4">E50*F50</f>
        <v>8</v>
      </c>
      <c r="H50" s="139" t="str">
        <f t="shared" ref="H50" si="5">IF(OR(AND(E50=1,F50=1),AND(E50=2,F50=1),AND(E50=3,F50=1),AND(E50=1,F50=2),AND(E50=2,F50=2)),"ZONA RIESGO BAJA",IF(OR(AND(E50=4,F50=1),AND(E50=3,F50=2),AND(E50=2,F50=3),AND(E50=1,F50=3)),"ZONA RIESGO MODERADO",IF(OR(AND(E50=5,F50=1),AND(E50=5,F50=2),AND(E50=4,F50=2),AND(E50=4,F50=3),AND(E50=3,F50=3),AND(E50=2,F50=4),AND(E50=1,F50=4),AND(E50=1,F50=5)),"ZONA RIESGO ALTO",IF(OR(AND(E50=5,F50=3),AND(E50=5,F50=4),AND(E50=5,F50=5),AND(E50=4,F50=4),AND(E50=4,F50=5),AND(E50=3,F50=4),AND(E50=3,F50=5),AND(E50=2,F50=5)),"ZONA RIESGO EXTREMO",0))))</f>
        <v>ZONA RIESGO ALTO</v>
      </c>
      <c r="I50" s="125"/>
      <c r="J50" s="125"/>
      <c r="K50" s="125"/>
      <c r="L50" s="125"/>
      <c r="M50" s="125"/>
      <c r="N50" s="125"/>
      <c r="O50" s="125"/>
      <c r="P50" s="125"/>
      <c r="Q50" s="125"/>
      <c r="R50" s="125"/>
      <c r="S50" s="125"/>
      <c r="T50" s="125"/>
      <c r="U50" s="125"/>
      <c r="V50" s="125"/>
      <c r="W50" s="125"/>
      <c r="X50" s="125"/>
      <c r="Y50" s="125"/>
      <c r="Z50" s="125"/>
      <c r="AA50" s="125"/>
      <c r="AB50" s="125"/>
      <c r="AC50" s="125"/>
      <c r="AD50" s="125"/>
      <c r="AE50" s="125"/>
      <c r="AF50" s="125"/>
      <c r="AG50" s="125"/>
      <c r="AH50" s="125"/>
    </row>
    <row r="51" spans="1:34" ht="42.75" x14ac:dyDescent="0.25">
      <c r="A51" s="139">
        <v>43</v>
      </c>
      <c r="B51" s="139" t="s">
        <v>227</v>
      </c>
      <c r="C51" s="257" t="s">
        <v>273</v>
      </c>
      <c r="D51" s="256" t="s">
        <v>274</v>
      </c>
      <c r="E51" s="139">
        <v>2</v>
      </c>
      <c r="F51" s="139">
        <v>4</v>
      </c>
      <c r="G51" s="139">
        <f t="shared" ref="G51:G54" si="6">E51*F51</f>
        <v>8</v>
      </c>
      <c r="H51" s="139" t="str">
        <f t="shared" ref="H51:H54" si="7">IF(OR(AND(E51=1,F51=1),AND(E51=2,F51=1),AND(E51=3,F51=1),AND(E51=1,F51=2),AND(E51=2,F51=2)),"ZONA RIESGO BAJA",IF(OR(AND(E51=4,F51=1),AND(E51=3,F51=2),AND(E51=2,F51=3),AND(E51=1,F51=3)),"ZONA RIESGO MODERADO",IF(OR(AND(E51=5,F51=1),AND(E51=5,F51=2),AND(E51=4,F51=2),AND(E51=4,F51=3),AND(E51=3,F51=3),AND(E51=2,F51=4),AND(E51=1,F51=4),AND(E51=1,F51=5)),"ZONA RIESGO ALTO",IF(OR(AND(E51=5,F51=3),AND(E51=5,F51=4),AND(E51=5,F51=5),AND(E51=4,F51=4),AND(E51=4,F51=5),AND(E51=3,F51=4),AND(E51=3,F51=5),AND(E51=2,F51=5)),"ZONA RIESGO EXTREMO",0))))</f>
        <v>ZONA RIESGO ALTO</v>
      </c>
      <c r="I51" s="125"/>
      <c r="J51" s="125"/>
      <c r="K51" s="125"/>
      <c r="L51" s="125"/>
      <c r="M51" s="125"/>
      <c r="N51" s="125"/>
      <c r="O51" s="125"/>
      <c r="P51" s="125"/>
      <c r="Q51" s="125"/>
      <c r="R51" s="125"/>
      <c r="S51" s="125"/>
      <c r="T51" s="125"/>
      <c r="U51" s="125"/>
      <c r="V51" s="125"/>
      <c r="W51" s="125"/>
      <c r="X51" s="125"/>
      <c r="Y51" s="125"/>
      <c r="Z51" s="125"/>
      <c r="AA51" s="125"/>
      <c r="AB51" s="125"/>
      <c r="AC51" s="125"/>
      <c r="AD51" s="125"/>
      <c r="AE51" s="125"/>
      <c r="AF51" s="125"/>
      <c r="AG51" s="125"/>
      <c r="AH51" s="125"/>
    </row>
    <row r="52" spans="1:34" ht="57" x14ac:dyDescent="0.25">
      <c r="A52" s="139">
        <v>44</v>
      </c>
      <c r="B52" s="139" t="s">
        <v>227</v>
      </c>
      <c r="C52" s="257" t="s">
        <v>275</v>
      </c>
      <c r="D52" s="256" t="s">
        <v>276</v>
      </c>
      <c r="E52" s="139">
        <v>2</v>
      </c>
      <c r="F52" s="139">
        <v>3</v>
      </c>
      <c r="G52" s="139">
        <f t="shared" si="6"/>
        <v>6</v>
      </c>
      <c r="H52" s="139" t="str">
        <f t="shared" si="7"/>
        <v>ZONA RIESGO MODERADO</v>
      </c>
      <c r="I52" s="125"/>
      <c r="J52" s="125"/>
      <c r="K52" s="125"/>
      <c r="L52" s="125"/>
      <c r="M52" s="125"/>
      <c r="N52" s="125"/>
      <c r="O52" s="125"/>
      <c r="P52" s="125"/>
      <c r="Q52" s="125"/>
      <c r="R52" s="125"/>
      <c r="S52" s="125"/>
      <c r="T52" s="125"/>
      <c r="U52" s="125"/>
      <c r="V52" s="125"/>
      <c r="W52" s="125"/>
      <c r="X52" s="125"/>
      <c r="Y52" s="125"/>
      <c r="Z52" s="125"/>
      <c r="AA52" s="125"/>
      <c r="AB52" s="125"/>
      <c r="AC52" s="125"/>
      <c r="AD52" s="125"/>
      <c r="AE52" s="125"/>
      <c r="AF52" s="125"/>
      <c r="AG52" s="125"/>
      <c r="AH52" s="125"/>
    </row>
    <row r="53" spans="1:34" ht="42.75" x14ac:dyDescent="0.25">
      <c r="A53" s="139">
        <v>45</v>
      </c>
      <c r="B53" s="139" t="s">
        <v>227</v>
      </c>
      <c r="C53" s="257" t="s">
        <v>277</v>
      </c>
      <c r="D53" s="256" t="s">
        <v>278</v>
      </c>
      <c r="E53" s="139">
        <v>2</v>
      </c>
      <c r="F53" s="139">
        <v>3</v>
      </c>
      <c r="G53" s="139">
        <f t="shared" si="6"/>
        <v>6</v>
      </c>
      <c r="H53" s="139" t="str">
        <f t="shared" si="7"/>
        <v>ZONA RIESGO MODERADO</v>
      </c>
      <c r="I53" s="125"/>
      <c r="J53" s="125"/>
      <c r="K53" s="125"/>
      <c r="L53" s="125"/>
      <c r="M53" s="125"/>
      <c r="N53" s="125"/>
      <c r="O53" s="125"/>
      <c r="P53" s="125"/>
      <c r="Q53" s="125"/>
      <c r="R53" s="125"/>
      <c r="S53" s="125"/>
      <c r="T53" s="125"/>
      <c r="U53" s="125"/>
      <c r="V53" s="125"/>
      <c r="W53" s="125"/>
      <c r="X53" s="125"/>
      <c r="Y53" s="125"/>
      <c r="Z53" s="125"/>
      <c r="AA53" s="125"/>
      <c r="AB53" s="125"/>
      <c r="AC53" s="125"/>
      <c r="AD53" s="125"/>
      <c r="AE53" s="125"/>
      <c r="AF53" s="125"/>
      <c r="AG53" s="125"/>
      <c r="AH53" s="125"/>
    </row>
    <row r="54" spans="1:34" ht="57" x14ac:dyDescent="0.25">
      <c r="A54" s="139">
        <v>46</v>
      </c>
      <c r="B54" s="139" t="s">
        <v>227</v>
      </c>
      <c r="C54" s="257" t="s">
        <v>279</v>
      </c>
      <c r="D54" s="256" t="s">
        <v>280</v>
      </c>
      <c r="E54" s="139">
        <v>3</v>
      </c>
      <c r="F54" s="139">
        <v>3</v>
      </c>
      <c r="G54" s="139">
        <f t="shared" si="6"/>
        <v>9</v>
      </c>
      <c r="H54" s="139" t="str">
        <f t="shared" si="7"/>
        <v>ZONA RIESGO ALTO</v>
      </c>
      <c r="I54" s="125"/>
      <c r="J54" s="125"/>
      <c r="K54" s="125"/>
      <c r="L54" s="125"/>
      <c r="M54" s="125"/>
      <c r="N54" s="125"/>
      <c r="O54" s="125"/>
      <c r="P54" s="125"/>
      <c r="Q54" s="125"/>
      <c r="R54" s="125"/>
      <c r="S54" s="125"/>
      <c r="T54" s="125"/>
      <c r="U54" s="125"/>
      <c r="V54" s="125"/>
      <c r="W54" s="125"/>
      <c r="X54" s="125"/>
      <c r="Y54" s="125"/>
      <c r="Z54" s="125"/>
      <c r="AA54" s="125"/>
      <c r="AB54" s="125"/>
      <c r="AC54" s="125"/>
      <c r="AD54" s="125"/>
      <c r="AE54" s="125"/>
      <c r="AF54" s="125"/>
      <c r="AG54" s="125"/>
      <c r="AH54" s="125"/>
    </row>
    <row r="55" spans="1:34" ht="114" x14ac:dyDescent="0.25">
      <c r="A55" s="139">
        <v>47</v>
      </c>
      <c r="B55" s="139" t="s">
        <v>227</v>
      </c>
      <c r="C55" s="257" t="s">
        <v>574</v>
      </c>
      <c r="D55" s="256" t="s">
        <v>577</v>
      </c>
      <c r="E55" s="139">
        <v>2</v>
      </c>
      <c r="F55" s="139">
        <v>3</v>
      </c>
      <c r="G55" s="139">
        <f t="shared" ref="G55:G57" si="8">E55*F55</f>
        <v>6</v>
      </c>
      <c r="H55" s="139" t="str">
        <f t="shared" ref="H55:H57" si="9">IF(OR(AND(E55=1,F55=1),AND(E55=2,F55=1),AND(E55=3,F55=1),AND(E55=1,F55=2),AND(E55=2,F55=2)),"ZONA RIESGO BAJA",IF(OR(AND(E55=4,F55=1),AND(E55=3,F55=2),AND(E55=2,F55=3),AND(E55=1,F55=3)),"ZONA RIESGO MODERADO",IF(OR(AND(E55=5,F55=1),AND(E55=5,F55=2),AND(E55=4,F55=2),AND(E55=4,F55=3),AND(E55=3,F55=3),AND(E55=2,F55=4),AND(E55=1,F55=4),AND(E55=1,F55=5)),"ZONA RIESGO ALTO",IF(OR(AND(E55=5,F55=3),AND(E55=5,F55=4),AND(E55=5,F55=5),AND(E55=4,F55=4),AND(E55=4,F55=5),AND(E55=3,F55=4),AND(E55=3,F55=5),AND(E55=2,F55=5)),"ZONA RIESGO EXTREMO",0))))</f>
        <v>ZONA RIESGO MODERADO</v>
      </c>
      <c r="I55" s="125"/>
      <c r="J55" s="125"/>
      <c r="K55" s="125"/>
      <c r="L55" s="125"/>
      <c r="M55" s="125"/>
      <c r="N55" s="125"/>
      <c r="O55" s="125"/>
      <c r="P55" s="125"/>
      <c r="Q55" s="125"/>
      <c r="R55" s="125"/>
      <c r="S55" s="125"/>
      <c r="T55" s="125"/>
      <c r="U55" s="125"/>
      <c r="V55" s="125"/>
      <c r="W55" s="125"/>
      <c r="X55" s="125"/>
      <c r="Y55" s="125"/>
      <c r="Z55" s="125"/>
      <c r="AA55" s="125"/>
      <c r="AB55" s="125"/>
      <c r="AC55" s="125"/>
      <c r="AD55" s="125"/>
      <c r="AE55" s="125"/>
      <c r="AF55" s="125"/>
      <c r="AG55" s="125"/>
      <c r="AH55" s="125"/>
    </row>
    <row r="56" spans="1:34" ht="99.75" x14ac:dyDescent="0.25">
      <c r="A56" s="139">
        <v>48</v>
      </c>
      <c r="B56" s="139" t="s">
        <v>227</v>
      </c>
      <c r="C56" s="257" t="s">
        <v>575</v>
      </c>
      <c r="D56" s="256" t="s">
        <v>578</v>
      </c>
      <c r="E56" s="139">
        <v>2</v>
      </c>
      <c r="F56" s="139">
        <v>2</v>
      </c>
      <c r="G56" s="139">
        <f t="shared" si="8"/>
        <v>4</v>
      </c>
      <c r="H56" s="139" t="str">
        <f t="shared" si="9"/>
        <v>ZONA RIESGO BAJA</v>
      </c>
      <c r="I56" s="125"/>
      <c r="J56" s="125"/>
      <c r="K56" s="125"/>
      <c r="L56" s="125"/>
      <c r="M56" s="125"/>
      <c r="N56" s="125"/>
      <c r="O56" s="125"/>
      <c r="P56" s="125"/>
      <c r="Q56" s="125"/>
      <c r="R56" s="125"/>
      <c r="S56" s="125"/>
      <c r="T56" s="125"/>
      <c r="U56" s="125"/>
      <c r="V56" s="125"/>
      <c r="W56" s="125"/>
      <c r="X56" s="125"/>
      <c r="Y56" s="125"/>
      <c r="Z56" s="125"/>
      <c r="AA56" s="125"/>
      <c r="AB56" s="125"/>
      <c r="AC56" s="125"/>
      <c r="AD56" s="125"/>
      <c r="AE56" s="125"/>
      <c r="AF56" s="125"/>
      <c r="AG56" s="125"/>
      <c r="AH56" s="125"/>
    </row>
    <row r="57" spans="1:34" ht="114" x14ac:dyDescent="0.25">
      <c r="A57" s="139">
        <v>49</v>
      </c>
      <c r="B57" s="139" t="s">
        <v>227</v>
      </c>
      <c r="C57" s="257" t="s">
        <v>576</v>
      </c>
      <c r="D57" s="256" t="s">
        <v>579</v>
      </c>
      <c r="E57" s="139">
        <v>3</v>
      </c>
      <c r="F57" s="139">
        <v>1</v>
      </c>
      <c r="G57" s="139">
        <f t="shared" si="8"/>
        <v>3</v>
      </c>
      <c r="H57" s="139" t="str">
        <f t="shared" si="9"/>
        <v>ZONA RIESGO BAJA</v>
      </c>
      <c r="I57" s="125"/>
      <c r="J57" s="125"/>
      <c r="K57" s="125"/>
      <c r="L57" s="125"/>
      <c r="M57" s="125"/>
      <c r="N57" s="125"/>
      <c r="O57" s="125"/>
      <c r="P57" s="125"/>
      <c r="Q57" s="125"/>
      <c r="R57" s="125"/>
      <c r="S57" s="125"/>
      <c r="T57" s="125"/>
      <c r="U57" s="125"/>
      <c r="V57" s="125"/>
      <c r="W57" s="125"/>
      <c r="X57" s="125"/>
      <c r="Y57" s="125"/>
      <c r="Z57" s="125"/>
      <c r="AA57" s="125"/>
      <c r="AB57" s="125"/>
      <c r="AC57" s="125"/>
      <c r="AD57" s="125"/>
      <c r="AE57" s="125"/>
      <c r="AF57" s="125"/>
      <c r="AG57" s="125"/>
      <c r="AH57" s="125"/>
    </row>
    <row r="58" spans="1:34" x14ac:dyDescent="0.25">
      <c r="A58" s="125"/>
      <c r="B58" s="125"/>
      <c r="C58" s="125"/>
      <c r="D58" s="125"/>
      <c r="E58" s="125"/>
      <c r="F58" s="125"/>
      <c r="G58" s="125"/>
      <c r="H58" s="125"/>
      <c r="I58" s="125"/>
      <c r="J58" s="125"/>
      <c r="K58" s="125"/>
      <c r="L58" s="125"/>
      <c r="M58" s="125"/>
      <c r="N58" s="125"/>
      <c r="O58" s="125"/>
      <c r="P58" s="125"/>
      <c r="Q58" s="125"/>
      <c r="R58" s="125"/>
      <c r="S58" s="125"/>
      <c r="T58" s="125"/>
      <c r="U58" s="125"/>
      <c r="V58" s="125"/>
      <c r="W58" s="125"/>
      <c r="X58" s="125"/>
      <c r="Y58" s="125"/>
      <c r="Z58" s="125"/>
      <c r="AA58" s="125"/>
      <c r="AB58" s="125"/>
      <c r="AC58" s="125"/>
      <c r="AD58" s="125"/>
      <c r="AE58" s="125"/>
      <c r="AF58" s="125"/>
      <c r="AG58" s="125"/>
      <c r="AH58" s="125"/>
    </row>
    <row r="59" spans="1:34" x14ac:dyDescent="0.25">
      <c r="A59" s="125"/>
      <c r="B59" s="125"/>
      <c r="C59" s="125"/>
      <c r="D59" s="125"/>
      <c r="E59" s="125"/>
      <c r="F59" s="125"/>
      <c r="G59" s="125"/>
      <c r="H59" s="125"/>
      <c r="I59" s="125"/>
      <c r="J59" s="125"/>
      <c r="K59" s="125"/>
      <c r="L59" s="125"/>
      <c r="M59" s="125"/>
      <c r="N59" s="125"/>
      <c r="O59" s="125"/>
      <c r="P59" s="125"/>
      <c r="Q59" s="125"/>
      <c r="R59" s="125"/>
      <c r="S59" s="125"/>
      <c r="T59" s="125"/>
      <c r="U59" s="125"/>
      <c r="V59" s="125"/>
      <c r="W59" s="125"/>
      <c r="X59" s="125"/>
      <c r="Y59" s="125"/>
      <c r="Z59" s="125"/>
      <c r="AA59" s="125"/>
      <c r="AB59" s="125"/>
      <c r="AC59" s="125"/>
      <c r="AD59" s="125"/>
      <c r="AE59" s="125"/>
      <c r="AF59" s="125"/>
      <c r="AG59" s="125"/>
      <c r="AH59" s="125"/>
    </row>
    <row r="60" spans="1:34" x14ac:dyDescent="0.25">
      <c r="A60" s="125"/>
      <c r="B60" s="125"/>
      <c r="C60" s="125"/>
      <c r="D60" s="125"/>
      <c r="E60" s="125"/>
      <c r="F60" s="125"/>
      <c r="G60" s="125"/>
      <c r="H60" s="125"/>
      <c r="I60" s="125"/>
      <c r="J60" s="125"/>
      <c r="K60" s="125"/>
      <c r="L60" s="125"/>
      <c r="M60" s="125"/>
      <c r="N60" s="125"/>
      <c r="O60" s="125"/>
      <c r="P60" s="125"/>
      <c r="Q60" s="125"/>
      <c r="R60" s="125"/>
      <c r="S60" s="125"/>
      <c r="T60" s="125"/>
      <c r="U60" s="125"/>
      <c r="V60" s="125"/>
      <c r="W60" s="125"/>
      <c r="X60" s="125"/>
      <c r="Y60" s="125"/>
      <c r="Z60" s="125"/>
      <c r="AA60" s="125"/>
      <c r="AB60" s="125"/>
      <c r="AC60" s="125"/>
      <c r="AD60" s="125"/>
      <c r="AE60" s="125"/>
      <c r="AF60" s="125"/>
      <c r="AG60" s="125"/>
      <c r="AH60" s="125"/>
    </row>
    <row r="61" spans="1:34" x14ac:dyDescent="0.25">
      <c r="A61" s="125"/>
      <c r="B61" s="125"/>
      <c r="C61" s="125"/>
      <c r="D61" s="125"/>
      <c r="E61" s="125"/>
      <c r="F61" s="125"/>
      <c r="G61" s="125"/>
      <c r="H61" s="125"/>
      <c r="I61" s="125"/>
      <c r="J61" s="125"/>
      <c r="K61" s="125"/>
      <c r="L61" s="125"/>
      <c r="M61" s="125"/>
      <c r="N61" s="125"/>
      <c r="O61" s="125"/>
      <c r="P61" s="125"/>
      <c r="Q61" s="125"/>
      <c r="R61" s="125"/>
      <c r="S61" s="125"/>
      <c r="T61" s="125"/>
      <c r="U61" s="125"/>
      <c r="V61" s="125"/>
      <c r="W61" s="125"/>
      <c r="X61" s="125"/>
      <c r="Y61" s="125"/>
      <c r="Z61" s="125"/>
      <c r="AA61" s="125"/>
      <c r="AB61" s="125"/>
      <c r="AC61" s="125"/>
      <c r="AD61" s="125"/>
      <c r="AE61" s="125"/>
      <c r="AF61" s="125"/>
      <c r="AG61" s="125"/>
      <c r="AH61" s="125"/>
    </row>
    <row r="62" spans="1:34" x14ac:dyDescent="0.25">
      <c r="A62" s="125"/>
      <c r="B62" s="125"/>
      <c r="C62" s="125"/>
      <c r="D62" s="125"/>
      <c r="E62" s="125"/>
      <c r="F62" s="125"/>
      <c r="G62" s="125"/>
      <c r="H62" s="125"/>
      <c r="I62" s="125"/>
      <c r="J62" s="125"/>
      <c r="K62" s="125"/>
      <c r="L62" s="125"/>
      <c r="M62" s="125"/>
      <c r="N62" s="125"/>
      <c r="O62" s="125"/>
      <c r="P62" s="125"/>
      <c r="Q62" s="125"/>
      <c r="R62" s="125"/>
      <c r="S62" s="125"/>
      <c r="T62" s="125"/>
      <c r="U62" s="125"/>
      <c r="V62" s="125"/>
      <c r="W62" s="125"/>
      <c r="X62" s="125"/>
      <c r="Y62" s="125"/>
      <c r="Z62" s="125"/>
      <c r="AA62" s="125"/>
      <c r="AB62" s="125"/>
      <c r="AC62" s="125"/>
      <c r="AD62" s="125"/>
      <c r="AE62" s="125"/>
      <c r="AF62" s="125"/>
      <c r="AG62" s="125"/>
      <c r="AH62" s="125"/>
    </row>
    <row r="63" spans="1:34" x14ac:dyDescent="0.25">
      <c r="A63" s="125"/>
      <c r="B63" s="125"/>
      <c r="C63" s="125"/>
      <c r="D63" s="125"/>
      <c r="E63" s="125"/>
      <c r="F63" s="125"/>
      <c r="G63" s="125"/>
      <c r="H63" s="125"/>
      <c r="I63" s="125"/>
      <c r="J63" s="125"/>
      <c r="K63" s="125"/>
      <c r="L63" s="125"/>
      <c r="M63" s="125"/>
      <c r="N63" s="125"/>
      <c r="O63" s="125"/>
      <c r="P63" s="125"/>
      <c r="Q63" s="125"/>
      <c r="R63" s="125"/>
      <c r="S63" s="125"/>
      <c r="T63" s="125"/>
      <c r="U63" s="125"/>
      <c r="V63" s="125"/>
      <c r="W63" s="125"/>
      <c r="X63" s="125"/>
      <c r="Y63" s="125"/>
      <c r="Z63" s="125"/>
      <c r="AA63" s="125"/>
      <c r="AB63" s="125"/>
      <c r="AC63" s="125"/>
      <c r="AD63" s="125"/>
      <c r="AE63" s="125"/>
      <c r="AF63" s="125"/>
      <c r="AG63" s="125"/>
      <c r="AH63" s="125"/>
    </row>
    <row r="64" spans="1:34" x14ac:dyDescent="0.25">
      <c r="A64" s="125"/>
      <c r="B64" s="125"/>
      <c r="C64" s="125"/>
      <c r="D64" s="125"/>
      <c r="E64" s="125"/>
      <c r="F64" s="125"/>
      <c r="G64" s="125"/>
      <c r="H64" s="125"/>
      <c r="I64" s="125"/>
      <c r="J64" s="125"/>
      <c r="K64" s="125"/>
      <c r="L64" s="125"/>
      <c r="M64" s="125"/>
      <c r="N64" s="125"/>
      <c r="O64" s="125"/>
      <c r="P64" s="125"/>
      <c r="Q64" s="125"/>
      <c r="R64" s="125"/>
      <c r="S64" s="125"/>
      <c r="T64" s="125"/>
      <c r="U64" s="125"/>
      <c r="V64" s="125"/>
      <c r="W64" s="125"/>
      <c r="X64" s="125"/>
      <c r="Y64" s="125"/>
      <c r="Z64" s="125"/>
      <c r="AA64" s="125"/>
      <c r="AB64" s="125"/>
      <c r="AC64" s="125"/>
      <c r="AD64" s="125"/>
      <c r="AE64" s="125"/>
      <c r="AF64" s="125"/>
      <c r="AG64" s="125"/>
      <c r="AH64" s="125"/>
    </row>
    <row r="65" spans="1:34" x14ac:dyDescent="0.25">
      <c r="A65" s="125"/>
      <c r="B65" s="125"/>
      <c r="C65" s="125"/>
      <c r="D65" s="125"/>
      <c r="E65" s="125"/>
      <c r="F65" s="125"/>
      <c r="G65" s="125"/>
      <c r="H65" s="125"/>
      <c r="I65" s="125"/>
      <c r="J65" s="125"/>
      <c r="K65" s="125"/>
      <c r="L65" s="125"/>
      <c r="M65" s="125"/>
      <c r="N65" s="125"/>
      <c r="O65" s="125"/>
      <c r="P65" s="125"/>
      <c r="Q65" s="125"/>
      <c r="R65" s="125"/>
      <c r="S65" s="125"/>
      <c r="T65" s="125"/>
      <c r="U65" s="125"/>
      <c r="V65" s="125"/>
      <c r="W65" s="125"/>
      <c r="X65" s="125"/>
      <c r="Y65" s="125"/>
      <c r="Z65" s="125"/>
      <c r="AA65" s="125"/>
      <c r="AB65" s="125"/>
      <c r="AC65" s="125"/>
      <c r="AD65" s="125"/>
      <c r="AE65" s="125"/>
      <c r="AF65" s="125"/>
      <c r="AG65" s="125"/>
      <c r="AH65" s="125"/>
    </row>
    <row r="66" spans="1:34" x14ac:dyDescent="0.25">
      <c r="A66" s="125"/>
      <c r="B66" s="125"/>
      <c r="C66" s="125"/>
      <c r="D66" s="125"/>
      <c r="E66" s="125"/>
      <c r="F66" s="125"/>
      <c r="G66" s="125"/>
      <c r="H66" s="125"/>
      <c r="I66" s="125"/>
      <c r="J66" s="125"/>
      <c r="K66" s="125"/>
      <c r="L66" s="125"/>
      <c r="M66" s="125"/>
      <c r="N66" s="125"/>
      <c r="O66" s="125"/>
      <c r="P66" s="125"/>
      <c r="Q66" s="125"/>
      <c r="R66" s="125"/>
      <c r="S66" s="125"/>
      <c r="T66" s="125"/>
      <c r="U66" s="125"/>
      <c r="V66" s="125"/>
      <c r="W66" s="125"/>
      <c r="X66" s="125"/>
      <c r="Y66" s="125"/>
      <c r="Z66" s="125"/>
      <c r="AA66" s="125"/>
      <c r="AB66" s="125"/>
      <c r="AC66" s="125"/>
      <c r="AD66" s="125"/>
      <c r="AE66" s="125"/>
      <c r="AF66" s="125"/>
      <c r="AG66" s="125"/>
      <c r="AH66" s="125"/>
    </row>
    <row r="67" spans="1:34" x14ac:dyDescent="0.25">
      <c r="A67" s="125"/>
      <c r="B67" s="125"/>
      <c r="C67" s="125"/>
      <c r="D67" s="125"/>
      <c r="E67" s="125"/>
      <c r="F67" s="125"/>
      <c r="G67" s="125"/>
      <c r="H67" s="125"/>
      <c r="I67" s="125"/>
      <c r="J67" s="125"/>
      <c r="K67" s="125"/>
      <c r="L67" s="125"/>
      <c r="M67" s="125"/>
      <c r="N67" s="125"/>
      <c r="O67" s="125"/>
      <c r="P67" s="125"/>
      <c r="Q67" s="125"/>
      <c r="R67" s="125"/>
      <c r="S67" s="125"/>
      <c r="T67" s="125"/>
      <c r="U67" s="125"/>
      <c r="V67" s="125"/>
      <c r="W67" s="125"/>
      <c r="X67" s="125"/>
      <c r="Y67" s="125"/>
      <c r="Z67" s="125"/>
      <c r="AA67" s="125"/>
      <c r="AB67" s="125"/>
      <c r="AC67" s="125"/>
      <c r="AD67" s="125"/>
      <c r="AE67" s="125"/>
      <c r="AF67" s="125"/>
      <c r="AG67" s="125"/>
      <c r="AH67" s="125"/>
    </row>
    <row r="68" spans="1:34" x14ac:dyDescent="0.25">
      <c r="A68" s="125"/>
      <c r="B68" s="125"/>
      <c r="C68" s="125"/>
      <c r="D68" s="125"/>
      <c r="E68" s="125"/>
      <c r="F68" s="125"/>
      <c r="G68" s="125"/>
      <c r="H68" s="125"/>
      <c r="I68" s="125"/>
      <c r="J68" s="125"/>
      <c r="K68" s="125"/>
      <c r="L68" s="125"/>
      <c r="M68" s="125"/>
      <c r="N68" s="125"/>
      <c r="O68" s="125"/>
      <c r="P68" s="125"/>
      <c r="Q68" s="125"/>
      <c r="R68" s="125"/>
      <c r="S68" s="125"/>
      <c r="T68" s="125"/>
      <c r="U68" s="125"/>
      <c r="V68" s="125"/>
      <c r="W68" s="125"/>
      <c r="X68" s="125"/>
      <c r="Y68" s="125"/>
      <c r="Z68" s="125"/>
      <c r="AA68" s="125"/>
      <c r="AB68" s="125"/>
      <c r="AC68" s="125"/>
      <c r="AD68" s="125"/>
      <c r="AE68" s="125"/>
      <c r="AF68" s="125"/>
      <c r="AG68" s="125"/>
      <c r="AH68" s="125"/>
    </row>
    <row r="69" spans="1:34" x14ac:dyDescent="0.25">
      <c r="A69" s="125"/>
      <c r="B69" s="125"/>
      <c r="C69" s="125"/>
      <c r="D69" s="125"/>
      <c r="E69" s="125"/>
      <c r="F69" s="125"/>
      <c r="G69" s="125"/>
      <c r="H69" s="125"/>
      <c r="I69" s="125"/>
      <c r="J69" s="125"/>
      <c r="K69" s="125"/>
      <c r="L69" s="125"/>
      <c r="M69" s="125"/>
      <c r="N69" s="125"/>
      <c r="O69" s="125"/>
      <c r="P69" s="125"/>
      <c r="Q69" s="125"/>
      <c r="R69" s="125"/>
      <c r="S69" s="125"/>
      <c r="T69" s="125"/>
      <c r="U69" s="125"/>
      <c r="V69" s="125"/>
      <c r="W69" s="125"/>
      <c r="X69" s="125"/>
      <c r="Y69" s="125"/>
      <c r="Z69" s="125"/>
      <c r="AA69" s="125"/>
      <c r="AB69" s="125"/>
      <c r="AC69" s="125"/>
      <c r="AD69" s="125"/>
      <c r="AE69" s="125"/>
      <c r="AF69" s="125"/>
      <c r="AG69" s="125"/>
      <c r="AH69" s="125"/>
    </row>
    <row r="70" spans="1:34" x14ac:dyDescent="0.25">
      <c r="A70" s="125"/>
      <c r="B70" s="125"/>
      <c r="C70" s="125"/>
      <c r="D70" s="125"/>
      <c r="E70" s="125"/>
      <c r="F70" s="125"/>
      <c r="G70" s="125"/>
      <c r="H70" s="125"/>
      <c r="I70" s="125"/>
      <c r="J70" s="125"/>
      <c r="K70" s="125"/>
      <c r="L70" s="125"/>
      <c r="M70" s="125"/>
      <c r="N70" s="125"/>
      <c r="O70" s="125"/>
      <c r="P70" s="125"/>
      <c r="Q70" s="125"/>
      <c r="R70" s="125"/>
      <c r="S70" s="125"/>
      <c r="T70" s="125"/>
      <c r="U70" s="125"/>
      <c r="V70" s="125"/>
      <c r="W70" s="125"/>
      <c r="X70" s="125"/>
      <c r="Y70" s="125"/>
      <c r="Z70" s="125"/>
      <c r="AA70" s="125"/>
      <c r="AB70" s="125"/>
      <c r="AC70" s="125"/>
      <c r="AD70" s="125"/>
      <c r="AE70" s="125"/>
      <c r="AF70" s="125"/>
      <c r="AG70" s="125"/>
      <c r="AH70" s="125"/>
    </row>
    <row r="71" spans="1:34" x14ac:dyDescent="0.25">
      <c r="A71" s="125"/>
      <c r="B71" s="125"/>
      <c r="C71" s="125"/>
      <c r="D71" s="125"/>
      <c r="E71" s="125"/>
      <c r="F71" s="125"/>
      <c r="G71" s="125"/>
      <c r="H71" s="125"/>
      <c r="I71" s="125"/>
      <c r="J71" s="125"/>
      <c r="K71" s="125"/>
      <c r="L71" s="125"/>
      <c r="M71" s="125"/>
      <c r="N71" s="125"/>
      <c r="O71" s="125"/>
      <c r="P71" s="125"/>
      <c r="Q71" s="125"/>
      <c r="R71" s="125"/>
      <c r="S71" s="125"/>
      <c r="T71" s="125"/>
      <c r="U71" s="125"/>
      <c r="V71" s="125"/>
      <c r="W71" s="125"/>
      <c r="X71" s="125"/>
      <c r="Y71" s="125"/>
      <c r="Z71" s="125"/>
      <c r="AA71" s="125"/>
      <c r="AB71" s="125"/>
      <c r="AC71" s="125"/>
      <c r="AD71" s="125"/>
      <c r="AE71" s="125"/>
      <c r="AF71" s="125"/>
      <c r="AG71" s="125"/>
      <c r="AH71" s="125"/>
    </row>
    <row r="72" spans="1:34" x14ac:dyDescent="0.25">
      <c r="A72" s="125"/>
      <c r="B72" s="125"/>
      <c r="C72" s="125"/>
      <c r="D72" s="125"/>
      <c r="E72" s="125"/>
      <c r="F72" s="125"/>
      <c r="G72" s="125"/>
      <c r="H72" s="125"/>
      <c r="I72" s="125"/>
      <c r="J72" s="125"/>
      <c r="K72" s="125"/>
      <c r="L72" s="125"/>
      <c r="M72" s="125"/>
      <c r="N72" s="125"/>
      <c r="O72" s="125"/>
      <c r="P72" s="125"/>
      <c r="Q72" s="125"/>
      <c r="R72" s="125"/>
      <c r="S72" s="125"/>
      <c r="T72" s="125"/>
      <c r="U72" s="125"/>
      <c r="V72" s="125"/>
      <c r="W72" s="125"/>
      <c r="X72" s="125"/>
      <c r="Y72" s="125"/>
      <c r="Z72" s="125"/>
      <c r="AA72" s="125"/>
      <c r="AB72" s="125"/>
      <c r="AC72" s="125"/>
      <c r="AD72" s="125"/>
      <c r="AE72" s="125"/>
      <c r="AF72" s="125"/>
      <c r="AG72" s="125"/>
      <c r="AH72" s="125"/>
    </row>
    <row r="73" spans="1:34" x14ac:dyDescent="0.25">
      <c r="A73" s="125"/>
      <c r="B73" s="125"/>
      <c r="C73" s="125"/>
      <c r="D73" s="125"/>
      <c r="E73" s="125"/>
      <c r="F73" s="125"/>
      <c r="G73" s="125"/>
      <c r="H73" s="125"/>
      <c r="I73" s="125"/>
      <c r="J73" s="125"/>
      <c r="K73" s="125"/>
      <c r="L73" s="125"/>
      <c r="M73" s="125"/>
      <c r="N73" s="125"/>
      <c r="O73" s="125"/>
      <c r="P73" s="125"/>
      <c r="Q73" s="125"/>
      <c r="R73" s="125"/>
      <c r="S73" s="125"/>
      <c r="T73" s="125"/>
      <c r="U73" s="125"/>
      <c r="V73" s="125"/>
      <c r="W73" s="125"/>
      <c r="X73" s="125"/>
      <c r="Y73" s="125"/>
      <c r="Z73" s="125"/>
      <c r="AA73" s="125"/>
      <c r="AB73" s="125"/>
      <c r="AC73" s="125"/>
      <c r="AD73" s="125"/>
      <c r="AE73" s="125"/>
      <c r="AF73" s="125"/>
      <c r="AG73" s="125"/>
      <c r="AH73" s="125"/>
    </row>
    <row r="74" spans="1:34" x14ac:dyDescent="0.25">
      <c r="A74" s="125"/>
      <c r="B74" s="125"/>
      <c r="C74" s="125"/>
      <c r="D74" s="125"/>
      <c r="E74" s="125"/>
      <c r="F74" s="125"/>
      <c r="G74" s="125"/>
      <c r="H74" s="125"/>
      <c r="I74" s="125"/>
      <c r="J74" s="125"/>
      <c r="K74" s="125"/>
      <c r="L74" s="125"/>
      <c r="M74" s="125"/>
      <c r="N74" s="125"/>
      <c r="O74" s="125"/>
      <c r="P74" s="125"/>
      <c r="Q74" s="125"/>
      <c r="R74" s="125"/>
      <c r="S74" s="125"/>
      <c r="T74" s="125"/>
      <c r="U74" s="125"/>
      <c r="V74" s="125"/>
      <c r="W74" s="125"/>
      <c r="X74" s="125"/>
      <c r="Y74" s="125"/>
      <c r="Z74" s="125"/>
      <c r="AA74" s="125"/>
      <c r="AB74" s="125"/>
      <c r="AC74" s="125"/>
      <c r="AD74" s="125"/>
      <c r="AE74" s="125"/>
      <c r="AF74" s="125"/>
      <c r="AG74" s="125"/>
      <c r="AH74" s="125"/>
    </row>
    <row r="75" spans="1:34" x14ac:dyDescent="0.25">
      <c r="A75" s="125"/>
      <c r="B75" s="125"/>
      <c r="C75" s="125"/>
      <c r="D75" s="125"/>
      <c r="E75" s="125"/>
      <c r="F75" s="125"/>
      <c r="G75" s="125"/>
      <c r="H75" s="125"/>
      <c r="I75" s="125"/>
      <c r="J75" s="125"/>
      <c r="K75" s="125"/>
      <c r="L75" s="125"/>
      <c r="M75" s="125"/>
      <c r="N75" s="125"/>
      <c r="O75" s="125"/>
      <c r="P75" s="125"/>
      <c r="Q75" s="125"/>
      <c r="R75" s="125"/>
      <c r="S75" s="125"/>
      <c r="T75" s="125"/>
      <c r="U75" s="125"/>
      <c r="V75" s="125"/>
      <c r="W75" s="125"/>
      <c r="X75" s="125"/>
      <c r="Y75" s="125"/>
      <c r="Z75" s="125"/>
      <c r="AA75" s="125"/>
      <c r="AB75" s="125"/>
      <c r="AC75" s="125"/>
      <c r="AD75" s="125"/>
      <c r="AE75" s="125"/>
      <c r="AF75" s="125"/>
      <c r="AG75" s="125"/>
      <c r="AH75" s="125"/>
    </row>
    <row r="76" spans="1:34" x14ac:dyDescent="0.25">
      <c r="A76" s="125"/>
      <c r="B76" s="125"/>
      <c r="C76" s="125"/>
      <c r="D76" s="125"/>
      <c r="E76" s="125"/>
      <c r="F76" s="125"/>
      <c r="G76" s="125"/>
      <c r="H76" s="125"/>
      <c r="I76" s="125"/>
      <c r="J76" s="125"/>
      <c r="K76" s="125"/>
      <c r="L76" s="125"/>
      <c r="M76" s="125"/>
      <c r="N76" s="125"/>
      <c r="O76" s="125"/>
      <c r="P76" s="125"/>
      <c r="Q76" s="125"/>
      <c r="R76" s="125"/>
      <c r="S76" s="125"/>
      <c r="T76" s="125"/>
      <c r="U76" s="125"/>
      <c r="V76" s="125"/>
      <c r="W76" s="125"/>
      <c r="X76" s="125"/>
      <c r="Y76" s="125"/>
      <c r="Z76" s="125"/>
      <c r="AA76" s="125"/>
      <c r="AB76" s="125"/>
      <c r="AC76" s="125"/>
      <c r="AD76" s="125"/>
      <c r="AE76" s="125"/>
      <c r="AF76" s="125"/>
      <c r="AG76" s="125"/>
      <c r="AH76" s="125"/>
    </row>
    <row r="77" spans="1:34" x14ac:dyDescent="0.25">
      <c r="A77" s="125"/>
      <c r="B77" s="125"/>
      <c r="C77" s="125"/>
      <c r="D77" s="125"/>
      <c r="E77" s="125"/>
      <c r="F77" s="125"/>
      <c r="G77" s="125"/>
      <c r="H77" s="125"/>
      <c r="I77" s="125"/>
      <c r="J77" s="125"/>
      <c r="K77" s="125"/>
      <c r="L77" s="125"/>
      <c r="M77" s="125"/>
      <c r="N77" s="125"/>
      <c r="O77" s="125"/>
      <c r="P77" s="125"/>
      <c r="Q77" s="125"/>
      <c r="R77" s="125"/>
      <c r="S77" s="125"/>
      <c r="T77" s="125"/>
      <c r="U77" s="125"/>
      <c r="V77" s="125"/>
      <c r="W77" s="125"/>
      <c r="X77" s="125"/>
      <c r="Y77" s="125"/>
      <c r="Z77" s="125"/>
      <c r="AA77" s="125"/>
      <c r="AB77" s="125"/>
      <c r="AC77" s="125"/>
      <c r="AD77" s="125"/>
      <c r="AE77" s="125"/>
      <c r="AF77" s="125"/>
      <c r="AG77" s="125"/>
      <c r="AH77" s="125"/>
    </row>
    <row r="78" spans="1:34" x14ac:dyDescent="0.25">
      <c r="A78" s="125"/>
      <c r="B78" s="125"/>
      <c r="C78" s="125"/>
      <c r="D78" s="125"/>
      <c r="E78" s="125"/>
      <c r="F78" s="125"/>
      <c r="G78" s="125"/>
      <c r="H78" s="125"/>
      <c r="I78" s="125"/>
      <c r="J78" s="125"/>
      <c r="K78" s="125"/>
      <c r="L78" s="125"/>
      <c r="M78" s="125"/>
      <c r="N78" s="125"/>
      <c r="O78" s="125"/>
      <c r="P78" s="125"/>
      <c r="Q78" s="125"/>
      <c r="R78" s="125"/>
      <c r="S78" s="125"/>
      <c r="T78" s="125"/>
      <c r="U78" s="125"/>
      <c r="V78" s="125"/>
      <c r="W78" s="125"/>
      <c r="X78" s="125"/>
      <c r="Y78" s="125"/>
      <c r="Z78" s="125"/>
      <c r="AA78" s="125"/>
      <c r="AB78" s="125"/>
      <c r="AC78" s="125"/>
      <c r="AD78" s="125"/>
      <c r="AE78" s="125"/>
      <c r="AF78" s="125"/>
      <c r="AG78" s="125"/>
      <c r="AH78" s="125"/>
    </row>
    <row r="79" spans="1:34" x14ac:dyDescent="0.25">
      <c r="A79" s="125"/>
      <c r="B79" s="125"/>
      <c r="C79" s="125"/>
      <c r="D79" s="125"/>
      <c r="E79" s="125"/>
      <c r="F79" s="125"/>
      <c r="G79" s="125"/>
      <c r="H79" s="125"/>
      <c r="I79" s="125"/>
      <c r="J79" s="125"/>
      <c r="K79" s="125"/>
      <c r="L79" s="125"/>
      <c r="M79" s="125"/>
      <c r="N79" s="125"/>
      <c r="O79" s="125"/>
      <c r="P79" s="125"/>
      <c r="Q79" s="125"/>
      <c r="R79" s="125"/>
      <c r="S79" s="125"/>
      <c r="T79" s="125"/>
      <c r="U79" s="125"/>
      <c r="V79" s="125"/>
      <c r="W79" s="125"/>
      <c r="X79" s="125"/>
      <c r="Y79" s="125"/>
      <c r="Z79" s="125"/>
      <c r="AA79" s="125"/>
      <c r="AB79" s="125"/>
      <c r="AC79" s="125"/>
      <c r="AD79" s="125"/>
      <c r="AE79" s="125"/>
      <c r="AF79" s="125"/>
      <c r="AG79" s="125"/>
      <c r="AH79" s="125"/>
    </row>
    <row r="80" spans="1:34" x14ac:dyDescent="0.25">
      <c r="A80" s="125"/>
      <c r="B80" s="125"/>
      <c r="C80" s="125"/>
      <c r="D80" s="125"/>
      <c r="E80" s="125"/>
      <c r="F80" s="125"/>
      <c r="G80" s="125"/>
      <c r="H80" s="125"/>
      <c r="I80" s="125"/>
      <c r="J80" s="125"/>
      <c r="K80" s="125"/>
      <c r="L80" s="125"/>
      <c r="M80" s="125"/>
      <c r="N80" s="125"/>
      <c r="O80" s="125"/>
      <c r="P80" s="125"/>
      <c r="Q80" s="125"/>
      <c r="R80" s="125"/>
      <c r="S80" s="125"/>
      <c r="T80" s="125"/>
      <c r="U80" s="125"/>
      <c r="V80" s="125"/>
      <c r="W80" s="125"/>
      <c r="X80" s="125"/>
      <c r="Y80" s="125"/>
      <c r="Z80" s="125"/>
      <c r="AA80" s="125"/>
      <c r="AB80" s="125"/>
      <c r="AC80" s="125"/>
      <c r="AD80" s="125"/>
      <c r="AE80" s="125"/>
      <c r="AF80" s="125"/>
      <c r="AG80" s="125"/>
      <c r="AH80" s="125"/>
    </row>
    <row r="81" spans="1:34" x14ac:dyDescent="0.25">
      <c r="A81" s="125"/>
      <c r="B81" s="125"/>
      <c r="C81" s="125"/>
      <c r="D81" s="125"/>
      <c r="E81" s="125"/>
      <c r="F81" s="125"/>
      <c r="G81" s="125"/>
      <c r="H81" s="125"/>
      <c r="I81" s="125"/>
      <c r="J81" s="125"/>
      <c r="K81" s="125"/>
      <c r="L81" s="125"/>
      <c r="M81" s="125"/>
      <c r="N81" s="125"/>
      <c r="O81" s="125"/>
      <c r="P81" s="125"/>
      <c r="Q81" s="125"/>
      <c r="R81" s="125"/>
      <c r="S81" s="125"/>
      <c r="T81" s="125"/>
      <c r="U81" s="125"/>
      <c r="V81" s="125"/>
      <c r="W81" s="125"/>
      <c r="X81" s="125"/>
      <c r="Y81" s="125"/>
      <c r="Z81" s="125"/>
      <c r="AA81" s="125"/>
      <c r="AB81" s="125"/>
      <c r="AC81" s="125"/>
      <c r="AD81" s="125"/>
      <c r="AE81" s="125"/>
      <c r="AF81" s="125"/>
      <c r="AG81" s="125"/>
      <c r="AH81" s="125"/>
    </row>
    <row r="82" spans="1:34" x14ac:dyDescent="0.25">
      <c r="A82" s="125"/>
      <c r="B82" s="125"/>
      <c r="C82" s="125"/>
      <c r="D82" s="125"/>
      <c r="E82" s="125"/>
      <c r="F82" s="125"/>
      <c r="G82" s="125"/>
      <c r="H82" s="125"/>
      <c r="I82" s="125"/>
      <c r="J82" s="125"/>
      <c r="K82" s="125"/>
      <c r="L82" s="125"/>
      <c r="M82" s="125"/>
      <c r="N82" s="125"/>
      <c r="O82" s="125"/>
      <c r="P82" s="125"/>
      <c r="Q82" s="125"/>
      <c r="R82" s="125"/>
      <c r="S82" s="125"/>
      <c r="T82" s="125"/>
      <c r="U82" s="125"/>
      <c r="V82" s="125"/>
      <c r="W82" s="125"/>
      <c r="X82" s="125"/>
      <c r="Y82" s="125"/>
      <c r="Z82" s="125"/>
      <c r="AA82" s="125"/>
      <c r="AB82" s="125"/>
      <c r="AC82" s="125"/>
      <c r="AD82" s="125"/>
      <c r="AE82" s="125"/>
      <c r="AF82" s="125"/>
      <c r="AG82" s="125"/>
      <c r="AH82" s="125"/>
    </row>
    <row r="83" spans="1:34" x14ac:dyDescent="0.25">
      <c r="A83" s="125"/>
      <c r="B83" s="125"/>
      <c r="C83" s="125"/>
      <c r="D83" s="125"/>
      <c r="E83" s="125"/>
      <c r="F83" s="125"/>
      <c r="G83" s="125"/>
      <c r="H83" s="125"/>
      <c r="I83" s="125"/>
      <c r="J83" s="125"/>
      <c r="K83" s="125"/>
      <c r="L83" s="125"/>
      <c r="M83" s="125"/>
      <c r="N83" s="125"/>
      <c r="O83" s="125"/>
      <c r="P83" s="125"/>
      <c r="Q83" s="125"/>
      <c r="R83" s="125"/>
      <c r="S83" s="125"/>
      <c r="T83" s="125"/>
      <c r="U83" s="125"/>
      <c r="V83" s="125"/>
      <c r="W83" s="125"/>
      <c r="X83" s="125"/>
      <c r="Y83" s="125"/>
      <c r="Z83" s="125"/>
      <c r="AA83" s="125"/>
      <c r="AB83" s="125"/>
      <c r="AC83" s="125"/>
      <c r="AD83" s="125"/>
      <c r="AE83" s="125"/>
      <c r="AF83" s="125"/>
      <c r="AG83" s="125"/>
      <c r="AH83" s="125"/>
    </row>
    <row r="84" spans="1:34" x14ac:dyDescent="0.25">
      <c r="A84" s="125"/>
      <c r="B84" s="125"/>
      <c r="C84" s="125"/>
      <c r="D84" s="125"/>
      <c r="E84" s="125"/>
      <c r="F84" s="125"/>
      <c r="G84" s="125"/>
      <c r="H84" s="125"/>
      <c r="I84" s="125"/>
      <c r="J84" s="125"/>
      <c r="K84" s="125"/>
      <c r="L84" s="125"/>
      <c r="M84" s="125"/>
      <c r="N84" s="125"/>
      <c r="O84" s="125"/>
      <c r="P84" s="125"/>
      <c r="Q84" s="125"/>
      <c r="R84" s="125"/>
      <c r="S84" s="125"/>
      <c r="T84" s="125"/>
      <c r="U84" s="125"/>
      <c r="V84" s="125"/>
      <c r="W84" s="125"/>
      <c r="X84" s="125"/>
      <c r="Y84" s="125"/>
      <c r="Z84" s="125"/>
      <c r="AA84" s="125"/>
      <c r="AB84" s="125"/>
      <c r="AC84" s="125"/>
      <c r="AD84" s="125"/>
      <c r="AE84" s="125"/>
      <c r="AF84" s="125"/>
      <c r="AG84" s="125"/>
      <c r="AH84" s="125"/>
    </row>
    <row r="85" spans="1:34" x14ac:dyDescent="0.25">
      <c r="A85" s="125"/>
      <c r="B85" s="125"/>
      <c r="C85" s="125"/>
      <c r="D85" s="125"/>
      <c r="E85" s="125"/>
      <c r="F85" s="125"/>
      <c r="G85" s="125"/>
      <c r="H85" s="125"/>
      <c r="I85" s="125"/>
      <c r="J85" s="125"/>
      <c r="K85" s="125"/>
      <c r="L85" s="125"/>
      <c r="M85" s="125"/>
      <c r="N85" s="125"/>
      <c r="O85" s="125"/>
      <c r="P85" s="125"/>
      <c r="Q85" s="125"/>
      <c r="R85" s="125"/>
      <c r="S85" s="125"/>
      <c r="T85" s="125"/>
      <c r="U85" s="125"/>
      <c r="V85" s="125"/>
      <c r="W85" s="125"/>
      <c r="X85" s="125"/>
      <c r="Y85" s="125"/>
      <c r="Z85" s="125"/>
      <c r="AA85" s="125"/>
      <c r="AB85" s="125"/>
      <c r="AC85" s="125"/>
      <c r="AD85" s="125"/>
      <c r="AE85" s="125"/>
      <c r="AF85" s="125"/>
      <c r="AG85" s="125"/>
      <c r="AH85" s="125"/>
    </row>
    <row r="86" spans="1:34" x14ac:dyDescent="0.25">
      <c r="A86" s="125"/>
      <c r="B86" s="125"/>
      <c r="C86" s="125"/>
      <c r="D86" s="125"/>
      <c r="E86" s="125"/>
      <c r="F86" s="125"/>
      <c r="G86" s="125"/>
      <c r="H86" s="125"/>
      <c r="I86" s="125"/>
      <c r="J86" s="125"/>
      <c r="K86" s="125"/>
      <c r="L86" s="125"/>
      <c r="M86" s="125"/>
      <c r="N86" s="125"/>
      <c r="O86" s="125"/>
      <c r="P86" s="125"/>
      <c r="Q86" s="125"/>
      <c r="R86" s="125"/>
      <c r="S86" s="125"/>
      <c r="T86" s="125"/>
      <c r="U86" s="125"/>
      <c r="V86" s="125"/>
      <c r="W86" s="125"/>
      <c r="X86" s="125"/>
      <c r="Y86" s="125"/>
      <c r="Z86" s="125"/>
      <c r="AA86" s="125"/>
      <c r="AB86" s="125"/>
      <c r="AC86" s="125"/>
      <c r="AD86" s="125"/>
      <c r="AE86" s="125"/>
      <c r="AF86" s="125"/>
      <c r="AG86" s="125"/>
      <c r="AH86" s="125"/>
    </row>
    <row r="87" spans="1:34" x14ac:dyDescent="0.25">
      <c r="A87" s="125"/>
      <c r="B87" s="125"/>
      <c r="C87" s="125"/>
      <c r="D87" s="125"/>
      <c r="E87" s="125"/>
      <c r="F87" s="125"/>
      <c r="G87" s="125"/>
      <c r="H87" s="125"/>
      <c r="I87" s="125"/>
      <c r="J87" s="125"/>
      <c r="K87" s="125"/>
      <c r="L87" s="125"/>
      <c r="M87" s="125"/>
      <c r="N87" s="125"/>
      <c r="O87" s="125"/>
      <c r="P87" s="125"/>
      <c r="Q87" s="125"/>
      <c r="R87" s="125"/>
      <c r="S87" s="125"/>
      <c r="T87" s="125"/>
      <c r="U87" s="125"/>
      <c r="V87" s="125"/>
      <c r="W87" s="125"/>
      <c r="X87" s="125"/>
      <c r="Y87" s="125"/>
      <c r="Z87" s="125"/>
      <c r="AA87" s="125"/>
      <c r="AB87" s="125"/>
      <c r="AC87" s="125"/>
      <c r="AD87" s="125"/>
      <c r="AE87" s="125"/>
      <c r="AF87" s="125"/>
      <c r="AG87" s="125"/>
      <c r="AH87" s="125"/>
    </row>
    <row r="88" spans="1:34" x14ac:dyDescent="0.25">
      <c r="A88" s="125"/>
      <c r="B88" s="125"/>
      <c r="C88" s="125"/>
      <c r="D88" s="125"/>
      <c r="E88" s="125"/>
      <c r="F88" s="125"/>
      <c r="G88" s="125"/>
      <c r="H88" s="125"/>
      <c r="I88" s="125"/>
      <c r="J88" s="125"/>
      <c r="K88" s="125"/>
      <c r="L88" s="125"/>
      <c r="M88" s="125"/>
      <c r="N88" s="125"/>
      <c r="O88" s="125"/>
      <c r="P88" s="125"/>
      <c r="Q88" s="125"/>
      <c r="R88" s="125"/>
      <c r="S88" s="125"/>
      <c r="T88" s="125"/>
      <c r="U88" s="125"/>
      <c r="V88" s="125"/>
      <c r="W88" s="125"/>
      <c r="X88" s="125"/>
      <c r="Y88" s="125"/>
      <c r="Z88" s="125"/>
      <c r="AA88" s="125"/>
      <c r="AB88" s="125"/>
      <c r="AC88" s="125"/>
      <c r="AD88" s="125"/>
      <c r="AE88" s="125"/>
      <c r="AF88" s="125"/>
      <c r="AG88" s="125"/>
      <c r="AH88" s="125"/>
    </row>
    <row r="89" spans="1:34" x14ac:dyDescent="0.25">
      <c r="A89" s="125"/>
      <c r="B89" s="125"/>
      <c r="C89" s="125"/>
      <c r="D89" s="125"/>
      <c r="E89" s="125"/>
      <c r="F89" s="125"/>
      <c r="G89" s="125"/>
      <c r="H89" s="125"/>
      <c r="I89" s="125"/>
      <c r="J89" s="125"/>
      <c r="K89" s="125"/>
      <c r="L89" s="125"/>
      <c r="M89" s="125"/>
      <c r="N89" s="125"/>
      <c r="O89" s="125"/>
      <c r="P89" s="125"/>
      <c r="Q89" s="125"/>
      <c r="R89" s="125"/>
      <c r="S89" s="125"/>
      <c r="T89" s="125"/>
      <c r="U89" s="125"/>
      <c r="V89" s="125"/>
      <c r="W89" s="125"/>
      <c r="X89" s="125"/>
      <c r="Y89" s="125"/>
      <c r="Z89" s="125"/>
      <c r="AA89" s="125"/>
      <c r="AB89" s="125"/>
      <c r="AC89" s="125"/>
      <c r="AD89" s="125"/>
      <c r="AE89" s="125"/>
      <c r="AF89" s="125"/>
      <c r="AG89" s="125"/>
      <c r="AH89" s="125"/>
    </row>
    <row r="90" spans="1:34" x14ac:dyDescent="0.25">
      <c r="A90" s="125"/>
      <c r="B90" s="125"/>
      <c r="C90" s="125"/>
      <c r="D90" s="125"/>
      <c r="E90" s="125"/>
      <c r="F90" s="125"/>
      <c r="G90" s="125"/>
      <c r="H90" s="125"/>
      <c r="I90" s="125"/>
      <c r="J90" s="125"/>
      <c r="K90" s="125"/>
      <c r="L90" s="125"/>
      <c r="M90" s="125"/>
      <c r="N90" s="125"/>
      <c r="O90" s="125"/>
      <c r="P90" s="125"/>
      <c r="Q90" s="125"/>
      <c r="R90" s="125"/>
      <c r="S90" s="125"/>
      <c r="T90" s="125"/>
      <c r="U90" s="125"/>
      <c r="V90" s="125"/>
      <c r="W90" s="125"/>
      <c r="X90" s="125"/>
      <c r="Y90" s="125"/>
      <c r="Z90" s="125"/>
      <c r="AA90" s="125"/>
      <c r="AB90" s="125"/>
      <c r="AC90" s="125"/>
      <c r="AD90" s="125"/>
      <c r="AE90" s="125"/>
      <c r="AF90" s="125"/>
      <c r="AG90" s="125"/>
      <c r="AH90" s="125"/>
    </row>
    <row r="91" spans="1:34" x14ac:dyDescent="0.25">
      <c r="A91" s="125"/>
      <c r="B91" s="125"/>
      <c r="C91" s="125"/>
      <c r="D91" s="125"/>
      <c r="E91" s="125"/>
      <c r="F91" s="125"/>
      <c r="G91" s="125"/>
      <c r="H91" s="125"/>
      <c r="I91" s="125"/>
      <c r="J91" s="125"/>
      <c r="K91" s="125"/>
      <c r="L91" s="125"/>
      <c r="M91" s="125"/>
      <c r="N91" s="125"/>
      <c r="O91" s="125"/>
      <c r="P91" s="125"/>
      <c r="Q91" s="125"/>
      <c r="R91" s="125"/>
      <c r="S91" s="125"/>
      <c r="T91" s="125"/>
      <c r="U91" s="125"/>
      <c r="V91" s="125"/>
      <c r="W91" s="125"/>
      <c r="X91" s="125"/>
      <c r="Y91" s="125"/>
      <c r="Z91" s="125"/>
      <c r="AA91" s="125"/>
      <c r="AB91" s="125"/>
      <c r="AC91" s="125"/>
      <c r="AD91" s="125"/>
      <c r="AE91" s="125"/>
      <c r="AF91" s="125"/>
      <c r="AG91" s="125"/>
      <c r="AH91" s="125"/>
    </row>
    <row r="92" spans="1:34" x14ac:dyDescent="0.25">
      <c r="A92" s="125"/>
      <c r="B92" s="125"/>
      <c r="C92" s="125"/>
      <c r="D92" s="125"/>
      <c r="E92" s="125"/>
      <c r="F92" s="125"/>
      <c r="G92" s="125"/>
      <c r="H92" s="125"/>
      <c r="I92" s="125"/>
      <c r="J92" s="125"/>
      <c r="K92" s="125"/>
      <c r="L92" s="125"/>
      <c r="M92" s="125"/>
      <c r="N92" s="125"/>
      <c r="O92" s="125"/>
      <c r="P92" s="125"/>
      <c r="Q92" s="125"/>
      <c r="R92" s="125"/>
      <c r="S92" s="125"/>
      <c r="T92" s="125"/>
      <c r="U92" s="125"/>
      <c r="V92" s="125"/>
      <c r="W92" s="125"/>
      <c r="X92" s="125"/>
      <c r="Y92" s="125"/>
      <c r="Z92" s="125"/>
      <c r="AA92" s="125"/>
      <c r="AB92" s="125"/>
      <c r="AC92" s="125"/>
      <c r="AD92" s="125"/>
      <c r="AE92" s="125"/>
      <c r="AF92" s="125"/>
      <c r="AG92" s="125"/>
      <c r="AH92" s="125"/>
    </row>
    <row r="93" spans="1:34" x14ac:dyDescent="0.25">
      <c r="A93" s="125"/>
      <c r="B93" s="125"/>
      <c r="C93" s="125"/>
      <c r="D93" s="125"/>
      <c r="E93" s="125"/>
      <c r="F93" s="125"/>
      <c r="G93" s="125"/>
      <c r="H93" s="125"/>
      <c r="I93" s="125"/>
      <c r="J93" s="125"/>
      <c r="K93" s="125"/>
      <c r="L93" s="125"/>
      <c r="M93" s="125"/>
      <c r="N93" s="125"/>
      <c r="O93" s="125"/>
      <c r="P93" s="125"/>
      <c r="Q93" s="125"/>
      <c r="R93" s="125"/>
      <c r="S93" s="125"/>
      <c r="T93" s="125"/>
      <c r="U93" s="125"/>
      <c r="V93" s="125"/>
      <c r="W93" s="125"/>
      <c r="X93" s="125"/>
      <c r="Y93" s="125"/>
      <c r="Z93" s="125"/>
      <c r="AA93" s="125"/>
      <c r="AB93" s="125"/>
      <c r="AC93" s="125"/>
      <c r="AD93" s="125"/>
      <c r="AE93" s="125"/>
      <c r="AF93" s="125"/>
      <c r="AG93" s="125"/>
      <c r="AH93" s="125"/>
    </row>
    <row r="94" spans="1:34" x14ac:dyDescent="0.25">
      <c r="A94" s="125"/>
      <c r="B94" s="125"/>
      <c r="C94" s="125"/>
      <c r="D94" s="125"/>
      <c r="E94" s="125"/>
      <c r="F94" s="125"/>
      <c r="G94" s="125"/>
      <c r="H94" s="125"/>
      <c r="I94" s="125"/>
      <c r="J94" s="125"/>
      <c r="K94" s="125"/>
      <c r="L94" s="125"/>
      <c r="M94" s="125"/>
      <c r="N94" s="125"/>
      <c r="O94" s="125"/>
      <c r="P94" s="125"/>
      <c r="Q94" s="125"/>
      <c r="R94" s="125"/>
      <c r="S94" s="125"/>
      <c r="T94" s="125"/>
      <c r="U94" s="125"/>
      <c r="V94" s="125"/>
      <c r="W94" s="125"/>
      <c r="X94" s="125"/>
      <c r="Y94" s="125"/>
      <c r="Z94" s="125"/>
      <c r="AA94" s="125"/>
      <c r="AB94" s="125"/>
      <c r="AC94" s="125"/>
      <c r="AD94" s="125"/>
      <c r="AE94" s="125"/>
      <c r="AF94" s="125"/>
      <c r="AG94" s="125"/>
      <c r="AH94" s="125"/>
    </row>
    <row r="95" spans="1:34" x14ac:dyDescent="0.25">
      <c r="A95" s="125"/>
      <c r="B95" s="125"/>
      <c r="C95" s="125"/>
      <c r="D95" s="125"/>
      <c r="E95" s="125"/>
      <c r="F95" s="125"/>
      <c r="G95" s="125"/>
      <c r="H95" s="125"/>
      <c r="I95" s="125"/>
      <c r="J95" s="125"/>
      <c r="K95" s="125"/>
      <c r="L95" s="125"/>
      <c r="M95" s="125"/>
      <c r="N95" s="125"/>
      <c r="O95" s="125"/>
      <c r="P95" s="125"/>
      <c r="Q95" s="125"/>
      <c r="R95" s="125"/>
      <c r="S95" s="125"/>
      <c r="T95" s="125"/>
      <c r="U95" s="125"/>
      <c r="V95" s="125"/>
      <c r="W95" s="125"/>
      <c r="X95" s="125"/>
      <c r="Y95" s="125"/>
      <c r="Z95" s="125"/>
      <c r="AA95" s="125"/>
      <c r="AB95" s="125"/>
      <c r="AC95" s="125"/>
      <c r="AD95" s="125"/>
      <c r="AE95" s="125"/>
      <c r="AF95" s="125"/>
      <c r="AG95" s="125"/>
      <c r="AH95" s="125"/>
    </row>
    <row r="96" spans="1:34" x14ac:dyDescent="0.25">
      <c r="A96" s="125"/>
      <c r="B96" s="125"/>
      <c r="C96" s="125"/>
      <c r="D96" s="125"/>
      <c r="E96" s="125"/>
      <c r="F96" s="125"/>
      <c r="G96" s="125"/>
      <c r="H96" s="125"/>
      <c r="I96" s="125"/>
      <c r="J96" s="125"/>
      <c r="K96" s="125"/>
      <c r="L96" s="125"/>
      <c r="M96" s="125"/>
      <c r="N96" s="125"/>
      <c r="O96" s="125"/>
      <c r="P96" s="125"/>
      <c r="Q96" s="125"/>
      <c r="R96" s="125"/>
      <c r="S96" s="125"/>
      <c r="T96" s="125"/>
      <c r="U96" s="125"/>
      <c r="V96" s="125"/>
      <c r="W96" s="125"/>
      <c r="X96" s="125"/>
      <c r="Y96" s="125"/>
      <c r="Z96" s="125"/>
      <c r="AA96" s="125"/>
      <c r="AB96" s="125"/>
      <c r="AC96" s="125"/>
      <c r="AD96" s="125"/>
      <c r="AE96" s="125"/>
      <c r="AF96" s="125"/>
      <c r="AG96" s="125"/>
      <c r="AH96" s="125"/>
    </row>
    <row r="97" spans="1:34" x14ac:dyDescent="0.25">
      <c r="A97" s="125"/>
      <c r="B97" s="125"/>
      <c r="C97" s="125"/>
      <c r="D97" s="125"/>
      <c r="E97" s="125"/>
      <c r="F97" s="125"/>
      <c r="G97" s="125"/>
      <c r="H97" s="125"/>
      <c r="I97" s="125"/>
      <c r="J97" s="125"/>
      <c r="K97" s="125"/>
      <c r="L97" s="125"/>
      <c r="M97" s="125"/>
      <c r="N97" s="125"/>
      <c r="O97" s="125"/>
      <c r="P97" s="125"/>
      <c r="Q97" s="125"/>
      <c r="R97" s="125"/>
      <c r="S97" s="125"/>
      <c r="T97" s="125"/>
      <c r="U97" s="125"/>
      <c r="V97" s="125"/>
      <c r="W97" s="125"/>
      <c r="X97" s="125"/>
      <c r="Y97" s="125"/>
      <c r="Z97" s="125"/>
      <c r="AA97" s="125"/>
      <c r="AB97" s="125"/>
      <c r="AC97" s="125"/>
      <c r="AD97" s="125"/>
      <c r="AE97" s="125"/>
      <c r="AF97" s="125"/>
      <c r="AG97" s="125"/>
      <c r="AH97" s="125"/>
    </row>
    <row r="98" spans="1:34" x14ac:dyDescent="0.25">
      <c r="A98" s="125"/>
      <c r="B98" s="125"/>
      <c r="C98" s="125"/>
      <c r="D98" s="125"/>
      <c r="E98" s="125"/>
      <c r="F98" s="125"/>
      <c r="G98" s="125"/>
      <c r="H98" s="125"/>
      <c r="I98" s="125"/>
      <c r="J98" s="125"/>
      <c r="K98" s="125"/>
      <c r="L98" s="125"/>
      <c r="M98" s="125"/>
      <c r="N98" s="125"/>
      <c r="O98" s="125"/>
      <c r="P98" s="125"/>
      <c r="Q98" s="125"/>
      <c r="R98" s="125"/>
      <c r="S98" s="125"/>
      <c r="T98" s="125"/>
      <c r="U98" s="125"/>
      <c r="V98" s="125"/>
      <c r="W98" s="125"/>
      <c r="X98" s="125"/>
      <c r="Y98" s="125"/>
      <c r="Z98" s="125"/>
      <c r="AA98" s="125"/>
      <c r="AB98" s="125"/>
      <c r="AC98" s="125"/>
      <c r="AD98" s="125"/>
      <c r="AE98" s="125"/>
      <c r="AF98" s="125"/>
      <c r="AG98" s="125"/>
      <c r="AH98" s="125"/>
    </row>
    <row r="99" spans="1:34" x14ac:dyDescent="0.25">
      <c r="A99" s="125"/>
      <c r="B99" s="125"/>
      <c r="C99" s="125"/>
      <c r="D99" s="125"/>
      <c r="E99" s="125"/>
      <c r="F99" s="125"/>
      <c r="G99" s="125"/>
      <c r="H99" s="125"/>
      <c r="I99" s="125"/>
      <c r="J99" s="125"/>
      <c r="K99" s="125"/>
      <c r="L99" s="125"/>
      <c r="M99" s="125"/>
      <c r="N99" s="125"/>
      <c r="O99" s="125"/>
      <c r="P99" s="125"/>
      <c r="Q99" s="125"/>
      <c r="R99" s="125"/>
      <c r="S99" s="125"/>
      <c r="T99" s="125"/>
      <c r="U99" s="125"/>
      <c r="V99" s="125"/>
      <c r="W99" s="125"/>
      <c r="X99" s="125"/>
      <c r="Y99" s="125"/>
      <c r="Z99" s="125"/>
      <c r="AA99" s="125"/>
      <c r="AB99" s="125"/>
      <c r="AC99" s="125"/>
      <c r="AD99" s="125"/>
      <c r="AE99" s="125"/>
      <c r="AF99" s="125"/>
      <c r="AG99" s="125"/>
      <c r="AH99" s="125"/>
    </row>
    <row r="100" spans="1:34" x14ac:dyDescent="0.25">
      <c r="A100" s="125"/>
      <c r="B100" s="125"/>
      <c r="C100" s="125"/>
      <c r="D100" s="125"/>
      <c r="E100" s="125"/>
      <c r="F100" s="125"/>
      <c r="G100" s="125"/>
      <c r="H100" s="125"/>
      <c r="I100" s="125"/>
      <c r="J100" s="125"/>
      <c r="K100" s="125"/>
      <c r="L100" s="125"/>
      <c r="M100" s="125"/>
      <c r="N100" s="125"/>
      <c r="O100" s="125"/>
      <c r="P100" s="125"/>
      <c r="Q100" s="125"/>
      <c r="R100" s="125"/>
      <c r="S100" s="125"/>
      <c r="T100" s="125"/>
      <c r="U100" s="125"/>
      <c r="V100" s="125"/>
      <c r="W100" s="125"/>
      <c r="X100" s="125"/>
      <c r="Y100" s="125"/>
      <c r="Z100" s="125"/>
      <c r="AA100" s="125"/>
      <c r="AB100" s="125"/>
      <c r="AC100" s="125"/>
      <c r="AD100" s="125"/>
      <c r="AE100" s="125"/>
      <c r="AF100" s="125"/>
      <c r="AG100" s="125"/>
      <c r="AH100" s="125"/>
    </row>
    <row r="101" spans="1:34" x14ac:dyDescent="0.25">
      <c r="A101" s="125"/>
      <c r="B101" s="125"/>
      <c r="C101" s="125"/>
      <c r="D101" s="125"/>
      <c r="E101" s="125"/>
      <c r="F101" s="125"/>
      <c r="G101" s="125"/>
      <c r="H101" s="125"/>
      <c r="I101" s="125"/>
      <c r="J101" s="125"/>
      <c r="K101" s="125"/>
      <c r="L101" s="125"/>
      <c r="M101" s="125"/>
      <c r="N101" s="125"/>
      <c r="O101" s="125"/>
      <c r="P101" s="125"/>
      <c r="Q101" s="125"/>
      <c r="R101" s="125"/>
      <c r="S101" s="125"/>
      <c r="T101" s="125"/>
      <c r="U101" s="125"/>
      <c r="V101" s="125"/>
      <c r="W101" s="125"/>
      <c r="X101" s="125"/>
      <c r="Y101" s="125"/>
      <c r="Z101" s="125"/>
      <c r="AA101" s="125"/>
      <c r="AB101" s="125"/>
      <c r="AC101" s="125"/>
      <c r="AD101" s="125"/>
      <c r="AE101" s="125"/>
      <c r="AF101" s="125"/>
      <c r="AG101" s="125"/>
      <c r="AH101" s="125"/>
    </row>
    <row r="102" spans="1:34" x14ac:dyDescent="0.25">
      <c r="A102" s="125"/>
      <c r="B102" s="125"/>
      <c r="C102" s="125"/>
      <c r="D102" s="125"/>
      <c r="E102" s="125"/>
      <c r="F102" s="125"/>
      <c r="G102" s="125"/>
      <c r="H102" s="125"/>
      <c r="I102" s="125"/>
      <c r="J102" s="125"/>
      <c r="K102" s="125"/>
      <c r="L102" s="125"/>
      <c r="M102" s="125"/>
      <c r="N102" s="125"/>
      <c r="O102" s="125"/>
      <c r="P102" s="125"/>
      <c r="Q102" s="125"/>
      <c r="R102" s="125"/>
      <c r="S102" s="125"/>
      <c r="T102" s="125"/>
      <c r="U102" s="125"/>
      <c r="V102" s="125"/>
      <c r="W102" s="125"/>
      <c r="X102" s="125"/>
      <c r="Y102" s="125"/>
      <c r="Z102" s="125"/>
      <c r="AA102" s="125"/>
      <c r="AB102" s="125"/>
      <c r="AC102" s="125"/>
      <c r="AD102" s="125"/>
      <c r="AE102" s="125"/>
      <c r="AF102" s="125"/>
      <c r="AG102" s="125"/>
      <c r="AH102" s="125"/>
    </row>
    <row r="103" spans="1:34" x14ac:dyDescent="0.25">
      <c r="A103" s="125"/>
      <c r="B103" s="125"/>
      <c r="C103" s="125"/>
      <c r="D103" s="125"/>
      <c r="E103" s="125"/>
      <c r="F103" s="125"/>
      <c r="G103" s="125"/>
      <c r="H103" s="125"/>
      <c r="I103" s="125"/>
      <c r="J103" s="125"/>
      <c r="K103" s="125"/>
      <c r="L103" s="125"/>
      <c r="M103" s="125"/>
      <c r="N103" s="125"/>
      <c r="O103" s="125"/>
      <c r="P103" s="125"/>
      <c r="Q103" s="125"/>
      <c r="R103" s="125"/>
      <c r="S103" s="125"/>
      <c r="T103" s="125"/>
      <c r="U103" s="125"/>
      <c r="V103" s="125"/>
      <c r="W103" s="125"/>
      <c r="X103" s="125"/>
      <c r="Y103" s="125"/>
      <c r="Z103" s="125"/>
      <c r="AA103" s="125"/>
      <c r="AB103" s="125"/>
      <c r="AC103" s="125"/>
      <c r="AD103" s="125"/>
      <c r="AE103" s="125"/>
      <c r="AF103" s="125"/>
      <c r="AG103" s="125"/>
      <c r="AH103" s="125"/>
    </row>
    <row r="104" spans="1:34" x14ac:dyDescent="0.25">
      <c r="A104" s="125"/>
      <c r="B104" s="125"/>
      <c r="C104" s="125"/>
      <c r="D104" s="125"/>
      <c r="E104" s="125"/>
      <c r="F104" s="125"/>
      <c r="G104" s="125"/>
      <c r="H104" s="125"/>
      <c r="I104" s="125"/>
      <c r="J104" s="125"/>
      <c r="K104" s="125"/>
      <c r="L104" s="125"/>
      <c r="M104" s="125"/>
      <c r="N104" s="125"/>
      <c r="O104" s="125"/>
      <c r="P104" s="125"/>
      <c r="Q104" s="125"/>
      <c r="R104" s="125"/>
      <c r="S104" s="125"/>
      <c r="T104" s="125"/>
      <c r="U104" s="125"/>
      <c r="V104" s="125"/>
      <c r="W104" s="125"/>
      <c r="X104" s="125"/>
      <c r="Y104" s="125"/>
      <c r="Z104" s="125"/>
      <c r="AA104" s="125"/>
      <c r="AB104" s="125"/>
      <c r="AC104" s="125"/>
      <c r="AD104" s="125"/>
      <c r="AE104" s="125"/>
      <c r="AF104" s="125"/>
      <c r="AG104" s="125"/>
      <c r="AH104" s="125"/>
    </row>
    <row r="105" spans="1:34" x14ac:dyDescent="0.25">
      <c r="A105" s="125"/>
      <c r="B105" s="125"/>
      <c r="C105" s="125"/>
      <c r="D105" s="125"/>
      <c r="E105" s="125"/>
      <c r="F105" s="125"/>
      <c r="G105" s="125"/>
      <c r="H105" s="125"/>
      <c r="I105" s="125"/>
      <c r="J105" s="125"/>
      <c r="K105" s="125"/>
      <c r="L105" s="125"/>
      <c r="M105" s="125"/>
      <c r="N105" s="125"/>
      <c r="O105" s="125"/>
      <c r="P105" s="125"/>
      <c r="Q105" s="125"/>
      <c r="R105" s="125"/>
      <c r="S105" s="125"/>
      <c r="T105" s="125"/>
      <c r="U105" s="125"/>
      <c r="V105" s="125"/>
      <c r="W105" s="125"/>
      <c r="X105" s="125"/>
      <c r="Y105" s="125"/>
      <c r="Z105" s="125"/>
      <c r="AA105" s="125"/>
      <c r="AB105" s="125"/>
      <c r="AC105" s="125"/>
      <c r="AD105" s="125"/>
      <c r="AE105" s="125"/>
      <c r="AF105" s="125"/>
      <c r="AG105" s="125"/>
      <c r="AH105" s="125"/>
    </row>
    <row r="106" spans="1:34" x14ac:dyDescent="0.25">
      <c r="A106" s="125"/>
      <c r="B106" s="125"/>
      <c r="C106" s="125"/>
      <c r="D106" s="125"/>
      <c r="E106" s="125"/>
      <c r="F106" s="125"/>
      <c r="G106" s="125"/>
      <c r="H106" s="125"/>
      <c r="I106" s="125"/>
      <c r="J106" s="125"/>
      <c r="K106" s="125"/>
      <c r="L106" s="125"/>
      <c r="M106" s="125"/>
      <c r="N106" s="125"/>
      <c r="O106" s="125"/>
      <c r="P106" s="125"/>
      <c r="Q106" s="125"/>
      <c r="R106" s="125"/>
      <c r="S106" s="125"/>
      <c r="T106" s="125"/>
      <c r="U106" s="125"/>
      <c r="V106" s="125"/>
      <c r="W106" s="125"/>
      <c r="X106" s="125"/>
      <c r="Y106" s="125"/>
      <c r="Z106" s="125"/>
      <c r="AA106" s="125"/>
      <c r="AB106" s="125"/>
      <c r="AC106" s="125"/>
      <c r="AD106" s="125"/>
      <c r="AE106" s="125"/>
      <c r="AF106" s="125"/>
      <c r="AG106" s="125"/>
      <c r="AH106" s="125"/>
    </row>
    <row r="107" spans="1:34" x14ac:dyDescent="0.25">
      <c r="A107" s="125"/>
      <c r="B107" s="125"/>
      <c r="C107" s="125"/>
      <c r="D107" s="125"/>
      <c r="E107" s="125"/>
      <c r="F107" s="125"/>
      <c r="G107" s="125"/>
      <c r="H107" s="125"/>
      <c r="I107" s="125"/>
      <c r="J107" s="125"/>
      <c r="K107" s="125"/>
      <c r="L107" s="125"/>
      <c r="M107" s="125"/>
      <c r="N107" s="125"/>
      <c r="O107" s="125"/>
      <c r="P107" s="125"/>
      <c r="Q107" s="125"/>
      <c r="R107" s="125"/>
      <c r="S107" s="125"/>
      <c r="T107" s="125"/>
      <c r="U107" s="125"/>
      <c r="V107" s="125"/>
      <c r="W107" s="125"/>
      <c r="X107" s="125"/>
      <c r="Y107" s="125"/>
      <c r="Z107" s="125"/>
      <c r="AA107" s="125"/>
      <c r="AB107" s="125"/>
      <c r="AC107" s="125"/>
      <c r="AD107" s="125"/>
      <c r="AE107" s="125"/>
      <c r="AF107" s="125"/>
      <c r="AG107" s="125"/>
      <c r="AH107" s="125"/>
    </row>
    <row r="108" spans="1:34" x14ac:dyDescent="0.25">
      <c r="A108" s="125"/>
      <c r="B108" s="125"/>
      <c r="C108" s="125"/>
      <c r="D108" s="125"/>
      <c r="E108" s="125"/>
      <c r="F108" s="125"/>
      <c r="G108" s="125"/>
      <c r="H108" s="125"/>
      <c r="I108" s="125"/>
      <c r="J108" s="125"/>
      <c r="K108" s="125"/>
      <c r="L108" s="125"/>
      <c r="M108" s="125"/>
      <c r="N108" s="125"/>
      <c r="O108" s="125"/>
      <c r="P108" s="125"/>
      <c r="Q108" s="125"/>
      <c r="R108" s="125"/>
      <c r="S108" s="125"/>
      <c r="T108" s="125"/>
      <c r="U108" s="125"/>
      <c r="V108" s="125"/>
      <c r="W108" s="125"/>
      <c r="X108" s="125"/>
      <c r="Y108" s="125"/>
      <c r="Z108" s="125"/>
      <c r="AA108" s="125"/>
      <c r="AB108" s="125"/>
      <c r="AC108" s="125"/>
      <c r="AD108" s="125"/>
      <c r="AE108" s="125"/>
      <c r="AF108" s="125"/>
      <c r="AG108" s="125"/>
      <c r="AH108" s="125"/>
    </row>
  </sheetData>
  <sheetProtection algorithmName="SHA-512" hashValue="ZQbJjC4PPKQyDC/UZdw1AkjJvDqU3O7ezm/U86PHdztkAWrY86WaKEb8X9fEmPTtRe+qRdJSofatkkNOO4f8Gg==" saltValue="CzGTzaRxlMCmx0fkhPyOnA==" spinCount="100000" sheet="1" objects="1" scenarios="1"/>
  <mergeCells count="6">
    <mergeCell ref="A5:H7"/>
    <mergeCell ref="B1:F2"/>
    <mergeCell ref="B3:D4"/>
    <mergeCell ref="E3:F4"/>
    <mergeCell ref="G3:G4"/>
    <mergeCell ref="H3:H4"/>
  </mergeCells>
  <conditionalFormatting sqref="A1:XFD1048576">
    <cfRule type="containsText" dxfId="11" priority="1" operator="containsText" text="ZONA RIESGO BAJA">
      <formula>NOT(ISERROR(SEARCH("ZONA RIESGO BAJA",A1)))</formula>
    </cfRule>
    <cfRule type="containsText" dxfId="10" priority="2" operator="containsText" text="ZONA RIESGO MODERADO">
      <formula>NOT(ISERROR(SEARCH("ZONA RIESGO MODERADO",A1)))</formula>
    </cfRule>
    <cfRule type="containsText" dxfId="9" priority="3" operator="containsText" text="ZONA RIESGO ALTO">
      <formula>NOT(ISERROR(SEARCH("ZONA RIESGO ALTO",A1)))</formula>
    </cfRule>
    <cfRule type="containsText" dxfId="8" priority="4" operator="containsText" text="ZONA RIESGO EXTREMO">
      <formula>NOT(ISERROR(SEARCH("ZONA RIESGO EXTREMO",A1)))</formula>
    </cfRule>
  </conditionalFormatting>
  <pageMargins left="0.7" right="0.7" top="0.75" bottom="0.75" header="0.3" footer="0.3"/>
  <pageSetup paperSize="9"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14:formula1>
            <xm:f>'TABLAS DE INFORMACIÓN'!$B$5:$B$15</xm:f>
          </x14:formula1>
          <xm:sqref>B9:B57</xm:sqref>
        </x14:dataValidation>
        <x14:dataValidation type="list" allowBlank="1" showInputMessage="1" showErrorMessage="1">
          <x14:formula1>
            <xm:f>'TABLAS DE INFORMACIÓN'!$H$5:$H$9</xm:f>
          </x14:formula1>
          <xm:sqref>F9:F57</xm:sqref>
        </x14:dataValidation>
        <x14:dataValidation type="list" allowBlank="1" showInputMessage="1" showErrorMessage="1">
          <x14:formula1>
            <xm:f>'TABLAS DE INFORMACIÓN'!$E$5:$E$9</xm:f>
          </x14:formula1>
          <xm:sqref>E9:E57</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4">
    <tabColor rgb="FF1EDE14"/>
  </sheetPr>
  <dimension ref="A1:AG84"/>
  <sheetViews>
    <sheetView showZeros="0" view="pageBreakPreview" zoomScaleNormal="60" zoomScaleSheetLayoutView="100" workbookViewId="0">
      <pane xSplit="1" ySplit="8" topLeftCell="B9" activePane="bottomRight" state="frozen"/>
      <selection pane="topRight" activeCell="B1" sqref="B1"/>
      <selection pane="bottomLeft" activeCell="A9" sqref="A9"/>
      <selection pane="bottomRight" activeCell="I69" sqref="I69"/>
    </sheetView>
  </sheetViews>
  <sheetFormatPr baseColWidth="10" defaultColWidth="11.42578125" defaultRowHeight="15" x14ac:dyDescent="0.25"/>
  <cols>
    <col min="1" max="1" width="10.42578125" style="137" customWidth="1"/>
    <col min="2" max="2" width="17.42578125" style="137" customWidth="1"/>
    <col min="3" max="3" width="13.85546875" style="137" customWidth="1"/>
    <col min="4" max="4" width="11" style="137" customWidth="1"/>
    <col min="5" max="5" width="29.42578125" style="137" customWidth="1"/>
    <col min="6" max="6" width="49.5703125" style="137" customWidth="1"/>
    <col min="7" max="7" width="12.28515625" style="137" customWidth="1"/>
    <col min="8" max="8" width="15" style="137" bestFit="1" customWidth="1"/>
    <col min="9" max="9" width="16.7109375" style="137" customWidth="1"/>
    <col min="10" max="10" width="15.42578125" style="137" customWidth="1"/>
    <col min="11" max="11" width="24" style="137" customWidth="1"/>
    <col min="12" max="12" width="26" style="137" customWidth="1"/>
    <col min="13" max="13" width="21.28515625" style="137" customWidth="1"/>
    <col min="14" max="14" width="17.85546875" style="222" customWidth="1"/>
    <col min="15" max="15" width="17.28515625" style="137" customWidth="1"/>
    <col min="16" max="16" width="17.140625" style="137" customWidth="1"/>
    <col min="17" max="17" width="18.28515625" style="137" customWidth="1"/>
    <col min="18" max="18" width="14.140625" style="137" customWidth="1"/>
    <col min="19" max="19" width="15.42578125" style="137" customWidth="1"/>
    <col min="20" max="20" width="40.28515625" style="137" customWidth="1"/>
    <col min="21" max="16384" width="11.42578125" style="137"/>
  </cols>
  <sheetData>
    <row r="1" spans="1:31" ht="15" customHeight="1" thickBot="1" x14ac:dyDescent="0.3">
      <c r="A1" s="167"/>
      <c r="B1" s="167"/>
      <c r="C1" s="167"/>
      <c r="D1" s="167"/>
      <c r="E1" s="168"/>
      <c r="F1" s="169" t="s">
        <v>0</v>
      </c>
      <c r="G1" s="170"/>
      <c r="H1" s="170"/>
      <c r="I1" s="170"/>
      <c r="J1" s="170"/>
      <c r="K1" s="170"/>
      <c r="L1" s="170"/>
      <c r="M1" s="170"/>
      <c r="N1" s="171"/>
      <c r="O1" s="172" t="s">
        <v>1</v>
      </c>
      <c r="P1" s="173"/>
      <c r="Q1" s="173"/>
      <c r="R1" s="174" t="s">
        <v>2</v>
      </c>
      <c r="S1" s="174"/>
      <c r="T1" s="175"/>
      <c r="W1" s="125"/>
      <c r="X1" s="125"/>
      <c r="Y1" s="125"/>
      <c r="Z1" s="125"/>
      <c r="AA1" s="125"/>
      <c r="AB1" s="125"/>
      <c r="AC1" s="125"/>
      <c r="AD1" s="125"/>
      <c r="AE1" s="125"/>
    </row>
    <row r="2" spans="1:31" ht="28.5" customHeight="1" thickBot="1" x14ac:dyDescent="0.3">
      <c r="A2" s="167"/>
      <c r="B2" s="167"/>
      <c r="C2" s="167"/>
      <c r="D2" s="167"/>
      <c r="E2" s="168"/>
      <c r="F2" s="176"/>
      <c r="G2" s="177"/>
      <c r="H2" s="177"/>
      <c r="I2" s="177"/>
      <c r="J2" s="177"/>
      <c r="K2" s="177"/>
      <c r="L2" s="177"/>
      <c r="M2" s="177"/>
      <c r="N2" s="178"/>
      <c r="O2" s="172" t="s">
        <v>3</v>
      </c>
      <c r="P2" s="173"/>
      <c r="Q2" s="173"/>
      <c r="R2" s="117">
        <v>16</v>
      </c>
      <c r="S2" s="117">
        <v>16</v>
      </c>
      <c r="T2" s="117">
        <v>16</v>
      </c>
      <c r="W2" s="125"/>
      <c r="X2" s="125"/>
      <c r="Y2" s="125"/>
      <c r="Z2" s="125"/>
      <c r="AA2" s="125"/>
      <c r="AB2" s="125"/>
      <c r="AC2" s="125"/>
      <c r="AD2" s="125"/>
      <c r="AE2" s="125"/>
    </row>
    <row r="3" spans="1:31" ht="15" customHeight="1" x14ac:dyDescent="0.25">
      <c r="A3" s="167"/>
      <c r="B3" s="167"/>
      <c r="C3" s="167"/>
      <c r="D3" s="167"/>
      <c r="E3" s="168"/>
      <c r="F3" s="169" t="s">
        <v>4</v>
      </c>
      <c r="G3" s="147" t="s">
        <v>5</v>
      </c>
      <c r="H3" s="147"/>
      <c r="I3" s="147"/>
      <c r="J3" s="147"/>
      <c r="K3" s="147"/>
      <c r="L3" s="147"/>
      <c r="M3" s="147"/>
      <c r="N3" s="148"/>
      <c r="O3" s="169" t="s">
        <v>6</v>
      </c>
      <c r="P3" s="170"/>
      <c r="Q3" s="170"/>
      <c r="R3" s="120">
        <v>43601</v>
      </c>
      <c r="S3" s="120">
        <v>43601</v>
      </c>
      <c r="T3" s="120">
        <v>43601</v>
      </c>
      <c r="W3" s="125"/>
      <c r="X3" s="125"/>
      <c r="Y3" s="125"/>
      <c r="Z3" s="125"/>
      <c r="AA3" s="125"/>
      <c r="AB3" s="125"/>
      <c r="AC3" s="125"/>
      <c r="AD3" s="125"/>
      <c r="AE3" s="125"/>
    </row>
    <row r="4" spans="1:31" ht="15.75" thickBot="1" x14ac:dyDescent="0.3">
      <c r="A4" s="179"/>
      <c r="B4" s="179"/>
      <c r="C4" s="179"/>
      <c r="D4" s="179"/>
      <c r="E4" s="180"/>
      <c r="F4" s="176"/>
      <c r="G4" s="151"/>
      <c r="H4" s="151"/>
      <c r="I4" s="151"/>
      <c r="J4" s="151"/>
      <c r="K4" s="151"/>
      <c r="L4" s="151"/>
      <c r="M4" s="151"/>
      <c r="N4" s="152"/>
      <c r="O4" s="176"/>
      <c r="P4" s="177"/>
      <c r="Q4" s="177"/>
      <c r="R4" s="124"/>
      <c r="S4" s="124"/>
      <c r="T4" s="124"/>
      <c r="W4" s="125"/>
      <c r="X4" s="125"/>
      <c r="Y4" s="125"/>
      <c r="Z4" s="125"/>
      <c r="AA4" s="125"/>
      <c r="AB4" s="125"/>
      <c r="AC4" s="125"/>
      <c r="AD4" s="125"/>
      <c r="AE4" s="125"/>
    </row>
    <row r="5" spans="1:31" ht="15.75" customHeight="1" x14ac:dyDescent="0.25">
      <c r="A5" s="181" t="s">
        <v>281</v>
      </c>
      <c r="B5" s="182"/>
      <c r="C5" s="182"/>
      <c r="D5" s="182"/>
      <c r="E5" s="182"/>
      <c r="F5" s="182"/>
      <c r="G5" s="182"/>
      <c r="H5" s="182"/>
      <c r="I5" s="182"/>
      <c r="J5" s="182"/>
      <c r="K5" s="182"/>
      <c r="L5" s="182"/>
      <c r="M5" s="182"/>
      <c r="N5" s="182"/>
      <c r="O5" s="182"/>
      <c r="P5" s="182"/>
      <c r="Q5" s="182"/>
      <c r="R5" s="182"/>
      <c r="S5" s="182"/>
      <c r="T5" s="183"/>
      <c r="U5" s="125"/>
      <c r="V5" s="125"/>
      <c r="W5" s="125"/>
      <c r="X5" s="125"/>
      <c r="Y5" s="125"/>
      <c r="Z5" s="125"/>
      <c r="AA5" s="125"/>
      <c r="AB5" s="125"/>
      <c r="AC5" s="125"/>
      <c r="AD5" s="125"/>
      <c r="AE5" s="125"/>
    </row>
    <row r="6" spans="1:31" ht="15.75" customHeight="1" thickBot="1" x14ac:dyDescent="0.3">
      <c r="A6" s="184"/>
      <c r="B6" s="185"/>
      <c r="C6" s="185"/>
      <c r="D6" s="185"/>
      <c r="E6" s="185"/>
      <c r="F6" s="185"/>
      <c r="G6" s="185"/>
      <c r="H6" s="185"/>
      <c r="I6" s="185"/>
      <c r="J6" s="185"/>
      <c r="K6" s="185"/>
      <c r="L6" s="185"/>
      <c r="M6" s="185"/>
      <c r="N6" s="185"/>
      <c r="O6" s="185"/>
      <c r="P6" s="185"/>
      <c r="Q6" s="185"/>
      <c r="R6" s="185"/>
      <c r="S6" s="185"/>
      <c r="T6" s="186"/>
      <c r="U6" s="125"/>
      <c r="V6" s="125"/>
      <c r="W6" s="125"/>
      <c r="X6" s="125"/>
      <c r="Y6" s="125"/>
      <c r="Z6" s="125"/>
      <c r="AA6" s="125"/>
      <c r="AB6" s="125"/>
      <c r="AC6" s="125"/>
      <c r="AD6" s="125"/>
      <c r="AE6" s="125"/>
    </row>
    <row r="7" spans="1:31" ht="15.75" customHeight="1" thickBot="1" x14ac:dyDescent="0.3">
      <c r="A7" s="187" t="s">
        <v>282</v>
      </c>
      <c r="B7" s="188"/>
      <c r="C7" s="188"/>
      <c r="D7" s="188"/>
      <c r="E7" s="188"/>
      <c r="F7" s="188"/>
      <c r="G7" s="188"/>
      <c r="H7" s="188"/>
      <c r="I7" s="188"/>
      <c r="J7" s="188"/>
      <c r="K7" s="188"/>
      <c r="L7" s="188"/>
      <c r="M7" s="188"/>
      <c r="N7" s="189"/>
      <c r="O7" s="190" t="s">
        <v>283</v>
      </c>
      <c r="P7" s="191"/>
      <c r="Q7" s="191"/>
      <c r="R7" s="191"/>
      <c r="S7" s="191"/>
      <c r="T7" s="192"/>
      <c r="U7" s="125"/>
      <c r="V7" s="125"/>
      <c r="W7" s="125"/>
      <c r="X7" s="125"/>
      <c r="Y7" s="125"/>
      <c r="Z7" s="125"/>
      <c r="AA7" s="125"/>
      <c r="AB7" s="125"/>
      <c r="AC7" s="125"/>
      <c r="AD7" s="125"/>
      <c r="AE7" s="125"/>
    </row>
    <row r="8" spans="1:31" ht="105.75" customHeight="1" x14ac:dyDescent="0.25">
      <c r="A8" s="193" t="s">
        <v>99</v>
      </c>
      <c r="B8" s="193" t="s">
        <v>100</v>
      </c>
      <c r="C8" s="193" t="s">
        <v>284</v>
      </c>
      <c r="D8" s="193" t="s">
        <v>285</v>
      </c>
      <c r="E8" s="193" t="s">
        <v>286</v>
      </c>
      <c r="F8" s="193" t="s">
        <v>287</v>
      </c>
      <c r="G8" s="193" t="s">
        <v>288</v>
      </c>
      <c r="H8" s="193" t="s">
        <v>289</v>
      </c>
      <c r="I8" s="193" t="s">
        <v>290</v>
      </c>
      <c r="J8" s="193" t="s">
        <v>291</v>
      </c>
      <c r="K8" s="193" t="s">
        <v>667</v>
      </c>
      <c r="L8" s="193" t="s">
        <v>292</v>
      </c>
      <c r="M8" s="193" t="s">
        <v>293</v>
      </c>
      <c r="N8" s="194" t="s">
        <v>294</v>
      </c>
      <c r="O8" s="195" t="s">
        <v>669</v>
      </c>
      <c r="P8" s="195" t="s">
        <v>295</v>
      </c>
      <c r="Q8" s="195" t="s">
        <v>296</v>
      </c>
      <c r="R8" s="195" t="s">
        <v>297</v>
      </c>
      <c r="S8" s="195" t="s">
        <v>298</v>
      </c>
      <c r="T8" s="196" t="s">
        <v>299</v>
      </c>
      <c r="U8" s="125"/>
      <c r="V8" s="125"/>
      <c r="W8" s="125"/>
      <c r="X8" s="125"/>
      <c r="Y8" s="125"/>
      <c r="Z8" s="125"/>
      <c r="AA8" s="125"/>
      <c r="AB8" s="125"/>
      <c r="AC8" s="125"/>
      <c r="AD8" s="125"/>
      <c r="AE8" s="125"/>
    </row>
    <row r="9" spans="1:31" ht="130.5" customHeight="1" x14ac:dyDescent="0.25">
      <c r="A9" s="197">
        <v>1</v>
      </c>
      <c r="B9" s="198" t="s">
        <v>105</v>
      </c>
      <c r="C9" s="197">
        <v>1</v>
      </c>
      <c r="D9" s="197" t="s">
        <v>300</v>
      </c>
      <c r="E9" s="197" t="s">
        <v>301</v>
      </c>
      <c r="F9" s="197" t="s">
        <v>302</v>
      </c>
      <c r="G9" s="197" t="s">
        <v>303</v>
      </c>
      <c r="H9" s="197" t="s">
        <v>304</v>
      </c>
      <c r="I9" s="197" t="s">
        <v>305</v>
      </c>
      <c r="J9" s="197" t="s">
        <v>306</v>
      </c>
      <c r="K9" s="197" t="s">
        <v>307</v>
      </c>
      <c r="L9" s="197" t="s">
        <v>308</v>
      </c>
      <c r="M9" s="197" t="s">
        <v>305</v>
      </c>
      <c r="N9" s="199" t="s">
        <v>23</v>
      </c>
      <c r="O9" s="200">
        <f>SUM(IF('VALORACIÓN DE CONTROL DE RIESGO'!G9="Preventivo",15,IF('VALORACIÓN DE CONTROL DE RIESGO'!G9="Detectivo",10,0)),IF('VALORACIÓN DE CONTROL DE RIESGO'!H9="Asignado",15,0),IF('VALORACIÓN DE CONTROL DE RIESGO'!I9="Adecuada",15,0),IF('VALORACIÓN DE CONTROL DE RIESGO'!J9="Completa",10,IF('VALORACIÓN DE CONTROL DE RIESGO'!J9="Incompleta",5,0)),IF('VALORACIÓN DE CONTROL DE RIESGO'!K9="SI",15,0),IF('VALORACIÓN DE CONTROL DE RIESGO'!L9="Se investigan y se resuelven oportunamente",15,0),IF('VALORACIÓN DE CONTROL DE RIESGO'!M9="Adecuada",15,0))</f>
        <v>100</v>
      </c>
      <c r="P9" s="197" t="str">
        <f>IF(O9&gt;=96,"Fuerte",IF(AND(O9&gt;=86,O9&lt;=95),"Moderado",IF(AND(O9&lt;=85,O9&gt;=0),"Debil","")))</f>
        <v>Fuerte</v>
      </c>
      <c r="Q9" s="197" t="s">
        <v>309</v>
      </c>
      <c r="R9" s="197" t="str">
        <f>IF(AND(P9="Fuerte",Q9="Fuerte"),"Fuerte",IF(AND(P9="Fuerte",Q9="Moderado"),"Moderado",IF(AND(P9="Fuerte",Q9="Debil"),"Debil",IF(AND(P9="Moderado",Q9="Fuerte"),"Moderado",IF(AND(P9="Moderado",Q9="Moderado"),"Moderado",IF(AND(P9="Moderado",Q9="Debil"),"Debil",IF(AND(P9="Debil",Q9="Fuerte"),"Debil",IF(AND(P9="Debil",Q9="Moderado"),"Debil",IF(AND(P9="Debil",Q9="Debil"),"Debil","")))))))))</f>
        <v>Fuerte</v>
      </c>
      <c r="S9" s="201" t="str">
        <f>IF(R9="","",IF(R9="Fuerte","NO","SI"))</f>
        <v>NO</v>
      </c>
      <c r="T9" s="197" t="s">
        <v>672</v>
      </c>
      <c r="U9" s="125"/>
      <c r="V9" s="125"/>
      <c r="W9" s="125"/>
      <c r="X9" s="125"/>
      <c r="Y9" s="125"/>
      <c r="Z9" s="125"/>
      <c r="AA9" s="125"/>
      <c r="AB9" s="125"/>
      <c r="AC9" s="125"/>
      <c r="AD9" s="125"/>
      <c r="AE9" s="125"/>
    </row>
    <row r="10" spans="1:31" ht="171.75" customHeight="1" x14ac:dyDescent="0.25">
      <c r="A10" s="197">
        <v>1</v>
      </c>
      <c r="B10" s="198" t="s">
        <v>105</v>
      </c>
      <c r="C10" s="197">
        <v>2</v>
      </c>
      <c r="D10" s="197" t="s">
        <v>300</v>
      </c>
      <c r="E10" s="197" t="s">
        <v>310</v>
      </c>
      <c r="F10" s="197" t="s">
        <v>311</v>
      </c>
      <c r="G10" s="197" t="s">
        <v>303</v>
      </c>
      <c r="H10" s="197" t="s">
        <v>304</v>
      </c>
      <c r="I10" s="197" t="s">
        <v>305</v>
      </c>
      <c r="J10" s="197" t="s">
        <v>306</v>
      </c>
      <c r="K10" s="197" t="s">
        <v>307</v>
      </c>
      <c r="L10" s="197" t="s">
        <v>308</v>
      </c>
      <c r="M10" s="197" t="s">
        <v>305</v>
      </c>
      <c r="N10" s="199"/>
      <c r="O10" s="200">
        <f>SUM(IF('VALORACIÓN DE CONTROL DE RIESGO'!G10="Preventivo",15,IF('VALORACIÓN DE CONTROL DE RIESGO'!G10="Detectivo",10,0)),IF('VALORACIÓN DE CONTROL DE RIESGO'!H10="Asignado",15,0),IF('VALORACIÓN DE CONTROL DE RIESGO'!I10="Adecuada",15,0),IF('VALORACIÓN DE CONTROL DE RIESGO'!J10="Completa",10,IF('VALORACIÓN DE CONTROL DE RIESGO'!J10="Incompleta",5,0)),IF('VALORACIÓN DE CONTROL DE RIESGO'!K10="SI",15,0),IF('VALORACIÓN DE CONTROL DE RIESGO'!L10="Se investigan y se resuelven oportunamente",15,0),IF('VALORACIÓN DE CONTROL DE RIESGO'!M10="Adecuada",15,0))</f>
        <v>100</v>
      </c>
      <c r="P10" s="197" t="str">
        <f t="shared" ref="P10:P58" si="0">IF(O10&gt;=96,"Fuerte",IF(AND(O10&gt;=86,O10&lt;=95),"Moderado",IF(AND(O10&lt;=85,O10&gt;=0),"Debil","")))</f>
        <v>Fuerte</v>
      </c>
      <c r="Q10" s="197" t="s">
        <v>309</v>
      </c>
      <c r="R10" s="197" t="str">
        <f t="shared" ref="R10:R58" si="1">IF(AND(P10="Fuerte",Q10="Fuerte"),"Fuerte",IF(AND(P10="Fuerte",Q10="Moderado"),"Moderado",IF(AND(P10="Fuerte",Q10="Debil"),"Debil",IF(AND(P10="Moderado",Q10="Fuerte"),"Moderado",IF(AND(P10="Moderado",Q10="Moderado"),"Moderado",IF(AND(P10="Moderado",Q10="Debil"),"Debil",IF(AND(P10="Debil",Q10="Fuerte"),"Debil",IF(AND(P10="Debil",Q10="Moderado"),"Debil",IF(AND(P10="Debil",Q10="Debil"),"Debil","")))))))))</f>
        <v>Fuerte</v>
      </c>
      <c r="S10" s="201" t="str">
        <f t="shared" ref="S10:S57" si="2">IF(R10="","",IF(R10="Fuerte","NO","SI"))</f>
        <v>NO</v>
      </c>
      <c r="T10" s="197" t="s">
        <v>672</v>
      </c>
      <c r="U10" s="125"/>
      <c r="V10" s="125"/>
      <c r="W10" s="125"/>
      <c r="X10" s="125"/>
      <c r="Y10" s="125"/>
      <c r="Z10" s="125"/>
      <c r="AA10" s="125"/>
      <c r="AB10" s="125"/>
      <c r="AC10" s="125"/>
      <c r="AD10" s="125"/>
      <c r="AE10" s="125"/>
    </row>
    <row r="11" spans="1:31" ht="132.75" customHeight="1" x14ac:dyDescent="0.25">
      <c r="A11" s="197">
        <v>2</v>
      </c>
      <c r="B11" s="198" t="s">
        <v>109</v>
      </c>
      <c r="C11" s="197">
        <v>1</v>
      </c>
      <c r="D11" s="197" t="s">
        <v>300</v>
      </c>
      <c r="E11" s="197" t="s">
        <v>312</v>
      </c>
      <c r="F11" s="197" t="s">
        <v>532</v>
      </c>
      <c r="G11" s="197" t="s">
        <v>303</v>
      </c>
      <c r="H11" s="197" t="s">
        <v>304</v>
      </c>
      <c r="I11" s="197" t="s">
        <v>305</v>
      </c>
      <c r="J11" s="197" t="s">
        <v>306</v>
      </c>
      <c r="K11" s="197" t="s">
        <v>307</v>
      </c>
      <c r="L11" s="197" t="s">
        <v>308</v>
      </c>
      <c r="M11" s="197" t="s">
        <v>305</v>
      </c>
      <c r="N11" s="202" t="s">
        <v>313</v>
      </c>
      <c r="O11" s="200">
        <f>SUM(IF('VALORACIÓN DE CONTROL DE RIESGO'!G11="Preventivo",15,IF('VALORACIÓN DE CONTROL DE RIESGO'!G11="Detectivo",10,0)),IF('VALORACIÓN DE CONTROL DE RIESGO'!H11="Asignado",15,0),IF('VALORACIÓN DE CONTROL DE RIESGO'!I11="Adecuada",15,0),IF('VALORACIÓN DE CONTROL DE RIESGO'!J11="Completa",10,IF('VALORACIÓN DE CONTROL DE RIESGO'!J11="Incompleta",5,0)),IF('VALORACIÓN DE CONTROL DE RIESGO'!K11="SI",15,0),IF('VALORACIÓN DE CONTROL DE RIESGO'!L11="Se investigan y se resuelven oportunamente",15,0),IF('VALORACIÓN DE CONTROL DE RIESGO'!M11="Adecuada",15,0))</f>
        <v>100</v>
      </c>
      <c r="P11" s="197" t="str">
        <f t="shared" si="0"/>
        <v>Fuerte</v>
      </c>
      <c r="Q11" s="197" t="s">
        <v>309</v>
      </c>
      <c r="R11" s="197" t="str">
        <f t="shared" si="1"/>
        <v>Fuerte</v>
      </c>
      <c r="S11" s="201" t="str">
        <f t="shared" si="2"/>
        <v>NO</v>
      </c>
      <c r="T11" s="197" t="s">
        <v>672</v>
      </c>
      <c r="U11" s="125"/>
      <c r="V11" s="125"/>
      <c r="W11" s="125"/>
      <c r="X11" s="125"/>
      <c r="Y11" s="125"/>
      <c r="Z11" s="125"/>
      <c r="AA11" s="125"/>
      <c r="AB11" s="125"/>
      <c r="AC11" s="125"/>
      <c r="AD11" s="125"/>
      <c r="AE11" s="125"/>
    </row>
    <row r="12" spans="1:31" ht="102" x14ac:dyDescent="0.25">
      <c r="A12" s="197">
        <v>2</v>
      </c>
      <c r="B12" s="198" t="s">
        <v>109</v>
      </c>
      <c r="C12" s="197">
        <v>2</v>
      </c>
      <c r="D12" s="197" t="s">
        <v>300</v>
      </c>
      <c r="E12" s="197" t="s">
        <v>314</v>
      </c>
      <c r="F12" s="197" t="s">
        <v>533</v>
      </c>
      <c r="G12" s="197" t="s">
        <v>303</v>
      </c>
      <c r="H12" s="197" t="s">
        <v>304</v>
      </c>
      <c r="I12" s="197" t="s">
        <v>305</v>
      </c>
      <c r="J12" s="197" t="s">
        <v>306</v>
      </c>
      <c r="K12" s="197" t="s">
        <v>307</v>
      </c>
      <c r="L12" s="197" t="s">
        <v>308</v>
      </c>
      <c r="M12" s="197" t="s">
        <v>305</v>
      </c>
      <c r="N12" s="203"/>
      <c r="O12" s="200">
        <f>SUM(IF('VALORACIÓN DE CONTROL DE RIESGO'!G12="Preventivo",15,IF('VALORACIÓN DE CONTROL DE RIESGO'!G12="Detectivo",10,0)),IF('VALORACIÓN DE CONTROL DE RIESGO'!H12="Asignado",15,0),IF('VALORACIÓN DE CONTROL DE RIESGO'!I12="Adecuada",15,0),IF('VALORACIÓN DE CONTROL DE RIESGO'!J12="Completa",10,IF('VALORACIÓN DE CONTROL DE RIESGO'!J12="Incompleta",5,0)),IF('VALORACIÓN DE CONTROL DE RIESGO'!K12="SI",15,0),IF('VALORACIÓN DE CONTROL DE RIESGO'!L12="Se investigan y se resuelven oportunamente",15,0),IF('VALORACIÓN DE CONTROL DE RIESGO'!M12="Adecuada",15,0))</f>
        <v>100</v>
      </c>
      <c r="P12" s="197" t="str">
        <f t="shared" si="0"/>
        <v>Fuerte</v>
      </c>
      <c r="Q12" s="197" t="s">
        <v>309</v>
      </c>
      <c r="R12" s="197" t="str">
        <f t="shared" si="1"/>
        <v>Fuerte</v>
      </c>
      <c r="S12" s="201" t="str">
        <f t="shared" si="2"/>
        <v>NO</v>
      </c>
      <c r="T12" s="197" t="s">
        <v>672</v>
      </c>
      <c r="U12" s="125"/>
      <c r="V12" s="125"/>
      <c r="W12" s="125"/>
      <c r="X12" s="125"/>
      <c r="Y12" s="125"/>
      <c r="Z12" s="125"/>
      <c r="AA12" s="125"/>
      <c r="AB12" s="125"/>
      <c r="AC12" s="125"/>
      <c r="AD12" s="125"/>
      <c r="AE12" s="125"/>
    </row>
    <row r="13" spans="1:31" ht="102" x14ac:dyDescent="0.25">
      <c r="A13" s="197">
        <v>2</v>
      </c>
      <c r="B13" s="198" t="s">
        <v>109</v>
      </c>
      <c r="C13" s="197">
        <v>3</v>
      </c>
      <c r="D13" s="197" t="s">
        <v>300</v>
      </c>
      <c r="E13" s="197" t="s">
        <v>315</v>
      </c>
      <c r="F13" s="197" t="s">
        <v>534</v>
      </c>
      <c r="G13" s="197" t="s">
        <v>303</v>
      </c>
      <c r="H13" s="197" t="s">
        <v>304</v>
      </c>
      <c r="I13" s="197" t="s">
        <v>305</v>
      </c>
      <c r="J13" s="197" t="s">
        <v>306</v>
      </c>
      <c r="K13" s="197" t="s">
        <v>307</v>
      </c>
      <c r="L13" s="197" t="s">
        <v>308</v>
      </c>
      <c r="M13" s="197" t="s">
        <v>305</v>
      </c>
      <c r="N13" s="203"/>
      <c r="O13" s="200">
        <f>SUM(IF('VALORACIÓN DE CONTROL DE RIESGO'!G13="Preventivo",15,IF('VALORACIÓN DE CONTROL DE RIESGO'!G13="Detectivo",10,0)),IF('VALORACIÓN DE CONTROL DE RIESGO'!H13="Asignado",15,0),IF('VALORACIÓN DE CONTROL DE RIESGO'!I13="Adecuada",15,0),IF('VALORACIÓN DE CONTROL DE RIESGO'!J13="Completa",10,IF('VALORACIÓN DE CONTROL DE RIESGO'!J13="Incompleta",5,0)),IF('VALORACIÓN DE CONTROL DE RIESGO'!K13="SI",15,0),IF('VALORACIÓN DE CONTROL DE RIESGO'!L13="Se investigan y se resuelven oportunamente",15,0),IF('VALORACIÓN DE CONTROL DE RIESGO'!M13="Adecuada",15,0))</f>
        <v>100</v>
      </c>
      <c r="P13" s="197" t="str">
        <f t="shared" si="0"/>
        <v>Fuerte</v>
      </c>
      <c r="Q13" s="197" t="s">
        <v>309</v>
      </c>
      <c r="R13" s="197" t="str">
        <f t="shared" si="1"/>
        <v>Fuerte</v>
      </c>
      <c r="S13" s="201" t="str">
        <f t="shared" si="2"/>
        <v>NO</v>
      </c>
      <c r="T13" s="197" t="s">
        <v>672</v>
      </c>
      <c r="U13" s="125"/>
      <c r="V13" s="125"/>
      <c r="W13" s="125"/>
      <c r="X13" s="125"/>
      <c r="Y13" s="125"/>
      <c r="Z13" s="125"/>
      <c r="AA13" s="125"/>
      <c r="AB13" s="125"/>
      <c r="AC13" s="125"/>
      <c r="AD13" s="125"/>
      <c r="AE13" s="125"/>
    </row>
    <row r="14" spans="1:31" ht="126.75" customHeight="1" x14ac:dyDescent="0.25">
      <c r="A14" s="197">
        <v>2</v>
      </c>
      <c r="B14" s="198" t="s">
        <v>109</v>
      </c>
      <c r="C14" s="197">
        <v>4</v>
      </c>
      <c r="D14" s="197" t="s">
        <v>300</v>
      </c>
      <c r="E14" s="197" t="s">
        <v>316</v>
      </c>
      <c r="F14" s="197" t="s">
        <v>535</v>
      </c>
      <c r="G14" s="197" t="s">
        <v>303</v>
      </c>
      <c r="H14" s="197" t="s">
        <v>304</v>
      </c>
      <c r="I14" s="197" t="s">
        <v>305</v>
      </c>
      <c r="J14" s="197" t="s">
        <v>306</v>
      </c>
      <c r="K14" s="197" t="s">
        <v>307</v>
      </c>
      <c r="L14" s="197" t="s">
        <v>308</v>
      </c>
      <c r="M14" s="197" t="s">
        <v>305</v>
      </c>
      <c r="N14" s="203"/>
      <c r="O14" s="200">
        <f>SUM(IF('VALORACIÓN DE CONTROL DE RIESGO'!G14="Preventivo",15,IF('VALORACIÓN DE CONTROL DE RIESGO'!G14="Detectivo",10,0)),IF('VALORACIÓN DE CONTROL DE RIESGO'!H14="Asignado",15,0),IF('VALORACIÓN DE CONTROL DE RIESGO'!I14="Adecuada",15,0),IF('VALORACIÓN DE CONTROL DE RIESGO'!J14="Completa",10,IF('VALORACIÓN DE CONTROL DE RIESGO'!J14="Incompleta",5,0)),IF('VALORACIÓN DE CONTROL DE RIESGO'!K14="SI",15,0),IF('VALORACIÓN DE CONTROL DE RIESGO'!L14="Se investigan y se resuelven oportunamente",15,0),IF('VALORACIÓN DE CONTROL DE RIESGO'!M14="Adecuada",15,0))</f>
        <v>100</v>
      </c>
      <c r="P14" s="197" t="str">
        <f t="shared" si="0"/>
        <v>Fuerte</v>
      </c>
      <c r="Q14" s="197" t="s">
        <v>309</v>
      </c>
      <c r="R14" s="197" t="str">
        <f t="shared" si="1"/>
        <v>Fuerte</v>
      </c>
      <c r="S14" s="201" t="str">
        <f t="shared" si="2"/>
        <v>NO</v>
      </c>
      <c r="T14" s="197" t="s">
        <v>672</v>
      </c>
      <c r="U14" s="125"/>
      <c r="V14" s="125"/>
      <c r="W14" s="125"/>
      <c r="X14" s="125"/>
      <c r="Y14" s="125"/>
      <c r="Z14" s="125"/>
      <c r="AA14" s="125"/>
      <c r="AB14" s="125"/>
      <c r="AC14" s="125"/>
      <c r="AD14" s="125"/>
      <c r="AE14" s="125"/>
    </row>
    <row r="15" spans="1:31" ht="135.75" customHeight="1" x14ac:dyDescent="0.25">
      <c r="A15" s="197">
        <v>2</v>
      </c>
      <c r="B15" s="198" t="s">
        <v>109</v>
      </c>
      <c r="C15" s="197">
        <v>5</v>
      </c>
      <c r="D15" s="197" t="s">
        <v>300</v>
      </c>
      <c r="E15" s="197" t="s">
        <v>317</v>
      </c>
      <c r="F15" s="197" t="s">
        <v>536</v>
      </c>
      <c r="G15" s="197" t="s">
        <v>303</v>
      </c>
      <c r="H15" s="197" t="s">
        <v>304</v>
      </c>
      <c r="I15" s="197" t="s">
        <v>305</v>
      </c>
      <c r="J15" s="197" t="s">
        <v>306</v>
      </c>
      <c r="K15" s="197" t="s">
        <v>307</v>
      </c>
      <c r="L15" s="197" t="s">
        <v>308</v>
      </c>
      <c r="M15" s="197" t="s">
        <v>305</v>
      </c>
      <c r="N15" s="204"/>
      <c r="O15" s="200">
        <f>SUM(IF('VALORACIÓN DE CONTROL DE RIESGO'!G15="Preventivo",15,IF('VALORACIÓN DE CONTROL DE RIESGO'!G15="Detectivo",10,0)),IF('VALORACIÓN DE CONTROL DE RIESGO'!H15="Asignado",15,0),IF('VALORACIÓN DE CONTROL DE RIESGO'!I15="Adecuada",15,0),IF('VALORACIÓN DE CONTROL DE RIESGO'!J15="Completa",10,IF('VALORACIÓN DE CONTROL DE RIESGO'!J15="Incompleta",5,0)),IF('VALORACIÓN DE CONTROL DE RIESGO'!K15="SI",15,0),IF('VALORACIÓN DE CONTROL DE RIESGO'!L15="Se investigan y se resuelven oportunamente",15,0),IF('VALORACIÓN DE CONTROL DE RIESGO'!M15="Adecuada",15,0))</f>
        <v>100</v>
      </c>
      <c r="P15" s="197" t="str">
        <f t="shared" si="0"/>
        <v>Fuerte</v>
      </c>
      <c r="Q15" s="197" t="s">
        <v>309</v>
      </c>
      <c r="R15" s="197" t="str">
        <f t="shared" si="1"/>
        <v>Fuerte</v>
      </c>
      <c r="S15" s="201" t="str">
        <f t="shared" si="2"/>
        <v>NO</v>
      </c>
      <c r="T15" s="197" t="s">
        <v>672</v>
      </c>
      <c r="U15" s="125"/>
      <c r="V15" s="125"/>
      <c r="W15" s="125"/>
      <c r="X15" s="125"/>
      <c r="Y15" s="125"/>
      <c r="Z15" s="125"/>
      <c r="AA15" s="125"/>
      <c r="AB15" s="125"/>
      <c r="AC15" s="125"/>
      <c r="AD15" s="125"/>
      <c r="AE15" s="125"/>
    </row>
    <row r="16" spans="1:31" ht="132" customHeight="1" x14ac:dyDescent="0.25">
      <c r="A16" s="197">
        <v>3</v>
      </c>
      <c r="B16" s="198" t="s">
        <v>109</v>
      </c>
      <c r="C16" s="197">
        <v>1</v>
      </c>
      <c r="D16" s="197" t="s">
        <v>300</v>
      </c>
      <c r="E16" s="197" t="s">
        <v>318</v>
      </c>
      <c r="F16" s="197" t="s">
        <v>537</v>
      </c>
      <c r="G16" s="197" t="s">
        <v>303</v>
      </c>
      <c r="H16" s="197" t="s">
        <v>304</v>
      </c>
      <c r="I16" s="197" t="s">
        <v>305</v>
      </c>
      <c r="J16" s="197" t="s">
        <v>306</v>
      </c>
      <c r="K16" s="197" t="s">
        <v>307</v>
      </c>
      <c r="L16" s="197" t="s">
        <v>308</v>
      </c>
      <c r="M16" s="197" t="s">
        <v>305</v>
      </c>
      <c r="N16" s="202" t="s">
        <v>313</v>
      </c>
      <c r="O16" s="200">
        <f>SUM(IF('VALORACIÓN DE CONTROL DE RIESGO'!G16="Preventivo",15,IF('VALORACIÓN DE CONTROL DE RIESGO'!G16="Detectivo",10,0)),IF('VALORACIÓN DE CONTROL DE RIESGO'!H16="Asignado",15,0),IF('VALORACIÓN DE CONTROL DE RIESGO'!I16="Adecuada",15,0),IF('VALORACIÓN DE CONTROL DE RIESGO'!J16="Completa",10,IF('VALORACIÓN DE CONTROL DE RIESGO'!J16="Incompleta",5,0)),IF('VALORACIÓN DE CONTROL DE RIESGO'!K16="SI",15,0),IF('VALORACIÓN DE CONTROL DE RIESGO'!L16="Se investigan y se resuelven oportunamente",15,0),IF('VALORACIÓN DE CONTROL DE RIESGO'!M16="Adecuada",15,0))</f>
        <v>100</v>
      </c>
      <c r="P16" s="197" t="str">
        <f t="shared" si="0"/>
        <v>Fuerte</v>
      </c>
      <c r="Q16" s="197" t="s">
        <v>309</v>
      </c>
      <c r="R16" s="197" t="str">
        <f t="shared" si="1"/>
        <v>Fuerte</v>
      </c>
      <c r="S16" s="201" t="str">
        <f t="shared" si="2"/>
        <v>NO</v>
      </c>
      <c r="T16" s="197" t="s">
        <v>672</v>
      </c>
      <c r="U16" s="125"/>
      <c r="V16" s="125"/>
      <c r="W16" s="125"/>
      <c r="X16" s="125"/>
      <c r="Y16" s="125"/>
      <c r="Z16" s="125"/>
      <c r="AA16" s="125"/>
      <c r="AB16" s="125"/>
      <c r="AC16" s="125"/>
      <c r="AD16" s="125"/>
      <c r="AE16" s="125"/>
    </row>
    <row r="17" spans="1:33" ht="147.75" customHeight="1" x14ac:dyDescent="0.25">
      <c r="A17" s="197">
        <v>3</v>
      </c>
      <c r="B17" s="198" t="s">
        <v>109</v>
      </c>
      <c r="C17" s="197">
        <v>2</v>
      </c>
      <c r="D17" s="197" t="s">
        <v>300</v>
      </c>
      <c r="E17" s="197" t="s">
        <v>319</v>
      </c>
      <c r="F17" s="197" t="s">
        <v>538</v>
      </c>
      <c r="G17" s="197" t="s">
        <v>303</v>
      </c>
      <c r="H17" s="197" t="s">
        <v>304</v>
      </c>
      <c r="I17" s="197" t="s">
        <v>305</v>
      </c>
      <c r="J17" s="197" t="s">
        <v>306</v>
      </c>
      <c r="K17" s="197" t="s">
        <v>307</v>
      </c>
      <c r="L17" s="197" t="s">
        <v>308</v>
      </c>
      <c r="M17" s="197" t="s">
        <v>305</v>
      </c>
      <c r="N17" s="203"/>
      <c r="O17" s="200">
        <f>SUM(IF('VALORACIÓN DE CONTROL DE RIESGO'!G17="Preventivo",15,IF('VALORACIÓN DE CONTROL DE RIESGO'!G17="Detectivo",10,0)),IF('VALORACIÓN DE CONTROL DE RIESGO'!H17="Asignado",15,0),IF('VALORACIÓN DE CONTROL DE RIESGO'!I17="Adecuada",15,0),IF('VALORACIÓN DE CONTROL DE RIESGO'!J17="Completa",10,IF('VALORACIÓN DE CONTROL DE RIESGO'!J17="Incompleta",5,0)),IF('VALORACIÓN DE CONTROL DE RIESGO'!K17="SI",15,0),IF('VALORACIÓN DE CONTROL DE RIESGO'!L17="Se investigan y se resuelven oportunamente",15,0),IF('VALORACIÓN DE CONTROL DE RIESGO'!M17="Adecuada",15,0))</f>
        <v>100</v>
      </c>
      <c r="P17" s="197" t="str">
        <f t="shared" si="0"/>
        <v>Fuerte</v>
      </c>
      <c r="Q17" s="197" t="s">
        <v>309</v>
      </c>
      <c r="R17" s="197" t="str">
        <f t="shared" si="1"/>
        <v>Fuerte</v>
      </c>
      <c r="S17" s="201" t="str">
        <f t="shared" si="2"/>
        <v>NO</v>
      </c>
      <c r="T17" s="197" t="s">
        <v>672</v>
      </c>
      <c r="U17" s="125"/>
      <c r="V17" s="125"/>
      <c r="W17" s="125"/>
      <c r="X17" s="125"/>
      <c r="Y17" s="125"/>
      <c r="Z17" s="125"/>
      <c r="AA17" s="125"/>
      <c r="AB17" s="125"/>
      <c r="AC17" s="125"/>
      <c r="AD17" s="125"/>
      <c r="AE17" s="125"/>
    </row>
    <row r="18" spans="1:33" ht="105" customHeight="1" x14ac:dyDescent="0.25">
      <c r="A18" s="197">
        <v>3</v>
      </c>
      <c r="B18" s="198" t="s">
        <v>109</v>
      </c>
      <c r="C18" s="197">
        <v>3</v>
      </c>
      <c r="D18" s="197" t="s">
        <v>300</v>
      </c>
      <c r="E18" s="197" t="s">
        <v>318</v>
      </c>
      <c r="F18" s="197" t="s">
        <v>539</v>
      </c>
      <c r="G18" s="197" t="s">
        <v>303</v>
      </c>
      <c r="H18" s="197" t="s">
        <v>304</v>
      </c>
      <c r="I18" s="197" t="s">
        <v>305</v>
      </c>
      <c r="J18" s="197" t="s">
        <v>306</v>
      </c>
      <c r="K18" s="197" t="s">
        <v>307</v>
      </c>
      <c r="L18" s="197" t="s">
        <v>308</v>
      </c>
      <c r="M18" s="197" t="s">
        <v>305</v>
      </c>
      <c r="N18" s="203"/>
      <c r="O18" s="200">
        <f>SUM(IF('VALORACIÓN DE CONTROL DE RIESGO'!G18="Preventivo",15,IF('VALORACIÓN DE CONTROL DE RIESGO'!G18="Detectivo",10,0)),IF('VALORACIÓN DE CONTROL DE RIESGO'!H18="Asignado",15,0),IF('VALORACIÓN DE CONTROL DE RIESGO'!I18="Adecuada",15,0),IF('VALORACIÓN DE CONTROL DE RIESGO'!J18="Completa",10,IF('VALORACIÓN DE CONTROL DE RIESGO'!J18="Incompleta",5,0)),IF('VALORACIÓN DE CONTROL DE RIESGO'!K18="SI",15,0),IF('VALORACIÓN DE CONTROL DE RIESGO'!L18="Se investigan y se resuelven oportunamente",15,0),IF('VALORACIÓN DE CONTROL DE RIESGO'!M18="Adecuada",15,0))</f>
        <v>100</v>
      </c>
      <c r="P18" s="197" t="str">
        <f t="shared" si="0"/>
        <v>Fuerte</v>
      </c>
      <c r="Q18" s="197" t="s">
        <v>309</v>
      </c>
      <c r="R18" s="197" t="str">
        <f t="shared" si="1"/>
        <v>Fuerte</v>
      </c>
      <c r="S18" s="201" t="str">
        <f t="shared" si="2"/>
        <v>NO</v>
      </c>
      <c r="T18" s="197" t="s">
        <v>672</v>
      </c>
      <c r="U18" s="125"/>
      <c r="V18" s="125"/>
      <c r="W18" s="125"/>
      <c r="X18" s="125"/>
      <c r="Y18" s="125"/>
      <c r="Z18" s="125"/>
      <c r="AA18" s="125"/>
      <c r="AB18" s="125"/>
      <c r="AC18" s="125"/>
      <c r="AD18" s="125"/>
      <c r="AE18" s="125"/>
    </row>
    <row r="19" spans="1:33" ht="128.25" customHeight="1" x14ac:dyDescent="0.25">
      <c r="A19" s="197">
        <v>3</v>
      </c>
      <c r="B19" s="198" t="s">
        <v>109</v>
      </c>
      <c r="C19" s="197">
        <v>4</v>
      </c>
      <c r="D19" s="197" t="s">
        <v>300</v>
      </c>
      <c r="E19" s="197" t="s">
        <v>320</v>
      </c>
      <c r="F19" s="197" t="s">
        <v>540</v>
      </c>
      <c r="G19" s="197" t="s">
        <v>303</v>
      </c>
      <c r="H19" s="197" t="s">
        <v>304</v>
      </c>
      <c r="I19" s="197" t="s">
        <v>305</v>
      </c>
      <c r="J19" s="197" t="s">
        <v>306</v>
      </c>
      <c r="K19" s="197" t="s">
        <v>307</v>
      </c>
      <c r="L19" s="197" t="s">
        <v>308</v>
      </c>
      <c r="M19" s="197" t="s">
        <v>305</v>
      </c>
      <c r="N19" s="204"/>
      <c r="O19" s="200">
        <f>SUM(IF('VALORACIÓN DE CONTROL DE RIESGO'!G19="Preventivo",15,IF('VALORACIÓN DE CONTROL DE RIESGO'!G19="Detectivo",10,0)),IF('VALORACIÓN DE CONTROL DE RIESGO'!H19="Asignado",15,0),IF('VALORACIÓN DE CONTROL DE RIESGO'!I19="Adecuada",15,0),IF('VALORACIÓN DE CONTROL DE RIESGO'!J19="Completa",10,IF('VALORACIÓN DE CONTROL DE RIESGO'!J19="Incompleta",5,0)),IF('VALORACIÓN DE CONTROL DE RIESGO'!K19="SI",15,0),IF('VALORACIÓN DE CONTROL DE RIESGO'!L19="Se investigan y se resuelven oportunamente",15,0),IF('VALORACIÓN DE CONTROL DE RIESGO'!M19="Adecuada",15,0))</f>
        <v>100</v>
      </c>
      <c r="P19" s="197" t="str">
        <f t="shared" si="0"/>
        <v>Fuerte</v>
      </c>
      <c r="Q19" s="197" t="s">
        <v>309</v>
      </c>
      <c r="R19" s="197" t="str">
        <f t="shared" si="1"/>
        <v>Fuerte</v>
      </c>
      <c r="S19" s="201" t="str">
        <f t="shared" si="2"/>
        <v>NO</v>
      </c>
      <c r="T19" s="197" t="s">
        <v>672</v>
      </c>
      <c r="U19" s="125"/>
      <c r="V19" s="125"/>
      <c r="W19" s="125"/>
      <c r="X19" s="125"/>
      <c r="Y19" s="125"/>
      <c r="Z19" s="125"/>
      <c r="AA19" s="125"/>
      <c r="AB19" s="125"/>
      <c r="AC19" s="125"/>
      <c r="AD19" s="125"/>
      <c r="AE19" s="125"/>
    </row>
    <row r="20" spans="1:33" ht="167.25" customHeight="1" x14ac:dyDescent="0.25">
      <c r="A20" s="197">
        <v>4</v>
      </c>
      <c r="B20" s="198" t="s">
        <v>114</v>
      </c>
      <c r="C20" s="197">
        <v>1</v>
      </c>
      <c r="D20" s="197" t="s">
        <v>300</v>
      </c>
      <c r="E20" s="197" t="s">
        <v>211</v>
      </c>
      <c r="F20" s="197" t="s">
        <v>321</v>
      </c>
      <c r="G20" s="197" t="s">
        <v>303</v>
      </c>
      <c r="H20" s="197" t="s">
        <v>304</v>
      </c>
      <c r="I20" s="197" t="s">
        <v>305</v>
      </c>
      <c r="J20" s="197" t="s">
        <v>306</v>
      </c>
      <c r="K20" s="197" t="s">
        <v>307</v>
      </c>
      <c r="L20" s="197" t="s">
        <v>308</v>
      </c>
      <c r="M20" s="197" t="s">
        <v>305</v>
      </c>
      <c r="N20" s="205" t="s">
        <v>322</v>
      </c>
      <c r="O20" s="200">
        <f>SUM(IF('VALORACIÓN DE CONTROL DE RIESGO'!G20="Preventivo",15,IF('VALORACIÓN DE CONTROL DE RIESGO'!G20="Detectivo",10,0)),IF('VALORACIÓN DE CONTROL DE RIESGO'!H20="Asignado",15,0),IF('VALORACIÓN DE CONTROL DE RIESGO'!I20="Adecuada",15,0),IF('VALORACIÓN DE CONTROL DE RIESGO'!J20="Completa",10,IF('VALORACIÓN DE CONTROL DE RIESGO'!J20="Incompleta",5,0)),IF('VALORACIÓN DE CONTROL DE RIESGO'!K20="SI",15,0),IF('VALORACIÓN DE CONTROL DE RIESGO'!L20="Se investigan y se resuelven oportunamente",15,0),IF('VALORACIÓN DE CONTROL DE RIESGO'!M20="Adecuada",15,0))</f>
        <v>100</v>
      </c>
      <c r="P20" s="197" t="str">
        <f t="shared" si="0"/>
        <v>Fuerte</v>
      </c>
      <c r="Q20" s="197" t="s">
        <v>309</v>
      </c>
      <c r="R20" s="197" t="str">
        <f t="shared" si="1"/>
        <v>Fuerte</v>
      </c>
      <c r="S20" s="201" t="str">
        <f t="shared" si="2"/>
        <v>NO</v>
      </c>
      <c r="T20" s="197" t="s">
        <v>672</v>
      </c>
      <c r="U20" s="125"/>
      <c r="V20" s="125"/>
      <c r="W20" s="125"/>
      <c r="X20" s="125"/>
      <c r="Y20" s="125"/>
      <c r="Z20" s="125"/>
      <c r="AA20" s="125"/>
      <c r="AB20" s="125"/>
      <c r="AC20" s="125"/>
      <c r="AD20" s="125"/>
      <c r="AE20" s="125"/>
    </row>
    <row r="21" spans="1:33" ht="153" customHeight="1" x14ac:dyDescent="0.25">
      <c r="A21" s="197">
        <v>5</v>
      </c>
      <c r="B21" s="198" t="s">
        <v>114</v>
      </c>
      <c r="C21" s="197">
        <v>1</v>
      </c>
      <c r="D21" s="197" t="s">
        <v>300</v>
      </c>
      <c r="E21" s="197" t="s">
        <v>323</v>
      </c>
      <c r="F21" s="206" t="s">
        <v>324</v>
      </c>
      <c r="G21" s="197" t="s">
        <v>303</v>
      </c>
      <c r="H21" s="197" t="s">
        <v>304</v>
      </c>
      <c r="I21" s="197" t="s">
        <v>305</v>
      </c>
      <c r="J21" s="197" t="s">
        <v>306</v>
      </c>
      <c r="K21" s="197" t="s">
        <v>307</v>
      </c>
      <c r="L21" s="197" t="s">
        <v>308</v>
      </c>
      <c r="M21" s="197" t="s">
        <v>305</v>
      </c>
      <c r="N21" s="202" t="s">
        <v>325</v>
      </c>
      <c r="O21" s="200">
        <f>SUM(IF('VALORACIÓN DE CONTROL DE RIESGO'!G21="Preventivo",15,IF('VALORACIÓN DE CONTROL DE RIESGO'!G21="Detectivo",10,0)),IF('VALORACIÓN DE CONTROL DE RIESGO'!H21="Asignado",15,0),IF('VALORACIÓN DE CONTROL DE RIESGO'!I21="Adecuada",15,0),IF('VALORACIÓN DE CONTROL DE RIESGO'!J21="Completa",10,IF('VALORACIÓN DE CONTROL DE RIESGO'!J21="Incompleta",5,0)),IF('VALORACIÓN DE CONTROL DE RIESGO'!K21="SI",15,0),IF('VALORACIÓN DE CONTROL DE RIESGO'!L21="Se investigan y se resuelven oportunamente",15,0),IF('VALORACIÓN DE CONTROL DE RIESGO'!M21="Adecuada",15,0))</f>
        <v>100</v>
      </c>
      <c r="P21" s="197" t="str">
        <f t="shared" si="0"/>
        <v>Fuerte</v>
      </c>
      <c r="Q21" s="197" t="s">
        <v>309</v>
      </c>
      <c r="R21" s="197" t="str">
        <f t="shared" si="1"/>
        <v>Fuerte</v>
      </c>
      <c r="S21" s="201" t="str">
        <f t="shared" si="2"/>
        <v>NO</v>
      </c>
      <c r="T21" s="197" t="s">
        <v>672</v>
      </c>
      <c r="U21" s="125"/>
      <c r="V21" s="125"/>
      <c r="W21" s="125"/>
      <c r="X21" s="125"/>
      <c r="Y21" s="125"/>
      <c r="Z21" s="125"/>
      <c r="AA21" s="125"/>
      <c r="AB21" s="125"/>
      <c r="AC21" s="125"/>
      <c r="AD21" s="125"/>
      <c r="AE21" s="125"/>
    </row>
    <row r="22" spans="1:33" ht="120.75" customHeight="1" x14ac:dyDescent="0.25">
      <c r="A22" s="197">
        <v>5</v>
      </c>
      <c r="B22" s="198" t="s">
        <v>114</v>
      </c>
      <c r="C22" s="197">
        <v>2</v>
      </c>
      <c r="D22" s="197" t="s">
        <v>300</v>
      </c>
      <c r="E22" s="197" t="s">
        <v>326</v>
      </c>
      <c r="F22" s="197" t="s">
        <v>327</v>
      </c>
      <c r="G22" s="197" t="s">
        <v>303</v>
      </c>
      <c r="H22" s="197" t="s">
        <v>304</v>
      </c>
      <c r="I22" s="197" t="s">
        <v>305</v>
      </c>
      <c r="J22" s="197" t="s">
        <v>306</v>
      </c>
      <c r="K22" s="197" t="s">
        <v>307</v>
      </c>
      <c r="L22" s="197" t="s">
        <v>308</v>
      </c>
      <c r="M22" s="197" t="s">
        <v>305</v>
      </c>
      <c r="N22" s="204"/>
      <c r="O22" s="200">
        <f>SUM(IF('VALORACIÓN DE CONTROL DE RIESGO'!G22="Preventivo",15,IF('VALORACIÓN DE CONTROL DE RIESGO'!G22="Detectivo",10,0)),IF('VALORACIÓN DE CONTROL DE RIESGO'!H22="Asignado",15,0),IF('VALORACIÓN DE CONTROL DE RIESGO'!I22="Adecuada",15,0),IF('VALORACIÓN DE CONTROL DE RIESGO'!J22="Completa",10,IF('VALORACIÓN DE CONTROL DE RIESGO'!J22="Incompleta",5,0)),IF('VALORACIÓN DE CONTROL DE RIESGO'!K22="SI",15,0),IF('VALORACIÓN DE CONTROL DE RIESGO'!L22="Se investigan y se resuelven oportunamente",15,0),IF('VALORACIÓN DE CONTROL DE RIESGO'!M22="Adecuada",15,0))</f>
        <v>100</v>
      </c>
      <c r="P22" s="197" t="str">
        <f t="shared" si="0"/>
        <v>Fuerte</v>
      </c>
      <c r="Q22" s="197" t="s">
        <v>309</v>
      </c>
      <c r="R22" s="197" t="str">
        <f t="shared" si="1"/>
        <v>Fuerte</v>
      </c>
      <c r="S22" s="201" t="str">
        <f t="shared" si="2"/>
        <v>NO</v>
      </c>
      <c r="T22" s="197" t="s">
        <v>672</v>
      </c>
      <c r="U22" s="125"/>
      <c r="V22" s="125"/>
      <c r="W22" s="125"/>
      <c r="X22" s="125"/>
      <c r="Y22" s="125"/>
      <c r="Z22" s="125"/>
      <c r="AA22" s="125"/>
      <c r="AB22" s="125"/>
      <c r="AC22" s="125"/>
      <c r="AD22" s="125"/>
      <c r="AE22" s="125"/>
    </row>
    <row r="23" spans="1:33" ht="216" customHeight="1" x14ac:dyDescent="0.25">
      <c r="A23" s="197">
        <v>6</v>
      </c>
      <c r="B23" s="198" t="s">
        <v>114</v>
      </c>
      <c r="C23" s="197">
        <v>1</v>
      </c>
      <c r="D23" s="197" t="s">
        <v>300</v>
      </c>
      <c r="E23" s="197" t="s">
        <v>329</v>
      </c>
      <c r="F23" s="207" t="s">
        <v>330</v>
      </c>
      <c r="G23" s="197" t="s">
        <v>303</v>
      </c>
      <c r="H23" s="197" t="s">
        <v>304</v>
      </c>
      <c r="I23" s="197" t="s">
        <v>305</v>
      </c>
      <c r="J23" s="197" t="s">
        <v>306</v>
      </c>
      <c r="K23" s="197" t="s">
        <v>307</v>
      </c>
      <c r="L23" s="197" t="s">
        <v>308</v>
      </c>
      <c r="M23" s="197" t="s">
        <v>305</v>
      </c>
      <c r="N23" s="205" t="s">
        <v>42</v>
      </c>
      <c r="O23" s="200">
        <f>SUM(IF('VALORACIÓN DE CONTROL DE RIESGO'!G23="Preventivo",15,IF('VALORACIÓN DE CONTROL DE RIESGO'!G23="Detectivo",10,0)),IF('VALORACIÓN DE CONTROL DE RIESGO'!H23="Asignado",15,0),IF('VALORACIÓN DE CONTROL DE RIESGO'!I23="Adecuada",15,0),IF('VALORACIÓN DE CONTROL DE RIESGO'!J23="Completa",10,IF('VALORACIÓN DE CONTROL DE RIESGO'!J23="Incompleta",5,0)),IF('VALORACIÓN DE CONTROL DE RIESGO'!K23="SI",15,0),IF('VALORACIÓN DE CONTROL DE RIESGO'!L23="Se investigan y se resuelven oportunamente",15,0),IF('VALORACIÓN DE CONTROL DE RIESGO'!M23="Adecuada",15,0))</f>
        <v>100</v>
      </c>
      <c r="P23" s="197" t="str">
        <f t="shared" si="0"/>
        <v>Fuerte</v>
      </c>
      <c r="Q23" s="197" t="s">
        <v>309</v>
      </c>
      <c r="R23" s="197" t="str">
        <f t="shared" si="1"/>
        <v>Fuerte</v>
      </c>
      <c r="S23" s="201" t="str">
        <f t="shared" si="2"/>
        <v>NO</v>
      </c>
      <c r="T23" s="197" t="s">
        <v>672</v>
      </c>
      <c r="U23" s="125"/>
      <c r="V23" s="125"/>
      <c r="W23" s="125"/>
      <c r="X23" s="125"/>
      <c r="Y23" s="125"/>
      <c r="Z23" s="125"/>
      <c r="AA23" s="125"/>
      <c r="AB23" s="125"/>
      <c r="AC23" s="125"/>
      <c r="AD23" s="125"/>
      <c r="AE23" s="125"/>
    </row>
    <row r="24" spans="1:33" ht="271.5" customHeight="1" x14ac:dyDescent="0.25">
      <c r="A24" s="197">
        <v>7</v>
      </c>
      <c r="B24" s="198" t="s">
        <v>114</v>
      </c>
      <c r="C24" s="197">
        <v>1</v>
      </c>
      <c r="D24" s="197" t="s">
        <v>300</v>
      </c>
      <c r="E24" s="197" t="s">
        <v>331</v>
      </c>
      <c r="F24" s="197" t="s">
        <v>332</v>
      </c>
      <c r="G24" s="197" t="s">
        <v>303</v>
      </c>
      <c r="H24" s="197" t="s">
        <v>304</v>
      </c>
      <c r="I24" s="197" t="s">
        <v>305</v>
      </c>
      <c r="J24" s="197" t="s">
        <v>306</v>
      </c>
      <c r="K24" s="197" t="s">
        <v>307</v>
      </c>
      <c r="L24" s="197" t="s">
        <v>308</v>
      </c>
      <c r="M24" s="197" t="s">
        <v>305</v>
      </c>
      <c r="N24" s="197" t="s">
        <v>333</v>
      </c>
      <c r="O24" s="200">
        <f>SUM(IF('VALORACIÓN DE CONTROL DE RIESGO'!G24="Preventivo",15,IF('VALORACIÓN DE CONTROL DE RIESGO'!G24="Detectivo",10,0)),IF('VALORACIÓN DE CONTROL DE RIESGO'!H24="Asignado",15,0),IF('VALORACIÓN DE CONTROL DE RIESGO'!I24="Adecuada",15,0),IF('VALORACIÓN DE CONTROL DE RIESGO'!J24="Completa",10,IF('VALORACIÓN DE CONTROL DE RIESGO'!J24="Incompleta",5,0)),IF('VALORACIÓN DE CONTROL DE RIESGO'!K24="SI",15,0),IF('VALORACIÓN DE CONTROL DE RIESGO'!L24="Se investigan y se resuelven oportunamente",15,0),IF('VALORACIÓN DE CONTROL DE RIESGO'!M24="Adecuada",15,0))</f>
        <v>100</v>
      </c>
      <c r="P24" s="197" t="str">
        <f t="shared" si="0"/>
        <v>Fuerte</v>
      </c>
      <c r="Q24" s="197" t="s">
        <v>309</v>
      </c>
      <c r="R24" s="197" t="str">
        <f t="shared" si="1"/>
        <v>Fuerte</v>
      </c>
      <c r="S24" s="201" t="str">
        <f t="shared" si="2"/>
        <v>NO</v>
      </c>
      <c r="T24" s="197" t="s">
        <v>672</v>
      </c>
      <c r="U24" s="125"/>
      <c r="V24" s="125"/>
      <c r="W24" s="125"/>
      <c r="X24" s="125"/>
      <c r="Y24" s="125"/>
      <c r="Z24" s="125"/>
      <c r="AA24" s="125"/>
      <c r="AB24" s="125"/>
      <c r="AC24" s="125"/>
      <c r="AD24" s="125"/>
      <c r="AE24" s="125"/>
    </row>
    <row r="25" spans="1:33" ht="210" customHeight="1" x14ac:dyDescent="0.25">
      <c r="A25" s="197">
        <v>8</v>
      </c>
      <c r="B25" s="198" t="s">
        <v>114</v>
      </c>
      <c r="C25" s="197">
        <v>1</v>
      </c>
      <c r="D25" s="197" t="s">
        <v>300</v>
      </c>
      <c r="E25" s="197" t="s">
        <v>334</v>
      </c>
      <c r="F25" s="207" t="s">
        <v>335</v>
      </c>
      <c r="G25" s="197" t="s">
        <v>303</v>
      </c>
      <c r="H25" s="197" t="s">
        <v>304</v>
      </c>
      <c r="I25" s="197" t="s">
        <v>305</v>
      </c>
      <c r="J25" s="197" t="s">
        <v>306</v>
      </c>
      <c r="K25" s="197" t="s">
        <v>307</v>
      </c>
      <c r="L25" s="197" t="s">
        <v>308</v>
      </c>
      <c r="M25" s="197" t="s">
        <v>305</v>
      </c>
      <c r="N25" s="205" t="s">
        <v>336</v>
      </c>
      <c r="O25" s="200">
        <f>SUM(IF('VALORACIÓN DE CONTROL DE RIESGO'!G25="Preventivo",15,IF('VALORACIÓN DE CONTROL DE RIESGO'!G25="Detectivo",10,0)),IF('VALORACIÓN DE CONTROL DE RIESGO'!H25="Asignado",15,0),IF('VALORACIÓN DE CONTROL DE RIESGO'!I25="Adecuada",15,0),IF('VALORACIÓN DE CONTROL DE RIESGO'!J25="Completa",10,IF('VALORACIÓN DE CONTROL DE RIESGO'!J25="Incompleta",5,0)),IF('VALORACIÓN DE CONTROL DE RIESGO'!K25="SI",15,0),IF('VALORACIÓN DE CONTROL DE RIESGO'!L25="Se investigan y se resuelven oportunamente",15,0),IF('VALORACIÓN DE CONTROL DE RIESGO'!M25="Adecuada",15,0))</f>
        <v>100</v>
      </c>
      <c r="P25" s="197" t="str">
        <f t="shared" si="0"/>
        <v>Fuerte</v>
      </c>
      <c r="Q25" s="197" t="s">
        <v>309</v>
      </c>
      <c r="R25" s="197" t="str">
        <f t="shared" si="1"/>
        <v>Fuerte</v>
      </c>
      <c r="S25" s="201" t="str">
        <f t="shared" si="2"/>
        <v>NO</v>
      </c>
      <c r="T25" s="197" t="s">
        <v>672</v>
      </c>
      <c r="U25" s="125"/>
      <c r="V25" s="125"/>
      <c r="W25" s="125"/>
      <c r="X25" s="125"/>
      <c r="Y25" s="125"/>
      <c r="Z25" s="125"/>
      <c r="AA25" s="125"/>
      <c r="AB25" s="125"/>
      <c r="AC25" s="125"/>
      <c r="AD25" s="125"/>
      <c r="AE25" s="125"/>
      <c r="AF25" s="125"/>
      <c r="AG25" s="125"/>
    </row>
    <row r="26" spans="1:33" ht="204.75" customHeight="1" x14ac:dyDescent="0.25">
      <c r="A26" s="197">
        <v>9</v>
      </c>
      <c r="B26" s="198" t="s">
        <v>114</v>
      </c>
      <c r="C26" s="197">
        <v>1</v>
      </c>
      <c r="D26" s="197" t="s">
        <v>300</v>
      </c>
      <c r="E26" s="197" t="s">
        <v>337</v>
      </c>
      <c r="F26" s="207" t="s">
        <v>338</v>
      </c>
      <c r="G26" s="197" t="s">
        <v>303</v>
      </c>
      <c r="H26" s="197" t="s">
        <v>304</v>
      </c>
      <c r="I26" s="197" t="s">
        <v>305</v>
      </c>
      <c r="J26" s="197" t="s">
        <v>306</v>
      </c>
      <c r="K26" s="197" t="s">
        <v>307</v>
      </c>
      <c r="L26" s="197" t="s">
        <v>308</v>
      </c>
      <c r="M26" s="197" t="s">
        <v>305</v>
      </c>
      <c r="N26" s="205" t="s">
        <v>339</v>
      </c>
      <c r="O26" s="200">
        <f>SUM(IF('VALORACIÓN DE CONTROL DE RIESGO'!G26="Preventivo",15,IF('VALORACIÓN DE CONTROL DE RIESGO'!G26="Detectivo",10,0)),IF('VALORACIÓN DE CONTROL DE RIESGO'!H26="Asignado",15,0),IF('VALORACIÓN DE CONTROL DE RIESGO'!I26="Adecuada",15,0),IF('VALORACIÓN DE CONTROL DE RIESGO'!J26="Completa",10,IF('VALORACIÓN DE CONTROL DE RIESGO'!J26="Incompleta",5,0)),IF('VALORACIÓN DE CONTROL DE RIESGO'!K26="SI",15,0),IF('VALORACIÓN DE CONTROL DE RIESGO'!L26="Se investigan y se resuelven oportunamente",15,0),IF('VALORACIÓN DE CONTROL DE RIESGO'!M26="Adecuada",15,0))</f>
        <v>100</v>
      </c>
      <c r="P26" s="197" t="str">
        <f t="shared" si="0"/>
        <v>Fuerte</v>
      </c>
      <c r="Q26" s="197" t="s">
        <v>309</v>
      </c>
      <c r="R26" s="197" t="str">
        <f t="shared" si="1"/>
        <v>Fuerte</v>
      </c>
      <c r="S26" s="201" t="str">
        <f t="shared" si="2"/>
        <v>NO</v>
      </c>
      <c r="T26" s="197" t="s">
        <v>672</v>
      </c>
      <c r="U26" s="125"/>
      <c r="V26" s="125"/>
      <c r="W26" s="125"/>
      <c r="X26" s="125"/>
      <c r="Y26" s="125"/>
      <c r="Z26" s="125"/>
      <c r="AA26" s="125"/>
      <c r="AB26" s="125"/>
      <c r="AC26" s="125"/>
      <c r="AD26" s="125"/>
      <c r="AE26" s="125"/>
      <c r="AF26" s="125"/>
      <c r="AG26" s="125"/>
    </row>
    <row r="27" spans="1:33" ht="298.5" customHeight="1" x14ac:dyDescent="0.25">
      <c r="A27" s="197">
        <v>10</v>
      </c>
      <c r="B27" s="198" t="s">
        <v>114</v>
      </c>
      <c r="C27" s="208">
        <v>1</v>
      </c>
      <c r="D27" s="208" t="s">
        <v>300</v>
      </c>
      <c r="E27" s="208" t="s">
        <v>341</v>
      </c>
      <c r="F27" s="209" t="s">
        <v>342</v>
      </c>
      <c r="G27" s="208" t="s">
        <v>303</v>
      </c>
      <c r="H27" s="208" t="s">
        <v>304</v>
      </c>
      <c r="I27" s="208" t="s">
        <v>305</v>
      </c>
      <c r="J27" s="208" t="s">
        <v>306</v>
      </c>
      <c r="K27" s="208" t="s">
        <v>307</v>
      </c>
      <c r="L27" s="208" t="s">
        <v>308</v>
      </c>
      <c r="M27" s="208" t="s">
        <v>305</v>
      </c>
      <c r="N27" s="210" t="s">
        <v>344</v>
      </c>
      <c r="O27" s="211">
        <f>SUM(IF('VALORACIÓN DE CONTROL DE RIESGO'!G27="Preventivo",15,IF('VALORACIÓN DE CONTROL DE RIESGO'!G27="Detectivo",10,0)),IF('VALORACIÓN DE CONTROL DE RIESGO'!H27="Asignado",15,0),IF('VALORACIÓN DE CONTROL DE RIESGO'!I27="Adecuada",15,0),IF('VALORACIÓN DE CONTROL DE RIESGO'!J27="Completa",10,IF('VALORACIÓN DE CONTROL DE RIESGO'!J27="Incompleta",5,0)),IF('VALORACIÓN DE CONTROL DE RIESGO'!K27="SI",15,0),IF('VALORACIÓN DE CONTROL DE RIESGO'!L27="Se investigan y se resuelven oportunamente",15,0),IF('VALORACIÓN DE CONTROL DE RIESGO'!M27="Adecuada",15,0))</f>
        <v>100</v>
      </c>
      <c r="P27" s="197" t="str">
        <f t="shared" si="0"/>
        <v>Fuerte</v>
      </c>
      <c r="Q27" s="197" t="s">
        <v>309</v>
      </c>
      <c r="R27" s="197" t="str">
        <f t="shared" si="1"/>
        <v>Fuerte</v>
      </c>
      <c r="S27" s="201" t="str">
        <f t="shared" si="2"/>
        <v>NO</v>
      </c>
      <c r="T27" s="197" t="s">
        <v>672</v>
      </c>
      <c r="U27" s="125"/>
      <c r="V27" s="125"/>
      <c r="W27" s="125"/>
      <c r="X27" s="125"/>
      <c r="Y27" s="125"/>
      <c r="Z27" s="125"/>
      <c r="AA27" s="125"/>
      <c r="AB27" s="125"/>
      <c r="AC27" s="125"/>
      <c r="AD27" s="125"/>
      <c r="AE27" s="125"/>
      <c r="AF27" s="125"/>
      <c r="AG27" s="125"/>
    </row>
    <row r="28" spans="1:33" ht="210.75" customHeight="1" x14ac:dyDescent="0.25">
      <c r="A28" s="197">
        <v>11</v>
      </c>
      <c r="B28" s="198" t="s">
        <v>129</v>
      </c>
      <c r="C28" s="208">
        <v>1</v>
      </c>
      <c r="D28" s="208" t="s">
        <v>300</v>
      </c>
      <c r="E28" s="208" t="s">
        <v>225</v>
      </c>
      <c r="F28" s="208" t="s">
        <v>547</v>
      </c>
      <c r="G28" s="208" t="s">
        <v>303</v>
      </c>
      <c r="H28" s="208" t="s">
        <v>304</v>
      </c>
      <c r="I28" s="208" t="s">
        <v>305</v>
      </c>
      <c r="J28" s="208" t="s">
        <v>306</v>
      </c>
      <c r="K28" s="208" t="s">
        <v>307</v>
      </c>
      <c r="L28" s="208" t="s">
        <v>308</v>
      </c>
      <c r="M28" s="208" t="s">
        <v>305</v>
      </c>
      <c r="N28" s="212" t="s">
        <v>345</v>
      </c>
      <c r="O28" s="197">
        <f>SUM(IF('VALORACIÓN DE CONTROL DE RIESGO'!G28="Preventivo",15,IF('VALORACIÓN DE CONTROL DE RIESGO'!G28="Detectivo",10,0)),IF('VALORACIÓN DE CONTROL DE RIESGO'!H28="Asignado",15,0),IF('VALORACIÓN DE CONTROL DE RIESGO'!I28="Adecuada",15,0),IF('VALORACIÓN DE CONTROL DE RIESGO'!J28="Completa",10,IF('VALORACIÓN DE CONTROL DE RIESGO'!J28="Incompleta",5,0)),IF('VALORACIÓN DE CONTROL DE RIESGO'!K28="SI",15,0),IF('VALORACIÓN DE CONTROL DE RIESGO'!L28="Se investigan y se resuelven oportunamente",15,0),IF('VALORACIÓN DE CONTROL DE RIESGO'!M28="Adecuada",15,0))</f>
        <v>100</v>
      </c>
      <c r="P28" s="197" t="str">
        <f t="shared" si="0"/>
        <v>Fuerte</v>
      </c>
      <c r="Q28" s="197" t="s">
        <v>309</v>
      </c>
      <c r="R28" s="197" t="str">
        <f t="shared" si="1"/>
        <v>Fuerte</v>
      </c>
      <c r="S28" s="201" t="str">
        <f t="shared" si="2"/>
        <v>NO</v>
      </c>
      <c r="T28" s="197" t="s">
        <v>672</v>
      </c>
      <c r="U28" s="125"/>
      <c r="V28" s="125"/>
      <c r="W28" s="125"/>
      <c r="X28" s="125"/>
      <c r="Y28" s="125"/>
      <c r="Z28" s="125"/>
      <c r="AA28" s="125"/>
      <c r="AB28" s="125"/>
      <c r="AC28" s="125"/>
      <c r="AD28" s="125"/>
      <c r="AE28" s="125"/>
      <c r="AF28" s="125"/>
      <c r="AG28" s="125"/>
    </row>
    <row r="29" spans="1:33" ht="159" customHeight="1" x14ac:dyDescent="0.25">
      <c r="A29" s="197">
        <v>12</v>
      </c>
      <c r="B29" s="198" t="s">
        <v>132</v>
      </c>
      <c r="C29" s="197">
        <v>1</v>
      </c>
      <c r="D29" s="197" t="s">
        <v>300</v>
      </c>
      <c r="E29" s="197" t="s">
        <v>550</v>
      </c>
      <c r="F29" s="197" t="s">
        <v>554</v>
      </c>
      <c r="G29" s="197" t="s">
        <v>303</v>
      </c>
      <c r="H29" s="197" t="s">
        <v>304</v>
      </c>
      <c r="I29" s="197" t="s">
        <v>305</v>
      </c>
      <c r="J29" s="197" t="s">
        <v>306</v>
      </c>
      <c r="K29" s="197" t="s">
        <v>307</v>
      </c>
      <c r="L29" s="197" t="s">
        <v>308</v>
      </c>
      <c r="M29" s="197" t="s">
        <v>305</v>
      </c>
      <c r="N29" s="212" t="s">
        <v>556</v>
      </c>
      <c r="O29" s="197">
        <f>SUM(IF('VALORACIÓN DE CONTROL DE RIESGO'!G29="Preventivo",15,IF('VALORACIÓN DE CONTROL DE RIESGO'!G29="Detectivo",10,0)),IF('VALORACIÓN DE CONTROL DE RIESGO'!H29="Asignado",15,0),IF('VALORACIÓN DE CONTROL DE RIESGO'!I29="Adecuada",15,0),IF('VALORACIÓN DE CONTROL DE RIESGO'!J29="Completa",10,IF('VALORACIÓN DE CONTROL DE RIESGO'!J29="Incompleta",5,0)),IF('VALORACIÓN DE CONTROL DE RIESGO'!K29="SI",15,0),IF('VALORACIÓN DE CONTROL DE RIESGO'!L29="Se investigan y se resuelven oportunamente",15,0),IF('VALORACIÓN DE CONTROL DE RIESGO'!M29="Adecuada",15,0))</f>
        <v>100</v>
      </c>
      <c r="P29" s="197" t="str">
        <f t="shared" si="0"/>
        <v>Fuerte</v>
      </c>
      <c r="Q29" s="197" t="s">
        <v>309</v>
      </c>
      <c r="R29" s="197" t="str">
        <f t="shared" si="1"/>
        <v>Fuerte</v>
      </c>
      <c r="S29" s="201" t="str">
        <f t="shared" si="2"/>
        <v>NO</v>
      </c>
      <c r="T29" s="197" t="s">
        <v>672</v>
      </c>
      <c r="U29" s="125"/>
      <c r="V29" s="125"/>
      <c r="W29" s="125"/>
      <c r="X29" s="125"/>
      <c r="Y29" s="125"/>
      <c r="Z29" s="125"/>
      <c r="AA29" s="125"/>
      <c r="AB29" s="125"/>
      <c r="AC29" s="125"/>
      <c r="AD29" s="125"/>
      <c r="AE29" s="125"/>
      <c r="AF29" s="125"/>
      <c r="AG29" s="125"/>
    </row>
    <row r="30" spans="1:33" ht="148.5" customHeight="1" x14ac:dyDescent="0.25">
      <c r="A30" s="197">
        <v>13</v>
      </c>
      <c r="B30" s="198" t="s">
        <v>132</v>
      </c>
      <c r="C30" s="197">
        <v>1</v>
      </c>
      <c r="D30" s="197" t="s">
        <v>300</v>
      </c>
      <c r="E30" s="197" t="s">
        <v>552</v>
      </c>
      <c r="F30" s="197" t="s">
        <v>555</v>
      </c>
      <c r="G30" s="208" t="s">
        <v>303</v>
      </c>
      <c r="H30" s="208" t="s">
        <v>304</v>
      </c>
      <c r="I30" s="208" t="s">
        <v>305</v>
      </c>
      <c r="J30" s="208" t="s">
        <v>306</v>
      </c>
      <c r="K30" s="208" t="s">
        <v>307</v>
      </c>
      <c r="L30" s="208" t="s">
        <v>308</v>
      </c>
      <c r="M30" s="208" t="s">
        <v>305</v>
      </c>
      <c r="N30" s="212" t="s">
        <v>557</v>
      </c>
      <c r="O30" s="197">
        <f>SUM(IF('VALORACIÓN DE CONTROL DE RIESGO'!G30="Preventivo",15,IF('VALORACIÓN DE CONTROL DE RIESGO'!G30="Detectivo",10,0)),IF('VALORACIÓN DE CONTROL DE RIESGO'!H30="Asignado",15,0),IF('VALORACIÓN DE CONTROL DE RIESGO'!I30="Adecuada",15,0),IF('VALORACIÓN DE CONTROL DE RIESGO'!J30="Completa",10,IF('VALORACIÓN DE CONTROL DE RIESGO'!J30="Incompleta",5,0)),IF('VALORACIÓN DE CONTROL DE RIESGO'!K30="SI",15,0),IF('VALORACIÓN DE CONTROL DE RIESGO'!L30="Se investigan y se resuelven oportunamente",15,0),IF('VALORACIÓN DE CONTROL DE RIESGO'!M30="Adecuada",15,0))</f>
        <v>100</v>
      </c>
      <c r="P30" s="197" t="str">
        <f t="shared" si="0"/>
        <v>Fuerte</v>
      </c>
      <c r="Q30" s="197" t="s">
        <v>309</v>
      </c>
      <c r="R30" s="197" t="str">
        <f t="shared" si="1"/>
        <v>Fuerte</v>
      </c>
      <c r="S30" s="201" t="str">
        <f t="shared" si="2"/>
        <v>NO</v>
      </c>
      <c r="T30" s="197" t="s">
        <v>672</v>
      </c>
      <c r="U30" s="125"/>
      <c r="V30" s="125"/>
      <c r="W30" s="125"/>
      <c r="X30" s="125"/>
      <c r="Y30" s="125"/>
      <c r="Z30" s="125"/>
      <c r="AA30" s="125"/>
      <c r="AB30" s="125"/>
      <c r="AC30" s="125"/>
      <c r="AD30" s="125"/>
      <c r="AE30" s="125"/>
      <c r="AF30" s="125"/>
      <c r="AG30" s="125"/>
    </row>
    <row r="31" spans="1:33" ht="223.5" customHeight="1" x14ac:dyDescent="0.25">
      <c r="A31" s="197">
        <v>14</v>
      </c>
      <c r="B31" s="198" t="s">
        <v>135</v>
      </c>
      <c r="C31" s="197">
        <v>1</v>
      </c>
      <c r="D31" s="197" t="s">
        <v>300</v>
      </c>
      <c r="E31" s="197" t="s">
        <v>593</v>
      </c>
      <c r="F31" s="197" t="s">
        <v>662</v>
      </c>
      <c r="G31" s="197" t="s">
        <v>303</v>
      </c>
      <c r="H31" s="197" t="s">
        <v>304</v>
      </c>
      <c r="I31" s="197" t="s">
        <v>305</v>
      </c>
      <c r="J31" s="197" t="s">
        <v>306</v>
      </c>
      <c r="K31" s="197" t="s">
        <v>307</v>
      </c>
      <c r="L31" s="197" t="s">
        <v>308</v>
      </c>
      <c r="M31" s="197" t="s">
        <v>305</v>
      </c>
      <c r="N31" s="213" t="s">
        <v>348</v>
      </c>
      <c r="O31" s="197">
        <f>SUM(IF('VALORACIÓN DE CONTROL DE RIESGO'!G31="Preventivo",15,IF('VALORACIÓN DE CONTROL DE RIESGO'!G31="Detectivo",10,0)),IF('VALORACIÓN DE CONTROL DE RIESGO'!H31="Asignado",15,0),IF('VALORACIÓN DE CONTROL DE RIESGO'!I31="Adecuada",15,0),IF('VALORACIÓN DE CONTROL DE RIESGO'!J31="Completa",10,IF('VALORACIÓN DE CONTROL DE RIESGO'!J31="Incompleta",5,0)),IF('VALORACIÓN DE CONTROL DE RIESGO'!K31="SI",15,0),IF('VALORACIÓN DE CONTROL DE RIESGO'!L31="Se investigan y se resuelven oportunamente",15,0),IF('VALORACIÓN DE CONTROL DE RIESGO'!M31="Adecuada",15,0))</f>
        <v>100</v>
      </c>
      <c r="P31" s="197" t="str">
        <f t="shared" si="0"/>
        <v>Fuerte</v>
      </c>
      <c r="Q31" s="197" t="s">
        <v>309</v>
      </c>
      <c r="R31" s="197" t="str">
        <f t="shared" si="1"/>
        <v>Fuerte</v>
      </c>
      <c r="S31" s="201" t="str">
        <f t="shared" si="2"/>
        <v>NO</v>
      </c>
      <c r="T31" s="197" t="s">
        <v>672</v>
      </c>
      <c r="U31" s="125"/>
      <c r="V31" s="125"/>
      <c r="W31" s="125"/>
      <c r="X31" s="125"/>
      <c r="Y31" s="125"/>
      <c r="Z31" s="125"/>
      <c r="AA31" s="125"/>
      <c r="AB31" s="125"/>
      <c r="AC31" s="125"/>
      <c r="AD31" s="125"/>
      <c r="AE31" s="125"/>
      <c r="AF31" s="125"/>
      <c r="AG31" s="125"/>
    </row>
    <row r="32" spans="1:33" ht="223.5" customHeight="1" x14ac:dyDescent="0.25">
      <c r="A32" s="197">
        <v>14</v>
      </c>
      <c r="B32" s="198" t="s">
        <v>135</v>
      </c>
      <c r="C32" s="197">
        <v>2</v>
      </c>
      <c r="D32" s="197" t="s">
        <v>300</v>
      </c>
      <c r="E32" s="197" t="s">
        <v>594</v>
      </c>
      <c r="F32" s="197" t="s">
        <v>663</v>
      </c>
      <c r="G32" s="197" t="s">
        <v>303</v>
      </c>
      <c r="H32" s="197" t="s">
        <v>304</v>
      </c>
      <c r="I32" s="197" t="s">
        <v>305</v>
      </c>
      <c r="J32" s="197" t="s">
        <v>306</v>
      </c>
      <c r="K32" s="197" t="s">
        <v>307</v>
      </c>
      <c r="L32" s="197" t="s">
        <v>308</v>
      </c>
      <c r="M32" s="197" t="s">
        <v>305</v>
      </c>
      <c r="N32" s="213" t="s">
        <v>348</v>
      </c>
      <c r="O32" s="197">
        <f>SUM(IF('VALORACIÓN DE CONTROL DE RIESGO'!G32="Preventivo",15,IF('VALORACIÓN DE CONTROL DE RIESGO'!G32="Detectivo",10,0)),IF('VALORACIÓN DE CONTROL DE RIESGO'!H32="Asignado",15,0),IF('VALORACIÓN DE CONTROL DE RIESGO'!I32="Adecuada",15,0),IF('VALORACIÓN DE CONTROL DE RIESGO'!J32="Completa",10,IF('VALORACIÓN DE CONTROL DE RIESGO'!J32="Incompleta",5,0)),IF('VALORACIÓN DE CONTROL DE RIESGO'!K32="SI",15,0),IF('VALORACIÓN DE CONTROL DE RIESGO'!L32="Se investigan y se resuelven oportunamente",15,0),IF('VALORACIÓN DE CONTROL DE RIESGO'!M32="Adecuada",15,0))</f>
        <v>100</v>
      </c>
      <c r="P32" s="197" t="str">
        <f t="shared" ref="P32:P33" si="3">IF(O32&gt;=96,"Fuerte",IF(AND(O32&gt;=86,O32&lt;=95),"Moderado",IF(AND(O32&lt;=85,O32&gt;=0),"Debil","")))</f>
        <v>Fuerte</v>
      </c>
      <c r="Q32" s="197" t="s">
        <v>309</v>
      </c>
      <c r="R32" s="197" t="str">
        <f t="shared" ref="R32:R33" si="4">IF(AND(P32="Fuerte",Q32="Fuerte"),"Fuerte",IF(AND(P32="Fuerte",Q32="Moderado"),"Moderado",IF(AND(P32="Fuerte",Q32="Debil"),"Debil",IF(AND(P32="Moderado",Q32="Fuerte"),"Moderado",IF(AND(P32="Moderado",Q32="Moderado"),"Moderado",IF(AND(P32="Moderado",Q32="Debil"),"Debil",IF(AND(P32="Debil",Q32="Fuerte"),"Debil",IF(AND(P32="Debil",Q32="Moderado"),"Debil",IF(AND(P32="Debil",Q32="Debil"),"Debil","")))))))))</f>
        <v>Fuerte</v>
      </c>
      <c r="S32" s="201" t="str">
        <f t="shared" ref="S32:S33" si="5">IF(R32="","",IF(R32="Fuerte","NO","SI"))</f>
        <v>NO</v>
      </c>
      <c r="T32" s="197" t="s">
        <v>672</v>
      </c>
      <c r="U32" s="125"/>
      <c r="V32" s="125"/>
      <c r="W32" s="125"/>
      <c r="X32" s="125"/>
      <c r="Y32" s="125"/>
      <c r="Z32" s="125"/>
      <c r="AA32" s="125"/>
      <c r="AB32" s="125"/>
      <c r="AC32" s="125"/>
      <c r="AD32" s="125"/>
      <c r="AE32" s="125"/>
      <c r="AF32" s="125"/>
      <c r="AG32" s="125"/>
    </row>
    <row r="33" spans="1:33" ht="223.5" customHeight="1" x14ac:dyDescent="0.25">
      <c r="A33" s="197">
        <v>14</v>
      </c>
      <c r="B33" s="198" t="s">
        <v>135</v>
      </c>
      <c r="C33" s="197">
        <v>3</v>
      </c>
      <c r="D33" s="197" t="s">
        <v>300</v>
      </c>
      <c r="E33" s="197" t="s">
        <v>595</v>
      </c>
      <c r="F33" s="197" t="s">
        <v>664</v>
      </c>
      <c r="G33" s="197" t="s">
        <v>303</v>
      </c>
      <c r="H33" s="197" t="s">
        <v>304</v>
      </c>
      <c r="I33" s="197" t="s">
        <v>305</v>
      </c>
      <c r="J33" s="197" t="s">
        <v>306</v>
      </c>
      <c r="K33" s="197" t="s">
        <v>307</v>
      </c>
      <c r="L33" s="197" t="s">
        <v>308</v>
      </c>
      <c r="M33" s="197" t="s">
        <v>305</v>
      </c>
      <c r="N33" s="213" t="s">
        <v>348</v>
      </c>
      <c r="O33" s="197">
        <f>SUM(IF('VALORACIÓN DE CONTROL DE RIESGO'!G33="Preventivo",15,IF('VALORACIÓN DE CONTROL DE RIESGO'!G33="Detectivo",10,0)),IF('VALORACIÓN DE CONTROL DE RIESGO'!H33="Asignado",15,0),IF('VALORACIÓN DE CONTROL DE RIESGO'!I33="Adecuada",15,0),IF('VALORACIÓN DE CONTROL DE RIESGO'!J33="Completa",10,IF('VALORACIÓN DE CONTROL DE RIESGO'!J33="Incompleta",5,0)),IF('VALORACIÓN DE CONTROL DE RIESGO'!K33="SI",15,0),IF('VALORACIÓN DE CONTROL DE RIESGO'!L33="Se investigan y se resuelven oportunamente",15,0),IF('VALORACIÓN DE CONTROL DE RIESGO'!M33="Adecuada",15,0))</f>
        <v>100</v>
      </c>
      <c r="P33" s="197" t="str">
        <f t="shared" si="3"/>
        <v>Fuerte</v>
      </c>
      <c r="Q33" s="197" t="s">
        <v>309</v>
      </c>
      <c r="R33" s="197" t="str">
        <f t="shared" si="4"/>
        <v>Fuerte</v>
      </c>
      <c r="S33" s="201" t="str">
        <f t="shared" si="5"/>
        <v>NO</v>
      </c>
      <c r="T33" s="197" t="s">
        <v>672</v>
      </c>
      <c r="U33" s="125"/>
      <c r="V33" s="125"/>
      <c r="W33" s="125"/>
      <c r="X33" s="125"/>
      <c r="Y33" s="125"/>
      <c r="Z33" s="125"/>
      <c r="AA33" s="125"/>
      <c r="AB33" s="125"/>
      <c r="AC33" s="125"/>
      <c r="AD33" s="125"/>
      <c r="AE33" s="125"/>
      <c r="AF33" s="125"/>
      <c r="AG33" s="125"/>
    </row>
    <row r="34" spans="1:33" ht="220.5" customHeight="1" x14ac:dyDescent="0.25">
      <c r="A34" s="197">
        <v>15</v>
      </c>
      <c r="B34" s="198" t="s">
        <v>135</v>
      </c>
      <c r="C34" s="197">
        <v>1</v>
      </c>
      <c r="D34" s="197" t="s">
        <v>300</v>
      </c>
      <c r="E34" s="197" t="s">
        <v>596</v>
      </c>
      <c r="F34" s="208" t="s">
        <v>665</v>
      </c>
      <c r="G34" s="208" t="s">
        <v>303</v>
      </c>
      <c r="H34" s="208" t="s">
        <v>304</v>
      </c>
      <c r="I34" s="208" t="s">
        <v>305</v>
      </c>
      <c r="J34" s="208" t="s">
        <v>306</v>
      </c>
      <c r="K34" s="208" t="s">
        <v>307</v>
      </c>
      <c r="L34" s="208" t="s">
        <v>308</v>
      </c>
      <c r="M34" s="208" t="s">
        <v>305</v>
      </c>
      <c r="N34" s="213" t="s">
        <v>348</v>
      </c>
      <c r="O34" s="197">
        <f>SUM(IF('VALORACIÓN DE CONTROL DE RIESGO'!G34="Preventivo",15,IF('VALORACIÓN DE CONTROL DE RIESGO'!G34="Detectivo",10,0)),IF('VALORACIÓN DE CONTROL DE RIESGO'!H34="Asignado",15,0),IF('VALORACIÓN DE CONTROL DE RIESGO'!I34="Adecuada",15,0),IF('VALORACIÓN DE CONTROL DE RIESGO'!J34="Completa",10,IF('VALORACIÓN DE CONTROL DE RIESGO'!J34="Incompleta",5,0)),IF('VALORACIÓN DE CONTROL DE RIESGO'!K34="SI",15,0),IF('VALORACIÓN DE CONTROL DE RIESGO'!L34="Se investigan y se resuelven oportunamente",15,0),IF('VALORACIÓN DE CONTROL DE RIESGO'!M34="Adecuada",15,0))</f>
        <v>100</v>
      </c>
      <c r="P34" s="197" t="str">
        <f t="shared" si="0"/>
        <v>Fuerte</v>
      </c>
      <c r="Q34" s="197" t="s">
        <v>309</v>
      </c>
      <c r="R34" s="197" t="str">
        <f t="shared" si="1"/>
        <v>Fuerte</v>
      </c>
      <c r="S34" s="201" t="str">
        <f t="shared" si="2"/>
        <v>NO</v>
      </c>
      <c r="T34" s="197" t="s">
        <v>672</v>
      </c>
      <c r="U34" s="125"/>
      <c r="V34" s="125"/>
      <c r="W34" s="125"/>
      <c r="X34" s="125"/>
      <c r="Y34" s="125"/>
      <c r="Z34" s="125"/>
      <c r="AA34" s="125"/>
      <c r="AB34" s="125"/>
      <c r="AC34" s="125"/>
      <c r="AD34" s="125"/>
      <c r="AE34" s="125"/>
      <c r="AF34" s="125"/>
      <c r="AG34" s="125"/>
    </row>
    <row r="35" spans="1:33" ht="220.5" customHeight="1" x14ac:dyDescent="0.25">
      <c r="A35" s="197">
        <v>15</v>
      </c>
      <c r="B35" s="198" t="s">
        <v>135</v>
      </c>
      <c r="C35" s="197">
        <v>2</v>
      </c>
      <c r="D35" s="197" t="s">
        <v>300</v>
      </c>
      <c r="E35" s="197" t="s">
        <v>597</v>
      </c>
      <c r="F35" s="208" t="s">
        <v>666</v>
      </c>
      <c r="G35" s="208" t="s">
        <v>303</v>
      </c>
      <c r="H35" s="208" t="s">
        <v>304</v>
      </c>
      <c r="I35" s="208" t="s">
        <v>305</v>
      </c>
      <c r="J35" s="208" t="s">
        <v>306</v>
      </c>
      <c r="K35" s="208" t="s">
        <v>307</v>
      </c>
      <c r="L35" s="208" t="s">
        <v>308</v>
      </c>
      <c r="M35" s="208" t="s">
        <v>305</v>
      </c>
      <c r="N35" s="213" t="s">
        <v>348</v>
      </c>
      <c r="O35" s="197">
        <f>SUM(IF('VALORACIÓN DE CONTROL DE RIESGO'!G35="Preventivo",15,IF('VALORACIÓN DE CONTROL DE RIESGO'!G35="Detectivo",10,0)),IF('VALORACIÓN DE CONTROL DE RIESGO'!H35="Asignado",15,0),IF('VALORACIÓN DE CONTROL DE RIESGO'!I35="Adecuada",15,0),IF('VALORACIÓN DE CONTROL DE RIESGO'!J35="Completa",10,IF('VALORACIÓN DE CONTROL DE RIESGO'!J35="Incompleta",5,0)),IF('VALORACIÓN DE CONTROL DE RIESGO'!K35="SI",15,0),IF('VALORACIÓN DE CONTROL DE RIESGO'!L35="Se investigan y se resuelven oportunamente",15,0),IF('VALORACIÓN DE CONTROL DE RIESGO'!M35="Adecuada",15,0))</f>
        <v>100</v>
      </c>
      <c r="P35" s="197" t="str">
        <f t="shared" ref="P35" si="6">IF(O35&gt;=96,"Fuerte",IF(AND(O35&gt;=86,O35&lt;=95),"Moderado",IF(AND(O35&lt;=85,O35&gt;=0),"Debil","")))</f>
        <v>Fuerte</v>
      </c>
      <c r="Q35" s="197" t="s">
        <v>309</v>
      </c>
      <c r="R35" s="197" t="str">
        <f t="shared" ref="R35" si="7">IF(AND(P35="Fuerte",Q35="Fuerte"),"Fuerte",IF(AND(P35="Fuerte",Q35="Moderado"),"Moderado",IF(AND(P35="Fuerte",Q35="Debil"),"Debil",IF(AND(P35="Moderado",Q35="Fuerte"),"Moderado",IF(AND(P35="Moderado",Q35="Moderado"),"Moderado",IF(AND(P35="Moderado",Q35="Debil"),"Debil",IF(AND(P35="Debil",Q35="Fuerte"),"Debil",IF(AND(P35="Debil",Q35="Moderado"),"Debil",IF(AND(P35="Debil",Q35="Debil"),"Debil","")))))))))</f>
        <v>Fuerte</v>
      </c>
      <c r="S35" s="201" t="str">
        <f t="shared" ref="S35" si="8">IF(R35="","",IF(R35="Fuerte","NO","SI"))</f>
        <v>NO</v>
      </c>
      <c r="T35" s="197" t="s">
        <v>672</v>
      </c>
      <c r="U35" s="125"/>
      <c r="V35" s="125"/>
      <c r="W35" s="125"/>
      <c r="X35" s="125"/>
      <c r="Y35" s="125"/>
      <c r="Z35" s="125"/>
      <c r="AA35" s="125"/>
      <c r="AB35" s="125"/>
      <c r="AC35" s="125"/>
      <c r="AD35" s="125"/>
      <c r="AE35" s="125"/>
      <c r="AF35" s="125"/>
      <c r="AG35" s="125"/>
    </row>
    <row r="36" spans="1:33" ht="196.5" customHeight="1" x14ac:dyDescent="0.25">
      <c r="A36" s="197">
        <v>16</v>
      </c>
      <c r="B36" s="197" t="s">
        <v>137</v>
      </c>
      <c r="C36" s="197">
        <v>1</v>
      </c>
      <c r="D36" s="197" t="s">
        <v>300</v>
      </c>
      <c r="E36" s="207" t="s">
        <v>230</v>
      </c>
      <c r="F36" s="207" t="s">
        <v>349</v>
      </c>
      <c r="G36" s="197" t="s">
        <v>303</v>
      </c>
      <c r="H36" s="197" t="s">
        <v>304</v>
      </c>
      <c r="I36" s="197" t="s">
        <v>305</v>
      </c>
      <c r="J36" s="197" t="s">
        <v>306</v>
      </c>
      <c r="K36" s="197" t="s">
        <v>307</v>
      </c>
      <c r="L36" s="197" t="s">
        <v>308</v>
      </c>
      <c r="M36" s="197" t="s">
        <v>305</v>
      </c>
      <c r="N36" s="214" t="s">
        <v>350</v>
      </c>
      <c r="O36" s="197">
        <f>SUM(IF('VALORACIÓN DE CONTROL DE RIESGO'!G36="Preventivo",15,IF('VALORACIÓN DE CONTROL DE RIESGO'!G36="Detectivo",10,0)),IF('VALORACIÓN DE CONTROL DE RIESGO'!H36="Asignado",15,0),IF('VALORACIÓN DE CONTROL DE RIESGO'!I36="Adecuada",15,0),IF('VALORACIÓN DE CONTROL DE RIESGO'!J36="Completa",10,IF('VALORACIÓN DE CONTROL DE RIESGO'!J36="Incompleta",5,0)),IF('VALORACIÓN DE CONTROL DE RIESGO'!K36="SI",15,0),IF('VALORACIÓN DE CONTROL DE RIESGO'!L36="Se investigan y se resuelven oportunamente",15,0),IF('VALORACIÓN DE CONTROL DE RIESGO'!M36="Adecuada",15,0))</f>
        <v>100</v>
      </c>
      <c r="P36" s="197" t="str">
        <f t="shared" si="0"/>
        <v>Fuerte</v>
      </c>
      <c r="Q36" s="197" t="s">
        <v>309</v>
      </c>
      <c r="R36" s="197" t="str">
        <f t="shared" si="1"/>
        <v>Fuerte</v>
      </c>
      <c r="S36" s="201" t="str">
        <f t="shared" si="2"/>
        <v>NO</v>
      </c>
      <c r="T36" s="197" t="s">
        <v>672</v>
      </c>
      <c r="U36" s="125"/>
      <c r="V36" s="125"/>
      <c r="W36" s="125"/>
      <c r="X36" s="125"/>
      <c r="Y36" s="125"/>
      <c r="Z36" s="125"/>
      <c r="AA36" s="125"/>
      <c r="AB36" s="125"/>
      <c r="AC36" s="125"/>
      <c r="AD36" s="125"/>
      <c r="AE36" s="125"/>
      <c r="AF36" s="125"/>
      <c r="AG36" s="125"/>
    </row>
    <row r="37" spans="1:33" ht="171.75" customHeight="1" x14ac:dyDescent="0.25">
      <c r="A37" s="197">
        <v>17</v>
      </c>
      <c r="B37" s="197" t="s">
        <v>137</v>
      </c>
      <c r="C37" s="215">
        <v>1</v>
      </c>
      <c r="D37" s="197" t="s">
        <v>300</v>
      </c>
      <c r="E37" s="197" t="s">
        <v>232</v>
      </c>
      <c r="F37" s="197" t="s">
        <v>351</v>
      </c>
      <c r="G37" s="197" t="s">
        <v>303</v>
      </c>
      <c r="H37" s="197" t="s">
        <v>304</v>
      </c>
      <c r="I37" s="197" t="s">
        <v>305</v>
      </c>
      <c r="J37" s="197" t="s">
        <v>306</v>
      </c>
      <c r="K37" s="197" t="s">
        <v>307</v>
      </c>
      <c r="L37" s="197" t="s">
        <v>308</v>
      </c>
      <c r="M37" s="197" t="s">
        <v>305</v>
      </c>
      <c r="N37" s="214"/>
      <c r="O37" s="197">
        <f>SUM(IF('VALORACIÓN DE CONTROL DE RIESGO'!G37="Preventivo",15,IF('VALORACIÓN DE CONTROL DE RIESGO'!G37="Detectivo",10,0)),IF('VALORACIÓN DE CONTROL DE RIESGO'!H37="Asignado",15,0),IF('VALORACIÓN DE CONTROL DE RIESGO'!I37="Adecuada",15,0),IF('VALORACIÓN DE CONTROL DE RIESGO'!J37="Completa",10,IF('VALORACIÓN DE CONTROL DE RIESGO'!J37="Incompleta",5,0)),IF('VALORACIÓN DE CONTROL DE RIESGO'!K37="SI",15,0),IF('VALORACIÓN DE CONTROL DE RIESGO'!L37="Se investigan y se resuelven oportunamente",15,0),IF('VALORACIÓN DE CONTROL DE RIESGO'!M37="Adecuada",15,0))</f>
        <v>100</v>
      </c>
      <c r="P37" s="197" t="str">
        <f t="shared" si="0"/>
        <v>Fuerte</v>
      </c>
      <c r="Q37" s="197" t="s">
        <v>309</v>
      </c>
      <c r="R37" s="197" t="str">
        <f t="shared" si="1"/>
        <v>Fuerte</v>
      </c>
      <c r="S37" s="201" t="str">
        <f t="shared" si="2"/>
        <v>NO</v>
      </c>
      <c r="T37" s="197" t="s">
        <v>672</v>
      </c>
      <c r="U37" s="125"/>
      <c r="V37" s="125"/>
      <c r="W37" s="125"/>
      <c r="X37" s="125"/>
      <c r="Y37" s="125"/>
      <c r="Z37" s="125"/>
      <c r="AA37" s="125"/>
      <c r="AB37" s="125"/>
      <c r="AC37" s="125"/>
      <c r="AD37" s="125"/>
      <c r="AE37" s="125"/>
      <c r="AF37" s="125"/>
      <c r="AG37" s="125"/>
    </row>
    <row r="38" spans="1:33" ht="255" customHeight="1" x14ac:dyDescent="0.25">
      <c r="A38" s="197">
        <v>18</v>
      </c>
      <c r="B38" s="197" t="s">
        <v>141</v>
      </c>
      <c r="C38" s="197">
        <v>1</v>
      </c>
      <c r="D38" s="197" t="s">
        <v>300</v>
      </c>
      <c r="E38" s="207" t="s">
        <v>628</v>
      </c>
      <c r="F38" s="215" t="s">
        <v>629</v>
      </c>
      <c r="G38" s="197" t="s">
        <v>303</v>
      </c>
      <c r="H38" s="197" t="s">
        <v>304</v>
      </c>
      <c r="I38" s="197" t="s">
        <v>305</v>
      </c>
      <c r="J38" s="197" t="s">
        <v>306</v>
      </c>
      <c r="K38" s="197" t="s">
        <v>307</v>
      </c>
      <c r="L38" s="197" t="s">
        <v>308</v>
      </c>
      <c r="M38" s="197" t="s">
        <v>305</v>
      </c>
      <c r="N38" s="212" t="s">
        <v>632</v>
      </c>
      <c r="O38" s="197">
        <f>SUM(IF('VALORACIÓN DE CONTROL DE RIESGO'!G38="Preventivo",15,IF('VALORACIÓN DE CONTROL DE RIESGO'!G38="Detectivo",10,0)),IF('VALORACIÓN DE CONTROL DE RIESGO'!H38="Asignado",15,0),IF('VALORACIÓN DE CONTROL DE RIESGO'!I38="Adecuada",15,0),IF('VALORACIÓN DE CONTROL DE RIESGO'!J38="Completa",10,IF('VALORACIÓN DE CONTROL DE RIESGO'!J38="Incompleta",5,0)),IF('VALORACIÓN DE CONTROL DE RIESGO'!K38="SI",15,0),IF('VALORACIÓN DE CONTROL DE RIESGO'!L38="Se investigan y se resuelven oportunamente",15,0),IF('VALORACIÓN DE CONTROL DE RIESGO'!M38="Adecuada",15,0))</f>
        <v>100</v>
      </c>
      <c r="P38" s="197" t="str">
        <f t="shared" si="0"/>
        <v>Fuerte</v>
      </c>
      <c r="Q38" s="197" t="s">
        <v>309</v>
      </c>
      <c r="R38" s="197" t="str">
        <f t="shared" si="1"/>
        <v>Fuerte</v>
      </c>
      <c r="S38" s="201" t="str">
        <f t="shared" si="2"/>
        <v>NO</v>
      </c>
      <c r="T38" s="197" t="s">
        <v>672</v>
      </c>
      <c r="U38" s="125"/>
      <c r="V38" s="125"/>
      <c r="W38" s="125"/>
      <c r="X38" s="125"/>
      <c r="Y38" s="125"/>
      <c r="Z38" s="125"/>
      <c r="AA38" s="125"/>
      <c r="AB38" s="125"/>
      <c r="AC38" s="125"/>
      <c r="AD38" s="125"/>
      <c r="AE38" s="125"/>
      <c r="AF38" s="125"/>
      <c r="AG38" s="125"/>
    </row>
    <row r="39" spans="1:33" ht="225" customHeight="1" x14ac:dyDescent="0.25">
      <c r="A39" s="197">
        <v>19</v>
      </c>
      <c r="B39" s="197" t="s">
        <v>141</v>
      </c>
      <c r="C39" s="197">
        <v>1</v>
      </c>
      <c r="D39" s="197" t="s">
        <v>300</v>
      </c>
      <c r="E39" s="207" t="s">
        <v>627</v>
      </c>
      <c r="F39" s="197" t="s">
        <v>630</v>
      </c>
      <c r="G39" s="197" t="s">
        <v>303</v>
      </c>
      <c r="H39" s="197" t="s">
        <v>304</v>
      </c>
      <c r="I39" s="197" t="s">
        <v>305</v>
      </c>
      <c r="J39" s="197" t="s">
        <v>306</v>
      </c>
      <c r="K39" s="197" t="s">
        <v>307</v>
      </c>
      <c r="L39" s="197" t="s">
        <v>308</v>
      </c>
      <c r="M39" s="197" t="s">
        <v>305</v>
      </c>
      <c r="N39" s="212" t="s">
        <v>631</v>
      </c>
      <c r="O39" s="197">
        <f>SUM(IF('VALORACIÓN DE CONTROL DE RIESGO'!G39="Preventivo",15,IF('VALORACIÓN DE CONTROL DE RIESGO'!G39="Detectivo",10,0)),IF('VALORACIÓN DE CONTROL DE RIESGO'!H39="Asignado",15,0),IF('VALORACIÓN DE CONTROL DE RIESGO'!I39="Adecuada",15,0),IF('VALORACIÓN DE CONTROL DE RIESGO'!J39="Completa",10,IF('VALORACIÓN DE CONTROL DE RIESGO'!J39="Incompleta",5,0)),IF('VALORACIÓN DE CONTROL DE RIESGO'!K39="SI",15,0),IF('VALORACIÓN DE CONTROL DE RIESGO'!L39="Se investigan y se resuelven oportunamente",15,0),IF('VALORACIÓN DE CONTROL DE RIESGO'!M39="Adecuada",15,0))</f>
        <v>100</v>
      </c>
      <c r="P39" s="197" t="str">
        <f t="shared" si="0"/>
        <v>Fuerte</v>
      </c>
      <c r="Q39" s="197" t="s">
        <v>309</v>
      </c>
      <c r="R39" s="197" t="str">
        <f t="shared" si="1"/>
        <v>Fuerte</v>
      </c>
      <c r="S39" s="201" t="str">
        <f t="shared" si="2"/>
        <v>NO</v>
      </c>
      <c r="T39" s="197" t="s">
        <v>672</v>
      </c>
      <c r="U39" s="125"/>
      <c r="V39" s="125"/>
      <c r="W39" s="125"/>
      <c r="X39" s="125"/>
      <c r="Y39" s="125"/>
      <c r="Z39" s="125"/>
      <c r="AA39" s="125"/>
      <c r="AB39" s="125"/>
      <c r="AC39" s="125"/>
      <c r="AD39" s="125"/>
      <c r="AE39" s="125"/>
      <c r="AF39" s="125"/>
      <c r="AG39" s="125"/>
    </row>
    <row r="40" spans="1:33" ht="297.75" customHeight="1" x14ac:dyDescent="0.25">
      <c r="A40" s="197">
        <v>20</v>
      </c>
      <c r="B40" s="197" t="s">
        <v>146</v>
      </c>
      <c r="C40" s="197">
        <v>1</v>
      </c>
      <c r="D40" s="197" t="s">
        <v>300</v>
      </c>
      <c r="E40" s="197" t="s">
        <v>352</v>
      </c>
      <c r="F40" s="197" t="s">
        <v>560</v>
      </c>
      <c r="G40" s="197" t="s">
        <v>303</v>
      </c>
      <c r="H40" s="197" t="s">
        <v>304</v>
      </c>
      <c r="I40" s="197" t="s">
        <v>305</v>
      </c>
      <c r="J40" s="197" t="s">
        <v>306</v>
      </c>
      <c r="K40" s="197" t="s">
        <v>307</v>
      </c>
      <c r="L40" s="197" t="s">
        <v>308</v>
      </c>
      <c r="M40" s="197" t="s">
        <v>305</v>
      </c>
      <c r="N40" s="212" t="s">
        <v>353</v>
      </c>
      <c r="O40" s="197">
        <f>SUM(IF('VALORACIÓN DE CONTROL DE RIESGO'!G40="Preventivo",15,IF('VALORACIÓN DE CONTROL DE RIESGO'!G40="Detectivo",10,0)),IF('VALORACIÓN DE CONTROL DE RIESGO'!H40="Asignado",15,0),IF('VALORACIÓN DE CONTROL DE RIESGO'!I40="Adecuada",15,0),IF('VALORACIÓN DE CONTROL DE RIESGO'!J40="Completa",10,IF('VALORACIÓN DE CONTROL DE RIESGO'!J40="Incompleta",5,0)),IF('VALORACIÓN DE CONTROL DE RIESGO'!K40="SI",15,0),IF('VALORACIÓN DE CONTROL DE RIESGO'!L40="Se investigan y se resuelven oportunamente",15,0),IF('VALORACIÓN DE CONTROL DE RIESGO'!M40="Adecuada",15,0))</f>
        <v>100</v>
      </c>
      <c r="P40" s="197" t="str">
        <f t="shared" si="0"/>
        <v>Fuerte</v>
      </c>
      <c r="Q40" s="197" t="s">
        <v>309</v>
      </c>
      <c r="R40" s="197" t="str">
        <f t="shared" si="1"/>
        <v>Fuerte</v>
      </c>
      <c r="S40" s="197" t="str">
        <f t="shared" si="2"/>
        <v>NO</v>
      </c>
      <c r="T40" s="197" t="s">
        <v>672</v>
      </c>
      <c r="U40" s="125"/>
      <c r="V40" s="125"/>
      <c r="W40" s="125"/>
      <c r="X40" s="125"/>
      <c r="Y40" s="125"/>
      <c r="Z40" s="125"/>
      <c r="AA40" s="125"/>
      <c r="AB40" s="125"/>
      <c r="AC40" s="125"/>
      <c r="AD40" s="125"/>
      <c r="AE40" s="125"/>
      <c r="AF40" s="125"/>
      <c r="AG40" s="125"/>
    </row>
    <row r="41" spans="1:33" ht="195" customHeight="1" x14ac:dyDescent="0.25">
      <c r="A41" s="197">
        <v>21</v>
      </c>
      <c r="B41" s="197" t="s">
        <v>146</v>
      </c>
      <c r="C41" s="197">
        <v>1</v>
      </c>
      <c r="D41" s="197" t="s">
        <v>300</v>
      </c>
      <c r="E41" s="197" t="s">
        <v>354</v>
      </c>
      <c r="F41" s="197" t="s">
        <v>561</v>
      </c>
      <c r="G41" s="197" t="s">
        <v>303</v>
      </c>
      <c r="H41" s="197" t="s">
        <v>304</v>
      </c>
      <c r="I41" s="197" t="s">
        <v>305</v>
      </c>
      <c r="J41" s="197" t="s">
        <v>306</v>
      </c>
      <c r="K41" s="197" t="s">
        <v>307</v>
      </c>
      <c r="L41" s="197" t="s">
        <v>308</v>
      </c>
      <c r="M41" s="197" t="s">
        <v>305</v>
      </c>
      <c r="N41" s="212" t="s">
        <v>355</v>
      </c>
      <c r="O41" s="197">
        <f>SUM(IF('VALORACIÓN DE CONTROL DE RIESGO'!G41="Preventivo",15,IF('VALORACIÓN DE CONTROL DE RIESGO'!G41="Detectivo",10,0)),IF('VALORACIÓN DE CONTROL DE RIESGO'!H41="Asignado",15,0),IF('VALORACIÓN DE CONTROL DE RIESGO'!I41="Adecuada",15,0),IF('VALORACIÓN DE CONTROL DE RIESGO'!J41="Completa",10,IF('VALORACIÓN DE CONTROL DE RIESGO'!J41="Incompleta",5,0)),IF('VALORACIÓN DE CONTROL DE RIESGO'!K41="SI",15,0),IF('VALORACIÓN DE CONTROL DE RIESGO'!L41="Se investigan y se resuelven oportunamente",15,0),IF('VALORACIÓN DE CONTROL DE RIESGO'!M41="Adecuada",15,0))</f>
        <v>100</v>
      </c>
      <c r="P41" s="197" t="str">
        <f t="shared" si="0"/>
        <v>Fuerte</v>
      </c>
      <c r="Q41" s="197" t="s">
        <v>309</v>
      </c>
      <c r="R41" s="197" t="str">
        <f t="shared" si="1"/>
        <v>Fuerte</v>
      </c>
      <c r="S41" s="197" t="str">
        <f t="shared" si="2"/>
        <v>NO</v>
      </c>
      <c r="T41" s="197" t="s">
        <v>672</v>
      </c>
      <c r="U41" s="125"/>
      <c r="V41" s="125"/>
      <c r="W41" s="125"/>
      <c r="X41" s="125"/>
      <c r="Y41" s="125"/>
      <c r="Z41" s="125"/>
      <c r="AA41" s="125"/>
      <c r="AB41" s="125"/>
      <c r="AC41" s="125"/>
      <c r="AD41" s="125"/>
      <c r="AE41" s="125"/>
      <c r="AF41" s="125"/>
      <c r="AG41" s="125"/>
    </row>
    <row r="42" spans="1:33" ht="179.25" customHeight="1" x14ac:dyDescent="0.25">
      <c r="A42" s="197">
        <v>22</v>
      </c>
      <c r="B42" s="197" t="s">
        <v>149</v>
      </c>
      <c r="C42" s="197">
        <v>1</v>
      </c>
      <c r="D42" s="197" t="s">
        <v>300</v>
      </c>
      <c r="E42" s="197" t="s">
        <v>356</v>
      </c>
      <c r="F42" s="197" t="s">
        <v>357</v>
      </c>
      <c r="G42" s="197" t="s">
        <v>303</v>
      </c>
      <c r="H42" s="197" t="s">
        <v>304</v>
      </c>
      <c r="I42" s="197" t="s">
        <v>305</v>
      </c>
      <c r="J42" s="197" t="s">
        <v>306</v>
      </c>
      <c r="K42" s="197" t="s">
        <v>307</v>
      </c>
      <c r="L42" s="197" t="s">
        <v>308</v>
      </c>
      <c r="M42" s="197" t="s">
        <v>305</v>
      </c>
      <c r="N42" s="212" t="s">
        <v>358</v>
      </c>
      <c r="O42" s="197">
        <f>SUM(IF('VALORACIÓN DE CONTROL DE RIESGO'!G42="Preventivo",15,IF('VALORACIÓN DE CONTROL DE RIESGO'!G42="Detectivo",10,0)),IF('VALORACIÓN DE CONTROL DE RIESGO'!H42="Asignado",15,0),IF('VALORACIÓN DE CONTROL DE RIESGO'!I42="Adecuada",15,0),IF('VALORACIÓN DE CONTROL DE RIESGO'!J42="Completa",10,IF('VALORACIÓN DE CONTROL DE RIESGO'!J42="Incompleta",5,0)),IF('VALORACIÓN DE CONTROL DE RIESGO'!K42="SI",15,0),IF('VALORACIÓN DE CONTROL DE RIESGO'!L42="Se investigan y se resuelven oportunamente",15,0),IF('VALORACIÓN DE CONTROL DE RIESGO'!M42="Adecuada",15,0))</f>
        <v>100</v>
      </c>
      <c r="P42" s="197" t="str">
        <f t="shared" si="0"/>
        <v>Fuerte</v>
      </c>
      <c r="Q42" s="197" t="s">
        <v>309</v>
      </c>
      <c r="R42" s="197" t="str">
        <f t="shared" si="1"/>
        <v>Fuerte</v>
      </c>
      <c r="S42" s="197" t="str">
        <f t="shared" si="2"/>
        <v>NO</v>
      </c>
      <c r="T42" s="197" t="s">
        <v>672</v>
      </c>
      <c r="U42" s="125"/>
      <c r="V42" s="125"/>
      <c r="W42" s="125"/>
      <c r="X42" s="125"/>
      <c r="Y42" s="125"/>
      <c r="Z42" s="125"/>
      <c r="AA42" s="125"/>
      <c r="AB42" s="125"/>
      <c r="AC42" s="125"/>
      <c r="AD42" s="125"/>
      <c r="AE42" s="125"/>
      <c r="AF42" s="125"/>
      <c r="AG42" s="125"/>
    </row>
    <row r="43" spans="1:33" ht="129" customHeight="1" x14ac:dyDescent="0.25">
      <c r="A43" s="197">
        <v>23</v>
      </c>
      <c r="B43" s="197" t="s">
        <v>149</v>
      </c>
      <c r="C43" s="197">
        <v>1</v>
      </c>
      <c r="D43" s="197" t="s">
        <v>300</v>
      </c>
      <c r="E43" s="197" t="s">
        <v>359</v>
      </c>
      <c r="F43" s="197" t="s">
        <v>360</v>
      </c>
      <c r="G43" s="197" t="s">
        <v>303</v>
      </c>
      <c r="H43" s="197" t="s">
        <v>304</v>
      </c>
      <c r="I43" s="197" t="s">
        <v>305</v>
      </c>
      <c r="J43" s="197" t="s">
        <v>306</v>
      </c>
      <c r="K43" s="197" t="s">
        <v>307</v>
      </c>
      <c r="L43" s="197" t="s">
        <v>308</v>
      </c>
      <c r="M43" s="197" t="s">
        <v>305</v>
      </c>
      <c r="N43" s="212" t="s">
        <v>361</v>
      </c>
      <c r="O43" s="197">
        <f>SUM(IF('VALORACIÓN DE CONTROL DE RIESGO'!G43="Preventivo",15,IF('VALORACIÓN DE CONTROL DE RIESGO'!G43="Detectivo",10,0)),IF('VALORACIÓN DE CONTROL DE RIESGO'!H43="Asignado",15,0),IF('VALORACIÓN DE CONTROL DE RIESGO'!I43="Adecuada",15,0),IF('VALORACIÓN DE CONTROL DE RIESGO'!J43="Completa",10,IF('VALORACIÓN DE CONTROL DE RIESGO'!J43="Incompleta",5,0)),IF('VALORACIÓN DE CONTROL DE RIESGO'!K43="SI",15,0),IF('VALORACIÓN DE CONTROL DE RIESGO'!L43="Se investigan y se resuelven oportunamente",15,0),IF('VALORACIÓN DE CONTROL DE RIESGO'!M43="Adecuada",15,0))</f>
        <v>100</v>
      </c>
      <c r="P43" s="197" t="str">
        <f t="shared" si="0"/>
        <v>Fuerte</v>
      </c>
      <c r="Q43" s="197" t="s">
        <v>309</v>
      </c>
      <c r="R43" s="197" t="str">
        <f t="shared" si="1"/>
        <v>Fuerte</v>
      </c>
      <c r="S43" s="197" t="str">
        <f t="shared" si="2"/>
        <v>NO</v>
      </c>
      <c r="T43" s="197" t="s">
        <v>672</v>
      </c>
      <c r="U43" s="125"/>
      <c r="V43" s="125"/>
      <c r="W43" s="125"/>
      <c r="X43" s="125"/>
      <c r="Y43" s="125"/>
      <c r="Z43" s="125"/>
      <c r="AA43" s="125"/>
      <c r="AB43" s="125"/>
      <c r="AC43" s="125"/>
      <c r="AD43" s="125"/>
      <c r="AE43" s="125"/>
      <c r="AF43" s="125"/>
      <c r="AG43" s="125"/>
    </row>
    <row r="44" spans="1:33" ht="225.75" customHeight="1" x14ac:dyDescent="0.25">
      <c r="A44" s="197">
        <v>24</v>
      </c>
      <c r="B44" s="197" t="s">
        <v>153</v>
      </c>
      <c r="C44" s="197">
        <v>1</v>
      </c>
      <c r="D44" s="197" t="s">
        <v>300</v>
      </c>
      <c r="E44" s="197" t="s">
        <v>643</v>
      </c>
      <c r="F44" s="197" t="s">
        <v>645</v>
      </c>
      <c r="G44" s="197" t="s">
        <v>303</v>
      </c>
      <c r="H44" s="197" t="s">
        <v>304</v>
      </c>
      <c r="I44" s="197" t="s">
        <v>305</v>
      </c>
      <c r="J44" s="197" t="s">
        <v>306</v>
      </c>
      <c r="K44" s="197" t="s">
        <v>307</v>
      </c>
      <c r="L44" s="197" t="s">
        <v>308</v>
      </c>
      <c r="M44" s="197" t="s">
        <v>305</v>
      </c>
      <c r="N44" s="212" t="s">
        <v>362</v>
      </c>
      <c r="O44" s="197">
        <f>SUM(IF('VALORACIÓN DE CONTROL DE RIESGO'!G44="Preventivo",15,IF('VALORACIÓN DE CONTROL DE RIESGO'!G44="Detectivo",10,0)),IF('VALORACIÓN DE CONTROL DE RIESGO'!H44="Asignado",15,0),IF('VALORACIÓN DE CONTROL DE RIESGO'!I44="Adecuada",15,0),IF('VALORACIÓN DE CONTROL DE RIESGO'!J44="Completa",10,IF('VALORACIÓN DE CONTROL DE RIESGO'!J44="Incompleta",5,0)),IF('VALORACIÓN DE CONTROL DE RIESGO'!K44="SI",15,0),IF('VALORACIÓN DE CONTROL DE RIESGO'!L44="Se investigan y se resuelven oportunamente",15,0),IF('VALORACIÓN DE CONTROL DE RIESGO'!M44="Adecuada",15,0))</f>
        <v>100</v>
      </c>
      <c r="P44" s="197" t="str">
        <f t="shared" si="0"/>
        <v>Fuerte</v>
      </c>
      <c r="Q44" s="197" t="s">
        <v>309</v>
      </c>
      <c r="R44" s="197" t="str">
        <f t="shared" si="1"/>
        <v>Fuerte</v>
      </c>
      <c r="S44" s="197" t="str">
        <f t="shared" si="2"/>
        <v>NO</v>
      </c>
      <c r="T44" s="197" t="s">
        <v>672</v>
      </c>
      <c r="U44" s="125"/>
      <c r="V44" s="125"/>
      <c r="W44" s="125"/>
      <c r="X44" s="125"/>
      <c r="Y44" s="125"/>
      <c r="Z44" s="125"/>
      <c r="AA44" s="125"/>
      <c r="AB44" s="125"/>
      <c r="AC44" s="125"/>
      <c r="AD44" s="125"/>
      <c r="AE44" s="125"/>
      <c r="AF44" s="125"/>
      <c r="AG44" s="125"/>
    </row>
    <row r="45" spans="1:33" ht="240" customHeight="1" x14ac:dyDescent="0.25">
      <c r="A45" s="197">
        <v>25</v>
      </c>
      <c r="B45" s="197" t="s">
        <v>153</v>
      </c>
      <c r="C45" s="197">
        <v>1</v>
      </c>
      <c r="D45" s="197" t="s">
        <v>300</v>
      </c>
      <c r="E45" s="197" t="s">
        <v>644</v>
      </c>
      <c r="F45" s="197" t="s">
        <v>646</v>
      </c>
      <c r="G45" s="197" t="s">
        <v>303</v>
      </c>
      <c r="H45" s="197" t="s">
        <v>304</v>
      </c>
      <c r="I45" s="197" t="s">
        <v>305</v>
      </c>
      <c r="J45" s="197" t="s">
        <v>306</v>
      </c>
      <c r="K45" s="197" t="s">
        <v>307</v>
      </c>
      <c r="L45" s="197" t="s">
        <v>308</v>
      </c>
      <c r="M45" s="197" t="s">
        <v>305</v>
      </c>
      <c r="N45" s="212" t="s">
        <v>364</v>
      </c>
      <c r="O45" s="197">
        <f>SUM(IF('VALORACIÓN DE CONTROL DE RIESGO'!G45="Preventivo",15,IF('VALORACIÓN DE CONTROL DE RIESGO'!G45="Detectivo",10,0)),IF('VALORACIÓN DE CONTROL DE RIESGO'!H45="Asignado",15,0),IF('VALORACIÓN DE CONTROL DE RIESGO'!I45="Adecuada",15,0),IF('VALORACIÓN DE CONTROL DE RIESGO'!J45="Completa",10,IF('VALORACIÓN DE CONTROL DE RIESGO'!J45="Incompleta",5,0)),IF('VALORACIÓN DE CONTROL DE RIESGO'!K45="SI",15,0),IF('VALORACIÓN DE CONTROL DE RIESGO'!L45="Se investigan y se resuelven oportunamente",15,0),IF('VALORACIÓN DE CONTROL DE RIESGO'!M45="Adecuada",15,0))</f>
        <v>100</v>
      </c>
      <c r="P45" s="197" t="str">
        <f t="shared" si="0"/>
        <v>Fuerte</v>
      </c>
      <c r="Q45" s="197" t="s">
        <v>309</v>
      </c>
      <c r="R45" s="197" t="str">
        <f t="shared" si="1"/>
        <v>Fuerte</v>
      </c>
      <c r="S45" s="197" t="str">
        <f t="shared" si="2"/>
        <v>NO</v>
      </c>
      <c r="T45" s="197" t="s">
        <v>672</v>
      </c>
      <c r="U45" s="125"/>
      <c r="V45" s="125"/>
      <c r="W45" s="125"/>
      <c r="X45" s="125"/>
      <c r="Y45" s="125"/>
      <c r="Z45" s="125"/>
      <c r="AA45" s="125"/>
      <c r="AB45" s="125"/>
      <c r="AC45" s="125"/>
      <c r="AD45" s="125"/>
      <c r="AE45" s="125"/>
      <c r="AF45" s="125"/>
      <c r="AG45" s="125"/>
    </row>
    <row r="46" spans="1:33" ht="408.75" customHeight="1" x14ac:dyDescent="0.25">
      <c r="A46" s="197">
        <v>26</v>
      </c>
      <c r="B46" s="197" t="s">
        <v>155</v>
      </c>
      <c r="C46" s="197">
        <v>1</v>
      </c>
      <c r="D46" s="197" t="s">
        <v>300</v>
      </c>
      <c r="E46" s="197" t="s">
        <v>656</v>
      </c>
      <c r="F46" s="215" t="s">
        <v>658</v>
      </c>
      <c r="G46" s="197" t="s">
        <v>303</v>
      </c>
      <c r="H46" s="197" t="s">
        <v>304</v>
      </c>
      <c r="I46" s="197" t="s">
        <v>305</v>
      </c>
      <c r="J46" s="197" t="s">
        <v>306</v>
      </c>
      <c r="K46" s="197" t="s">
        <v>307</v>
      </c>
      <c r="L46" s="197" t="s">
        <v>308</v>
      </c>
      <c r="M46" s="197" t="s">
        <v>305</v>
      </c>
      <c r="N46" s="212" t="s">
        <v>365</v>
      </c>
      <c r="O46" s="197">
        <f>SUM(IF('VALORACIÓN DE CONTROL DE RIESGO'!G46="Preventivo",15,IF('VALORACIÓN DE CONTROL DE RIESGO'!G46="Detectivo",10,0)),IF('VALORACIÓN DE CONTROL DE RIESGO'!H46="Asignado",15,0),IF('VALORACIÓN DE CONTROL DE RIESGO'!I46="Adecuada",15,0),IF('VALORACIÓN DE CONTROL DE RIESGO'!J46="Completa",10,IF('VALORACIÓN DE CONTROL DE RIESGO'!J46="Incompleta",5,0)),IF('VALORACIÓN DE CONTROL DE RIESGO'!K46="SI",15,0),IF('VALORACIÓN DE CONTROL DE RIESGO'!L46="Se investigan y se resuelven oportunamente",15,0),IF('VALORACIÓN DE CONTROL DE RIESGO'!M46="Adecuada",15,0))</f>
        <v>100</v>
      </c>
      <c r="P46" s="197" t="str">
        <f t="shared" si="0"/>
        <v>Fuerte</v>
      </c>
      <c r="Q46" s="197" t="s">
        <v>309</v>
      </c>
      <c r="R46" s="197" t="str">
        <f t="shared" si="1"/>
        <v>Fuerte</v>
      </c>
      <c r="S46" s="197" t="str">
        <f t="shared" si="2"/>
        <v>NO</v>
      </c>
      <c r="T46" s="197" t="s">
        <v>672</v>
      </c>
      <c r="U46" s="125"/>
      <c r="V46" s="125"/>
      <c r="W46" s="125"/>
      <c r="X46" s="125"/>
      <c r="Y46" s="125"/>
      <c r="Z46" s="125"/>
      <c r="AA46" s="125"/>
      <c r="AB46" s="125"/>
      <c r="AC46" s="125"/>
      <c r="AD46" s="125"/>
      <c r="AE46" s="125"/>
      <c r="AF46" s="125"/>
      <c r="AG46" s="125"/>
    </row>
    <row r="47" spans="1:33" ht="198.75" customHeight="1" x14ac:dyDescent="0.25">
      <c r="A47" s="197">
        <v>27</v>
      </c>
      <c r="B47" s="197" t="s">
        <v>155</v>
      </c>
      <c r="C47" s="197">
        <v>1</v>
      </c>
      <c r="D47" s="197" t="s">
        <v>300</v>
      </c>
      <c r="E47" s="197" t="s">
        <v>657</v>
      </c>
      <c r="F47" s="197" t="s">
        <v>659</v>
      </c>
      <c r="G47" s="198" t="s">
        <v>303</v>
      </c>
      <c r="H47" s="197" t="s">
        <v>304</v>
      </c>
      <c r="I47" s="197" t="s">
        <v>305</v>
      </c>
      <c r="J47" s="197" t="s">
        <v>306</v>
      </c>
      <c r="K47" s="197" t="s">
        <v>307</v>
      </c>
      <c r="L47" s="197" t="s">
        <v>308</v>
      </c>
      <c r="M47" s="197" t="s">
        <v>305</v>
      </c>
      <c r="N47" s="212" t="s">
        <v>366</v>
      </c>
      <c r="O47" s="197">
        <f>SUM(IF('VALORACIÓN DE CONTROL DE RIESGO'!G47="Preventivo",15,IF('VALORACIÓN DE CONTROL DE RIESGO'!G47="Detectivo",10,0)),IF('VALORACIÓN DE CONTROL DE RIESGO'!H47="Asignado",15,0),IF('VALORACIÓN DE CONTROL DE RIESGO'!I47="Adecuada",15,0),IF('VALORACIÓN DE CONTROL DE RIESGO'!J47="Completa",10,IF('VALORACIÓN DE CONTROL DE RIESGO'!J47="Incompleta",5,0)),IF('VALORACIÓN DE CONTROL DE RIESGO'!K47="SI",15,0),IF('VALORACIÓN DE CONTROL DE RIESGO'!L47="Se investigan y se resuelven oportunamente",15,0),IF('VALORACIÓN DE CONTROL DE RIESGO'!M47="Adecuada",15,0))</f>
        <v>100</v>
      </c>
      <c r="P47" s="197" t="str">
        <f t="shared" si="0"/>
        <v>Fuerte</v>
      </c>
      <c r="Q47" s="197" t="s">
        <v>309</v>
      </c>
      <c r="R47" s="197" t="str">
        <f t="shared" si="1"/>
        <v>Fuerte</v>
      </c>
      <c r="S47" s="197" t="str">
        <f t="shared" si="2"/>
        <v>NO</v>
      </c>
      <c r="T47" s="197" t="s">
        <v>672</v>
      </c>
      <c r="U47" s="125"/>
      <c r="V47" s="125"/>
      <c r="W47" s="125"/>
      <c r="X47" s="125"/>
      <c r="Y47" s="125"/>
      <c r="Z47" s="125"/>
      <c r="AA47" s="125"/>
      <c r="AB47" s="125"/>
      <c r="AC47" s="125"/>
      <c r="AD47" s="125"/>
      <c r="AE47" s="125"/>
      <c r="AF47" s="125"/>
      <c r="AG47" s="125"/>
    </row>
    <row r="48" spans="1:33" ht="271.5" customHeight="1" x14ac:dyDescent="0.25">
      <c r="A48" s="197">
        <v>28</v>
      </c>
      <c r="B48" s="197" t="s">
        <v>153</v>
      </c>
      <c r="C48" s="197">
        <v>1</v>
      </c>
      <c r="D48" s="197" t="s">
        <v>300</v>
      </c>
      <c r="E48" s="197" t="s">
        <v>647</v>
      </c>
      <c r="F48" s="197" t="s">
        <v>648</v>
      </c>
      <c r="G48" s="198" t="s">
        <v>303</v>
      </c>
      <c r="H48" s="197" t="s">
        <v>304</v>
      </c>
      <c r="I48" s="197" t="s">
        <v>305</v>
      </c>
      <c r="J48" s="197" t="s">
        <v>306</v>
      </c>
      <c r="K48" s="197" t="s">
        <v>307</v>
      </c>
      <c r="L48" s="197" t="s">
        <v>308</v>
      </c>
      <c r="M48" s="197" t="s">
        <v>305</v>
      </c>
      <c r="N48" s="212" t="s">
        <v>367</v>
      </c>
      <c r="O48" s="197">
        <f>SUM(IF('VALORACIÓN DE CONTROL DE RIESGO'!G48="Preventivo",15,IF('VALORACIÓN DE CONTROL DE RIESGO'!G48="Detectivo",10,0)),IF('VALORACIÓN DE CONTROL DE RIESGO'!H48="Asignado",15,0),IF('VALORACIÓN DE CONTROL DE RIESGO'!I48="Adecuada",15,0),IF('VALORACIÓN DE CONTROL DE RIESGO'!J48="Completa",10,IF('VALORACIÓN DE CONTROL DE RIESGO'!J48="Incompleta",5,0)),IF('VALORACIÓN DE CONTROL DE RIESGO'!K48="SI",15,0),IF('VALORACIÓN DE CONTROL DE RIESGO'!L48="Se investigan y se resuelven oportunamente",15,0),IF('VALORACIÓN DE CONTROL DE RIESGO'!M48="Adecuada",15,0))</f>
        <v>100</v>
      </c>
      <c r="P48" s="197" t="str">
        <f t="shared" si="0"/>
        <v>Fuerte</v>
      </c>
      <c r="Q48" s="197" t="s">
        <v>309</v>
      </c>
      <c r="R48" s="197" t="str">
        <f t="shared" si="1"/>
        <v>Fuerte</v>
      </c>
      <c r="S48" s="197" t="str">
        <f t="shared" si="2"/>
        <v>NO</v>
      </c>
      <c r="T48" s="197" t="s">
        <v>672</v>
      </c>
      <c r="U48" s="125"/>
      <c r="V48" s="125"/>
      <c r="W48" s="125"/>
      <c r="X48" s="125"/>
      <c r="Y48" s="125"/>
      <c r="Z48" s="125"/>
      <c r="AA48" s="125"/>
      <c r="AB48" s="125"/>
      <c r="AC48" s="125"/>
      <c r="AD48" s="125"/>
      <c r="AE48" s="125"/>
      <c r="AF48" s="125"/>
      <c r="AG48" s="125"/>
    </row>
    <row r="49" spans="1:33" ht="238.5" customHeight="1" x14ac:dyDescent="0.25">
      <c r="A49" s="197">
        <v>29</v>
      </c>
      <c r="B49" s="197" t="s">
        <v>160</v>
      </c>
      <c r="C49" s="197">
        <v>1</v>
      </c>
      <c r="D49" s="197" t="s">
        <v>300</v>
      </c>
      <c r="E49" s="197" t="s">
        <v>161</v>
      </c>
      <c r="F49" s="197" t="s">
        <v>562</v>
      </c>
      <c r="G49" s="198" t="s">
        <v>303</v>
      </c>
      <c r="H49" s="197" t="s">
        <v>304</v>
      </c>
      <c r="I49" s="197" t="s">
        <v>305</v>
      </c>
      <c r="J49" s="197" t="s">
        <v>306</v>
      </c>
      <c r="K49" s="197" t="s">
        <v>307</v>
      </c>
      <c r="L49" s="197" t="s">
        <v>308</v>
      </c>
      <c r="M49" s="197" t="s">
        <v>305</v>
      </c>
      <c r="N49" s="212" t="s">
        <v>368</v>
      </c>
      <c r="O49" s="197">
        <f>SUM(IF('VALORACIÓN DE CONTROL DE RIESGO'!G49="Preventivo",15,IF('VALORACIÓN DE CONTROL DE RIESGO'!G49="Detectivo",10,0)),IF('VALORACIÓN DE CONTROL DE RIESGO'!H49="Asignado",15,0),IF('VALORACIÓN DE CONTROL DE RIESGO'!I49="Adecuada",15,0),IF('VALORACIÓN DE CONTROL DE RIESGO'!J49="Completa",10,IF('VALORACIÓN DE CONTROL DE RIESGO'!J49="Incompleta",5,0)),IF('VALORACIÓN DE CONTROL DE RIESGO'!K49="SI",15,0),IF('VALORACIÓN DE CONTROL DE RIESGO'!L49="Se investigan y se resuelven oportunamente",15,0),IF('VALORACIÓN DE CONTROL DE RIESGO'!M49="Adecuada",15,0))</f>
        <v>100</v>
      </c>
      <c r="P49" s="197" t="str">
        <f t="shared" si="0"/>
        <v>Fuerte</v>
      </c>
      <c r="Q49" s="197" t="s">
        <v>309</v>
      </c>
      <c r="R49" s="197" t="str">
        <f t="shared" si="1"/>
        <v>Fuerte</v>
      </c>
      <c r="S49" s="197" t="str">
        <f t="shared" si="2"/>
        <v>NO</v>
      </c>
      <c r="T49" s="197" t="s">
        <v>672</v>
      </c>
      <c r="U49" s="125"/>
      <c r="V49" s="125"/>
      <c r="W49" s="125"/>
      <c r="X49" s="125"/>
      <c r="Y49" s="125"/>
      <c r="Z49" s="125"/>
      <c r="AA49" s="125"/>
      <c r="AB49" s="125"/>
      <c r="AC49" s="125"/>
      <c r="AD49" s="125"/>
      <c r="AE49" s="125"/>
      <c r="AF49" s="125"/>
      <c r="AG49" s="125"/>
    </row>
    <row r="50" spans="1:33" ht="129" customHeight="1" x14ac:dyDescent="0.25">
      <c r="A50" s="197">
        <v>30</v>
      </c>
      <c r="B50" s="197" t="s">
        <v>163</v>
      </c>
      <c r="C50" s="197">
        <v>1</v>
      </c>
      <c r="D50" s="197" t="s">
        <v>300</v>
      </c>
      <c r="E50" s="197" t="s">
        <v>247</v>
      </c>
      <c r="F50" s="197" t="s">
        <v>369</v>
      </c>
      <c r="G50" s="198" t="s">
        <v>303</v>
      </c>
      <c r="H50" s="197" t="s">
        <v>304</v>
      </c>
      <c r="I50" s="197" t="s">
        <v>305</v>
      </c>
      <c r="J50" s="197" t="s">
        <v>306</v>
      </c>
      <c r="K50" s="197" t="s">
        <v>307</v>
      </c>
      <c r="L50" s="197" t="s">
        <v>308</v>
      </c>
      <c r="M50" s="197" t="s">
        <v>305</v>
      </c>
      <c r="N50" s="197" t="s">
        <v>75</v>
      </c>
      <c r="O50" s="197">
        <f>SUM(IF('VALORACIÓN DE CONTROL DE RIESGO'!G50="Preventivo",15,IF('VALORACIÓN DE CONTROL DE RIESGO'!G50="Detectivo",10,0)),IF('VALORACIÓN DE CONTROL DE RIESGO'!H50="Asignado",15,0),IF('VALORACIÓN DE CONTROL DE RIESGO'!I50="Adecuada",15,0),IF('VALORACIÓN DE CONTROL DE RIESGO'!J50="Completa",10,IF('VALORACIÓN DE CONTROL DE RIESGO'!J50="Incompleta",5,0)),IF('VALORACIÓN DE CONTROL DE RIESGO'!K50="SI",15,0),IF('VALORACIÓN DE CONTROL DE RIESGO'!L50="Se investigan y se resuelven oportunamente",15,0),IF('VALORACIÓN DE CONTROL DE RIESGO'!M50="Adecuada",15,0))</f>
        <v>100</v>
      </c>
      <c r="P50" s="197" t="str">
        <f t="shared" si="0"/>
        <v>Fuerte</v>
      </c>
      <c r="Q50" s="197" t="s">
        <v>309</v>
      </c>
      <c r="R50" s="197" t="str">
        <f t="shared" si="1"/>
        <v>Fuerte</v>
      </c>
      <c r="S50" s="197" t="str">
        <f t="shared" si="2"/>
        <v>NO</v>
      </c>
      <c r="T50" s="197" t="s">
        <v>672</v>
      </c>
      <c r="U50" s="125"/>
      <c r="V50" s="125"/>
      <c r="W50" s="125"/>
      <c r="X50" s="125"/>
      <c r="Y50" s="125"/>
      <c r="Z50" s="125"/>
      <c r="AA50" s="125"/>
      <c r="AB50" s="125"/>
      <c r="AC50" s="125"/>
      <c r="AD50" s="125"/>
      <c r="AE50" s="125"/>
      <c r="AF50" s="125"/>
      <c r="AG50" s="125"/>
    </row>
    <row r="51" spans="1:33" ht="146.25" customHeight="1" x14ac:dyDescent="0.25">
      <c r="A51" s="197">
        <v>31</v>
      </c>
      <c r="B51" s="197" t="s">
        <v>163</v>
      </c>
      <c r="C51" s="197">
        <v>1</v>
      </c>
      <c r="D51" s="197" t="s">
        <v>300</v>
      </c>
      <c r="E51" s="197" t="s">
        <v>370</v>
      </c>
      <c r="F51" s="197" t="s">
        <v>371</v>
      </c>
      <c r="G51" s="198" t="s">
        <v>303</v>
      </c>
      <c r="H51" s="197" t="s">
        <v>304</v>
      </c>
      <c r="I51" s="197" t="s">
        <v>305</v>
      </c>
      <c r="J51" s="197" t="s">
        <v>306</v>
      </c>
      <c r="K51" s="197" t="s">
        <v>307</v>
      </c>
      <c r="L51" s="197" t="s">
        <v>308</v>
      </c>
      <c r="M51" s="197" t="s">
        <v>305</v>
      </c>
      <c r="N51" s="197" t="s">
        <v>372</v>
      </c>
      <c r="O51" s="197">
        <f>SUM(IF('VALORACIÓN DE CONTROL DE RIESGO'!G51="Preventivo",15,IF('VALORACIÓN DE CONTROL DE RIESGO'!G51="Detectivo",10,0)),IF('VALORACIÓN DE CONTROL DE RIESGO'!H51="Asignado",15,0),IF('VALORACIÓN DE CONTROL DE RIESGO'!I51="Adecuada",15,0),IF('VALORACIÓN DE CONTROL DE RIESGO'!J51="Completa",10,IF('VALORACIÓN DE CONTROL DE RIESGO'!J51="Incompleta",5,0)),IF('VALORACIÓN DE CONTROL DE RIESGO'!K51="SI",15,0),IF('VALORACIÓN DE CONTROL DE RIESGO'!L51="Se investigan y se resuelven oportunamente",15,0),IF('VALORACIÓN DE CONTROL DE RIESGO'!M51="Adecuada",15,0))</f>
        <v>100</v>
      </c>
      <c r="P51" s="197" t="str">
        <f t="shared" si="0"/>
        <v>Fuerte</v>
      </c>
      <c r="Q51" s="197" t="s">
        <v>309</v>
      </c>
      <c r="R51" s="197" t="str">
        <f t="shared" si="1"/>
        <v>Fuerte</v>
      </c>
      <c r="S51" s="197" t="str">
        <f t="shared" si="2"/>
        <v>NO</v>
      </c>
      <c r="T51" s="197" t="s">
        <v>672</v>
      </c>
      <c r="U51" s="125"/>
      <c r="V51" s="125"/>
      <c r="W51" s="125"/>
      <c r="X51" s="125"/>
      <c r="Y51" s="125"/>
      <c r="Z51" s="125"/>
      <c r="AA51" s="125"/>
      <c r="AB51" s="125"/>
      <c r="AC51" s="125"/>
      <c r="AD51" s="125"/>
      <c r="AE51" s="125"/>
      <c r="AF51" s="125"/>
      <c r="AG51" s="125"/>
    </row>
    <row r="52" spans="1:33" ht="99" customHeight="1" x14ac:dyDescent="0.25">
      <c r="A52" s="197">
        <v>32</v>
      </c>
      <c r="B52" s="197" t="s">
        <v>167</v>
      </c>
      <c r="C52" s="197">
        <v>1</v>
      </c>
      <c r="D52" s="197" t="s">
        <v>300</v>
      </c>
      <c r="E52" s="197" t="s">
        <v>252</v>
      </c>
      <c r="F52" s="197" t="s">
        <v>373</v>
      </c>
      <c r="G52" s="198" t="s">
        <v>303</v>
      </c>
      <c r="H52" s="197" t="s">
        <v>304</v>
      </c>
      <c r="I52" s="197" t="s">
        <v>305</v>
      </c>
      <c r="J52" s="197" t="s">
        <v>306</v>
      </c>
      <c r="K52" s="197" t="s">
        <v>307</v>
      </c>
      <c r="L52" s="197" t="s">
        <v>308</v>
      </c>
      <c r="M52" s="197" t="s">
        <v>305</v>
      </c>
      <c r="N52" s="212" t="s">
        <v>374</v>
      </c>
      <c r="O52" s="197">
        <f>SUM(IF('VALORACIÓN DE CONTROL DE RIESGO'!G52="Preventivo",15,IF('VALORACIÓN DE CONTROL DE RIESGO'!G52="Detectivo",10,0)),IF('VALORACIÓN DE CONTROL DE RIESGO'!H52="Asignado",15,0),IF('VALORACIÓN DE CONTROL DE RIESGO'!I52="Adecuada",15,0),IF('VALORACIÓN DE CONTROL DE RIESGO'!J52="Completa",10,IF('VALORACIÓN DE CONTROL DE RIESGO'!J52="Incompleta",5,0)),IF('VALORACIÓN DE CONTROL DE RIESGO'!K52="SI",15,0),IF('VALORACIÓN DE CONTROL DE RIESGO'!L52="Se investigan y se resuelven oportunamente",15,0),IF('VALORACIÓN DE CONTROL DE RIESGO'!M52="Adecuada",15,0))</f>
        <v>100</v>
      </c>
      <c r="P52" s="197" t="str">
        <f t="shared" si="0"/>
        <v>Fuerte</v>
      </c>
      <c r="Q52" s="197" t="s">
        <v>309</v>
      </c>
      <c r="R52" s="197" t="str">
        <f t="shared" si="1"/>
        <v>Fuerte</v>
      </c>
      <c r="S52" s="197" t="str">
        <f t="shared" si="2"/>
        <v>NO</v>
      </c>
      <c r="T52" s="197" t="s">
        <v>672</v>
      </c>
      <c r="U52" s="125"/>
      <c r="V52" s="125"/>
      <c r="W52" s="125"/>
      <c r="X52" s="125"/>
      <c r="Y52" s="125"/>
      <c r="Z52" s="125"/>
      <c r="AA52" s="125"/>
      <c r="AB52" s="125"/>
      <c r="AC52" s="125"/>
      <c r="AD52" s="125"/>
      <c r="AE52" s="125"/>
      <c r="AF52" s="125"/>
      <c r="AG52" s="125"/>
    </row>
    <row r="53" spans="1:33" ht="158.25" customHeight="1" x14ac:dyDescent="0.25">
      <c r="A53" s="197">
        <v>33</v>
      </c>
      <c r="B53" s="197" t="s">
        <v>167</v>
      </c>
      <c r="C53" s="197">
        <v>1</v>
      </c>
      <c r="D53" s="197" t="s">
        <v>300</v>
      </c>
      <c r="E53" s="197" t="s">
        <v>254</v>
      </c>
      <c r="F53" s="197" t="s">
        <v>375</v>
      </c>
      <c r="G53" s="198" t="s">
        <v>303</v>
      </c>
      <c r="H53" s="197" t="s">
        <v>304</v>
      </c>
      <c r="I53" s="197" t="s">
        <v>305</v>
      </c>
      <c r="J53" s="197" t="s">
        <v>306</v>
      </c>
      <c r="K53" s="197" t="s">
        <v>307</v>
      </c>
      <c r="L53" s="197" t="s">
        <v>308</v>
      </c>
      <c r="M53" s="197" t="s">
        <v>305</v>
      </c>
      <c r="N53" s="212" t="s">
        <v>376</v>
      </c>
      <c r="O53" s="197">
        <f>SUM(IF('VALORACIÓN DE CONTROL DE RIESGO'!G53="Preventivo",15,IF('VALORACIÓN DE CONTROL DE RIESGO'!G53="Detectivo",10,0)),IF('VALORACIÓN DE CONTROL DE RIESGO'!H53="Asignado",15,0),IF('VALORACIÓN DE CONTROL DE RIESGO'!I53="Adecuada",15,0),IF('VALORACIÓN DE CONTROL DE RIESGO'!J53="Completa",10,IF('VALORACIÓN DE CONTROL DE RIESGO'!J53="Incompleta",5,0)),IF('VALORACIÓN DE CONTROL DE RIESGO'!K53="SI",15,0),IF('VALORACIÓN DE CONTROL DE RIESGO'!L53="Se investigan y se resuelven oportunamente",15,0),IF('VALORACIÓN DE CONTROL DE RIESGO'!M53="Adecuada",15,0))</f>
        <v>100</v>
      </c>
      <c r="P53" s="197" t="str">
        <f t="shared" si="0"/>
        <v>Fuerte</v>
      </c>
      <c r="Q53" s="197" t="s">
        <v>309</v>
      </c>
      <c r="R53" s="197" t="str">
        <f t="shared" si="1"/>
        <v>Fuerte</v>
      </c>
      <c r="S53" s="197" t="str">
        <f t="shared" si="2"/>
        <v>NO</v>
      </c>
      <c r="T53" s="197" t="s">
        <v>672</v>
      </c>
      <c r="U53" s="125"/>
      <c r="V53" s="125"/>
      <c r="W53" s="125"/>
      <c r="X53" s="125"/>
      <c r="Y53" s="125"/>
      <c r="Z53" s="125"/>
      <c r="AA53" s="125"/>
      <c r="AB53" s="125"/>
      <c r="AC53" s="125"/>
      <c r="AD53" s="125"/>
      <c r="AE53" s="125"/>
      <c r="AF53" s="125"/>
      <c r="AG53" s="125"/>
    </row>
    <row r="54" spans="1:33" ht="283.5" customHeight="1" x14ac:dyDescent="0.25">
      <c r="A54" s="197">
        <v>34</v>
      </c>
      <c r="B54" s="197" t="s">
        <v>167</v>
      </c>
      <c r="C54" s="197">
        <v>1</v>
      </c>
      <c r="D54" s="197" t="s">
        <v>300</v>
      </c>
      <c r="E54" s="197" t="s">
        <v>377</v>
      </c>
      <c r="F54" s="197" t="s">
        <v>378</v>
      </c>
      <c r="G54" s="198" t="s">
        <v>303</v>
      </c>
      <c r="H54" s="197" t="s">
        <v>304</v>
      </c>
      <c r="I54" s="197" t="s">
        <v>305</v>
      </c>
      <c r="J54" s="197" t="s">
        <v>306</v>
      </c>
      <c r="K54" s="197" t="s">
        <v>307</v>
      </c>
      <c r="L54" s="197" t="s">
        <v>308</v>
      </c>
      <c r="M54" s="197" t="s">
        <v>305</v>
      </c>
      <c r="N54" s="212" t="s">
        <v>379</v>
      </c>
      <c r="O54" s="197">
        <f>SUM(IF('VALORACIÓN DE CONTROL DE RIESGO'!G54="Preventivo",15,IF('VALORACIÓN DE CONTROL DE RIESGO'!G54="Detectivo",10,0)),IF('VALORACIÓN DE CONTROL DE RIESGO'!H54="Asignado",15,0),IF('VALORACIÓN DE CONTROL DE RIESGO'!I54="Adecuada",15,0),IF('VALORACIÓN DE CONTROL DE RIESGO'!J54="Completa",10,IF('VALORACIÓN DE CONTROL DE RIESGO'!J54="Incompleta",5,0)),IF('VALORACIÓN DE CONTROL DE RIESGO'!K54="SI",15,0),IF('VALORACIÓN DE CONTROL DE RIESGO'!L54="Se investigan y se resuelven oportunamente",15,0),IF('VALORACIÓN DE CONTROL DE RIESGO'!M54="Adecuada",15,0))</f>
        <v>100</v>
      </c>
      <c r="P54" s="197" t="str">
        <f t="shared" si="0"/>
        <v>Fuerte</v>
      </c>
      <c r="Q54" s="197" t="s">
        <v>309</v>
      </c>
      <c r="R54" s="197" t="str">
        <f t="shared" si="1"/>
        <v>Fuerte</v>
      </c>
      <c r="S54" s="197" t="str">
        <f t="shared" si="2"/>
        <v>NO</v>
      </c>
      <c r="T54" s="197" t="s">
        <v>672</v>
      </c>
      <c r="U54" s="125"/>
      <c r="V54" s="125"/>
      <c r="W54" s="125"/>
      <c r="X54" s="125"/>
      <c r="Y54" s="125"/>
      <c r="Z54" s="125"/>
      <c r="AA54" s="125"/>
      <c r="AB54" s="125"/>
      <c r="AC54" s="125"/>
      <c r="AD54" s="125"/>
      <c r="AE54" s="125"/>
      <c r="AF54" s="125"/>
      <c r="AG54" s="125"/>
    </row>
    <row r="55" spans="1:33" ht="161.25" customHeight="1" x14ac:dyDescent="0.25">
      <c r="A55" s="197">
        <v>35</v>
      </c>
      <c r="B55" s="197" t="s">
        <v>167</v>
      </c>
      <c r="C55" s="197">
        <v>1</v>
      </c>
      <c r="D55" s="197" t="s">
        <v>300</v>
      </c>
      <c r="E55" s="197" t="s">
        <v>258</v>
      </c>
      <c r="F55" s="197" t="s">
        <v>380</v>
      </c>
      <c r="G55" s="198" t="s">
        <v>303</v>
      </c>
      <c r="H55" s="197" t="s">
        <v>304</v>
      </c>
      <c r="I55" s="197" t="s">
        <v>305</v>
      </c>
      <c r="J55" s="197" t="s">
        <v>306</v>
      </c>
      <c r="K55" s="197" t="s">
        <v>307</v>
      </c>
      <c r="L55" s="197" t="s">
        <v>308</v>
      </c>
      <c r="M55" s="197" t="s">
        <v>305</v>
      </c>
      <c r="N55" s="212" t="s">
        <v>381</v>
      </c>
      <c r="O55" s="197">
        <f>SUM(IF('VALORACIÓN DE CONTROL DE RIESGO'!G55="Preventivo",15,IF('VALORACIÓN DE CONTROL DE RIESGO'!G55="Detectivo",10,0)),IF('VALORACIÓN DE CONTROL DE RIESGO'!H55="Asignado",15,0),IF('VALORACIÓN DE CONTROL DE RIESGO'!I55="Adecuada",15,0),IF('VALORACIÓN DE CONTROL DE RIESGO'!J55="Completa",10,IF('VALORACIÓN DE CONTROL DE RIESGO'!J55="Incompleta",5,0)),IF('VALORACIÓN DE CONTROL DE RIESGO'!K55="SI",15,0),IF('VALORACIÓN DE CONTROL DE RIESGO'!L55="Se investigan y se resuelven oportunamente",15,0),IF('VALORACIÓN DE CONTROL DE RIESGO'!M55="Adecuada",15,0))</f>
        <v>100</v>
      </c>
      <c r="P55" s="197" t="str">
        <f t="shared" si="0"/>
        <v>Fuerte</v>
      </c>
      <c r="Q55" s="197" t="s">
        <v>309</v>
      </c>
      <c r="R55" s="197" t="str">
        <f t="shared" si="1"/>
        <v>Fuerte</v>
      </c>
      <c r="S55" s="197" t="str">
        <f t="shared" si="2"/>
        <v>NO</v>
      </c>
      <c r="T55" s="197" t="s">
        <v>672</v>
      </c>
      <c r="U55" s="125"/>
      <c r="V55" s="125"/>
      <c r="W55" s="125"/>
      <c r="X55" s="125"/>
      <c r="Y55" s="125"/>
      <c r="Z55" s="125"/>
      <c r="AA55" s="125"/>
      <c r="AB55" s="125"/>
      <c r="AC55" s="125"/>
      <c r="AD55" s="125"/>
      <c r="AE55" s="125"/>
      <c r="AF55" s="125"/>
      <c r="AG55" s="125"/>
    </row>
    <row r="56" spans="1:33" ht="181.5" customHeight="1" x14ac:dyDescent="0.25">
      <c r="A56" s="197">
        <v>36</v>
      </c>
      <c r="B56" s="197" t="s">
        <v>167</v>
      </c>
      <c r="C56" s="197">
        <v>1</v>
      </c>
      <c r="D56" s="197" t="s">
        <v>300</v>
      </c>
      <c r="E56" s="197" t="s">
        <v>260</v>
      </c>
      <c r="F56" s="197" t="s">
        <v>382</v>
      </c>
      <c r="G56" s="198" t="s">
        <v>303</v>
      </c>
      <c r="H56" s="197" t="s">
        <v>304</v>
      </c>
      <c r="I56" s="197" t="s">
        <v>305</v>
      </c>
      <c r="J56" s="197" t="s">
        <v>306</v>
      </c>
      <c r="K56" s="197" t="s">
        <v>307</v>
      </c>
      <c r="L56" s="197" t="s">
        <v>308</v>
      </c>
      <c r="M56" s="197" t="s">
        <v>305</v>
      </c>
      <c r="N56" s="212" t="s">
        <v>383</v>
      </c>
      <c r="O56" s="197">
        <f>SUM(IF('VALORACIÓN DE CONTROL DE RIESGO'!G56="Preventivo",15,IF('VALORACIÓN DE CONTROL DE RIESGO'!G56="Detectivo",10,0)),IF('VALORACIÓN DE CONTROL DE RIESGO'!H56="Asignado",15,0),IF('VALORACIÓN DE CONTROL DE RIESGO'!I56="Adecuada",15,0),IF('VALORACIÓN DE CONTROL DE RIESGO'!J56="Completa",10,IF('VALORACIÓN DE CONTROL DE RIESGO'!J56="Incompleta",5,0)),IF('VALORACIÓN DE CONTROL DE RIESGO'!K56="SI",15,0),IF('VALORACIÓN DE CONTROL DE RIESGO'!L56="Se investigan y se resuelven oportunamente",15,0),IF('VALORACIÓN DE CONTROL DE RIESGO'!M56="Adecuada",15,0))</f>
        <v>100</v>
      </c>
      <c r="P56" s="197" t="str">
        <f t="shared" si="0"/>
        <v>Fuerte</v>
      </c>
      <c r="Q56" s="197" t="s">
        <v>309</v>
      </c>
      <c r="R56" s="197" t="str">
        <f t="shared" si="1"/>
        <v>Fuerte</v>
      </c>
      <c r="S56" s="197" t="str">
        <f t="shared" si="2"/>
        <v>NO</v>
      </c>
      <c r="T56" s="197" t="s">
        <v>672</v>
      </c>
      <c r="U56" s="125"/>
      <c r="V56" s="125"/>
      <c r="W56" s="125"/>
      <c r="X56" s="125"/>
      <c r="Y56" s="125"/>
      <c r="Z56" s="125"/>
      <c r="AA56" s="125"/>
      <c r="AB56" s="125"/>
      <c r="AC56" s="125"/>
      <c r="AD56" s="125"/>
      <c r="AE56" s="125"/>
      <c r="AF56" s="125"/>
      <c r="AG56" s="125"/>
    </row>
    <row r="57" spans="1:33" ht="161.25" customHeight="1" x14ac:dyDescent="0.25">
      <c r="A57" s="197">
        <v>37</v>
      </c>
      <c r="B57" s="197" t="s">
        <v>167</v>
      </c>
      <c r="C57" s="197">
        <v>1</v>
      </c>
      <c r="D57" s="197" t="s">
        <v>300</v>
      </c>
      <c r="E57" s="197" t="s">
        <v>384</v>
      </c>
      <c r="F57" s="197" t="s">
        <v>385</v>
      </c>
      <c r="G57" s="198" t="s">
        <v>303</v>
      </c>
      <c r="H57" s="197" t="s">
        <v>304</v>
      </c>
      <c r="I57" s="197" t="s">
        <v>305</v>
      </c>
      <c r="J57" s="197" t="s">
        <v>306</v>
      </c>
      <c r="K57" s="197" t="s">
        <v>307</v>
      </c>
      <c r="L57" s="197" t="s">
        <v>308</v>
      </c>
      <c r="M57" s="197" t="s">
        <v>305</v>
      </c>
      <c r="N57" s="212" t="s">
        <v>386</v>
      </c>
      <c r="O57" s="197">
        <f>SUM(IF('VALORACIÓN DE CONTROL DE RIESGO'!G57="Preventivo",15,IF('VALORACIÓN DE CONTROL DE RIESGO'!G57="Detectivo",10,0)),IF('VALORACIÓN DE CONTROL DE RIESGO'!H57="Asignado",15,0),IF('VALORACIÓN DE CONTROL DE RIESGO'!I57="Adecuada",15,0),IF('VALORACIÓN DE CONTROL DE RIESGO'!J57="Completa",10,IF('VALORACIÓN DE CONTROL DE RIESGO'!J57="Incompleta",5,0)),IF('VALORACIÓN DE CONTROL DE RIESGO'!K57="SI",15,0),IF('VALORACIÓN DE CONTROL DE RIESGO'!L57="Se investigan y se resuelven oportunamente",15,0),IF('VALORACIÓN DE CONTROL DE RIESGO'!M57="Adecuada",15,0))</f>
        <v>100</v>
      </c>
      <c r="P57" s="197" t="str">
        <f t="shared" si="0"/>
        <v>Fuerte</v>
      </c>
      <c r="Q57" s="197" t="s">
        <v>309</v>
      </c>
      <c r="R57" s="197" t="str">
        <f t="shared" si="1"/>
        <v>Fuerte</v>
      </c>
      <c r="S57" s="197" t="str">
        <f t="shared" si="2"/>
        <v>NO</v>
      </c>
      <c r="T57" s="197" t="s">
        <v>672</v>
      </c>
      <c r="U57" s="125"/>
      <c r="V57" s="125"/>
      <c r="W57" s="125"/>
      <c r="X57" s="125"/>
      <c r="Y57" s="125"/>
      <c r="Z57" s="125"/>
      <c r="AA57" s="125"/>
      <c r="AB57" s="125"/>
      <c r="AC57" s="125"/>
      <c r="AD57" s="125"/>
      <c r="AE57" s="125"/>
      <c r="AF57" s="125"/>
      <c r="AG57" s="125"/>
    </row>
    <row r="58" spans="1:33" ht="118.5" customHeight="1" x14ac:dyDescent="0.25">
      <c r="A58" s="197">
        <v>38</v>
      </c>
      <c r="B58" s="197" t="s">
        <v>167</v>
      </c>
      <c r="C58" s="197">
        <v>1</v>
      </c>
      <c r="D58" s="197" t="s">
        <v>300</v>
      </c>
      <c r="E58" s="197" t="s">
        <v>264</v>
      </c>
      <c r="F58" s="197" t="s">
        <v>387</v>
      </c>
      <c r="G58" s="198" t="s">
        <v>303</v>
      </c>
      <c r="H58" s="197" t="s">
        <v>304</v>
      </c>
      <c r="I58" s="197" t="s">
        <v>305</v>
      </c>
      <c r="J58" s="197" t="s">
        <v>306</v>
      </c>
      <c r="K58" s="197" t="s">
        <v>307</v>
      </c>
      <c r="L58" s="197" t="s">
        <v>308</v>
      </c>
      <c r="M58" s="197" t="s">
        <v>305</v>
      </c>
      <c r="N58" s="212" t="s">
        <v>388</v>
      </c>
      <c r="O58" s="197">
        <f>SUM(IF('VALORACIÓN DE CONTROL DE RIESGO'!G58="Preventivo",15,IF('VALORACIÓN DE CONTROL DE RIESGO'!G58="Detectivo",10,0)),IF('VALORACIÓN DE CONTROL DE RIESGO'!H58="Asignado",15,0),IF('VALORACIÓN DE CONTROL DE RIESGO'!I58="Adecuada",15,0),IF('VALORACIÓN DE CONTROL DE RIESGO'!J58="Completa",10,IF('VALORACIÓN DE CONTROL DE RIESGO'!J58="Incompleta",5,0)),IF('VALORACIÓN DE CONTROL DE RIESGO'!K58="SI",15,0),IF('VALORACIÓN DE CONTROL DE RIESGO'!L58="Se investigan y se resuelven oportunamente",15,0),IF('VALORACIÓN DE CONTROL DE RIESGO'!M58="Adecuada",15,0))</f>
        <v>100</v>
      </c>
      <c r="P58" s="197" t="str">
        <f t="shared" si="0"/>
        <v>Fuerte</v>
      </c>
      <c r="Q58" s="197" t="s">
        <v>309</v>
      </c>
      <c r="R58" s="197" t="str">
        <f t="shared" si="1"/>
        <v>Fuerte</v>
      </c>
      <c r="S58" s="197" t="str">
        <f t="shared" ref="S58" si="9">IF(R58="","",IF(R58="Fuerte","NO","SI"))</f>
        <v>NO</v>
      </c>
      <c r="T58" s="197" t="s">
        <v>672</v>
      </c>
      <c r="U58" s="125"/>
      <c r="V58" s="125"/>
      <c r="W58" s="125"/>
      <c r="X58" s="125"/>
      <c r="Y58" s="125"/>
      <c r="Z58" s="125"/>
      <c r="AA58" s="125"/>
      <c r="AB58" s="125"/>
      <c r="AC58" s="125"/>
      <c r="AD58" s="125"/>
      <c r="AE58" s="125"/>
      <c r="AF58" s="125"/>
      <c r="AG58" s="125"/>
    </row>
    <row r="59" spans="1:33" ht="188.25" customHeight="1" x14ac:dyDescent="0.25">
      <c r="A59" s="197">
        <v>39</v>
      </c>
      <c r="B59" s="197" t="s">
        <v>180</v>
      </c>
      <c r="C59" s="197">
        <v>1</v>
      </c>
      <c r="D59" s="197" t="s">
        <v>300</v>
      </c>
      <c r="E59" s="197" t="s">
        <v>266</v>
      </c>
      <c r="F59" s="197" t="s">
        <v>389</v>
      </c>
      <c r="G59" s="198" t="s">
        <v>303</v>
      </c>
      <c r="H59" s="197" t="s">
        <v>304</v>
      </c>
      <c r="I59" s="197" t="s">
        <v>305</v>
      </c>
      <c r="J59" s="197" t="s">
        <v>306</v>
      </c>
      <c r="K59" s="197" t="s">
        <v>307</v>
      </c>
      <c r="L59" s="197" t="s">
        <v>308</v>
      </c>
      <c r="M59" s="197" t="s">
        <v>305</v>
      </c>
      <c r="N59" s="212" t="s">
        <v>390</v>
      </c>
      <c r="O59" s="197">
        <f>SUM(IF('VALORACIÓN DE CONTROL DE RIESGO'!G59="Preventivo",15,IF('VALORACIÓN DE CONTROL DE RIESGO'!G59="Detectivo",10,0)),IF('VALORACIÓN DE CONTROL DE RIESGO'!H59="Asignado",15,0),IF('VALORACIÓN DE CONTROL DE RIESGO'!I59="Adecuada",15,0),IF('VALORACIÓN DE CONTROL DE RIESGO'!J59="Completa",10,IF('VALORACIÓN DE CONTROL DE RIESGO'!J59="Incompleta",5,0)),IF('VALORACIÓN DE CONTROL DE RIESGO'!K59="SI",15,0),IF('VALORACIÓN DE CONTROL DE RIESGO'!L59="Se investigan y se resuelven oportunamente",15,0),IF('VALORACIÓN DE CONTROL DE RIESGO'!M59="Adecuada",15,0))</f>
        <v>100</v>
      </c>
      <c r="P59" s="197" t="str">
        <f t="shared" ref="P59:P61" si="10">IF(O59&gt;=96,"Fuerte",IF(AND(O59&gt;=86,O59&lt;=95),"Moderado",IF(AND(O59&lt;=85,O59&gt;=0),"Debil","")))</f>
        <v>Fuerte</v>
      </c>
      <c r="Q59" s="197" t="s">
        <v>309</v>
      </c>
      <c r="R59" s="197" t="str">
        <f t="shared" ref="R59:R61" si="11">IF(AND(P59="Fuerte",Q59="Fuerte"),"Fuerte",IF(AND(P59="Fuerte",Q59="Moderado"),"Moderado",IF(AND(P59="Fuerte",Q59="Debil"),"Debil",IF(AND(P59="Moderado",Q59="Fuerte"),"Moderado",IF(AND(P59="Moderado",Q59="Moderado"),"Moderado",IF(AND(P59="Moderado",Q59="Debil"),"Debil",IF(AND(P59="Debil",Q59="Fuerte"),"Debil",IF(AND(P59="Debil",Q59="Moderado"),"Debil",IF(AND(P59="Debil",Q59="Debil"),"Debil","")))))))))</f>
        <v>Fuerte</v>
      </c>
      <c r="S59" s="197" t="str">
        <f t="shared" ref="S59:S61" si="12">IF(R59="","",IF(R59="Fuerte","NO","SI"))</f>
        <v>NO</v>
      </c>
      <c r="T59" s="197" t="s">
        <v>672</v>
      </c>
      <c r="U59" s="125"/>
      <c r="V59" s="125"/>
      <c r="W59" s="125"/>
      <c r="X59" s="125"/>
      <c r="Y59" s="125"/>
      <c r="Z59" s="125"/>
      <c r="AA59" s="125"/>
      <c r="AB59" s="125"/>
      <c r="AC59" s="125"/>
      <c r="AD59" s="125"/>
      <c r="AE59" s="125"/>
      <c r="AF59" s="125"/>
      <c r="AG59" s="125"/>
    </row>
    <row r="60" spans="1:33" ht="189.75" customHeight="1" x14ac:dyDescent="0.25">
      <c r="A60" s="197">
        <v>40</v>
      </c>
      <c r="B60" s="197" t="s">
        <v>180</v>
      </c>
      <c r="C60" s="197">
        <v>1</v>
      </c>
      <c r="D60" s="197" t="s">
        <v>300</v>
      </c>
      <c r="E60" s="197" t="s">
        <v>268</v>
      </c>
      <c r="F60" s="197" t="s">
        <v>391</v>
      </c>
      <c r="G60" s="198" t="s">
        <v>303</v>
      </c>
      <c r="H60" s="197" t="s">
        <v>304</v>
      </c>
      <c r="I60" s="197" t="s">
        <v>305</v>
      </c>
      <c r="J60" s="197" t="s">
        <v>306</v>
      </c>
      <c r="K60" s="197" t="s">
        <v>307</v>
      </c>
      <c r="L60" s="197" t="s">
        <v>308</v>
      </c>
      <c r="M60" s="197" t="s">
        <v>305</v>
      </c>
      <c r="N60" s="212" t="s">
        <v>392</v>
      </c>
      <c r="O60" s="197">
        <f>SUM(IF('VALORACIÓN DE CONTROL DE RIESGO'!G60="Preventivo",15,IF('VALORACIÓN DE CONTROL DE RIESGO'!G60="Detectivo",10,0)),IF('VALORACIÓN DE CONTROL DE RIESGO'!H60="Asignado",15,0),IF('VALORACIÓN DE CONTROL DE RIESGO'!I60="Adecuada",15,0),IF('VALORACIÓN DE CONTROL DE RIESGO'!J60="Completa",10,IF('VALORACIÓN DE CONTROL DE RIESGO'!J60="Incompleta",5,0)),IF('VALORACIÓN DE CONTROL DE RIESGO'!K60="SI",15,0),IF('VALORACIÓN DE CONTROL DE RIESGO'!L60="Se investigan y se resuelven oportunamente",15,0),IF('VALORACIÓN DE CONTROL DE RIESGO'!M60="Adecuada",15,0))</f>
        <v>100</v>
      </c>
      <c r="P60" s="197" t="str">
        <f t="shared" si="10"/>
        <v>Fuerte</v>
      </c>
      <c r="Q60" s="197" t="s">
        <v>309</v>
      </c>
      <c r="R60" s="197" t="str">
        <f t="shared" si="11"/>
        <v>Fuerte</v>
      </c>
      <c r="S60" s="197" t="str">
        <f t="shared" si="12"/>
        <v>NO</v>
      </c>
      <c r="T60" s="197" t="s">
        <v>672</v>
      </c>
      <c r="U60" s="125"/>
      <c r="V60" s="125"/>
      <c r="W60" s="125"/>
      <c r="X60" s="125"/>
      <c r="Y60" s="125"/>
      <c r="Z60" s="125"/>
      <c r="AA60" s="125"/>
      <c r="AB60" s="125"/>
      <c r="AC60" s="125"/>
      <c r="AD60" s="125"/>
      <c r="AE60" s="125"/>
      <c r="AF60" s="125"/>
      <c r="AG60" s="125"/>
    </row>
    <row r="61" spans="1:33" ht="150.75" customHeight="1" x14ac:dyDescent="0.25">
      <c r="A61" s="197">
        <v>41</v>
      </c>
      <c r="B61" s="197" t="s">
        <v>180</v>
      </c>
      <c r="C61" s="197">
        <v>1</v>
      </c>
      <c r="D61" s="197" t="s">
        <v>300</v>
      </c>
      <c r="E61" s="197" t="s">
        <v>269</v>
      </c>
      <c r="F61" s="197" t="s">
        <v>393</v>
      </c>
      <c r="G61" s="198" t="s">
        <v>303</v>
      </c>
      <c r="H61" s="197" t="s">
        <v>304</v>
      </c>
      <c r="I61" s="197" t="s">
        <v>305</v>
      </c>
      <c r="J61" s="197" t="s">
        <v>306</v>
      </c>
      <c r="K61" s="197" t="s">
        <v>307</v>
      </c>
      <c r="L61" s="197" t="s">
        <v>308</v>
      </c>
      <c r="M61" s="197" t="s">
        <v>305</v>
      </c>
      <c r="N61" s="212" t="s">
        <v>394</v>
      </c>
      <c r="O61" s="197">
        <f>SUM(IF('VALORACIÓN DE CONTROL DE RIESGO'!G61="Preventivo",15,IF('VALORACIÓN DE CONTROL DE RIESGO'!G61="Detectivo",10,0)),IF('VALORACIÓN DE CONTROL DE RIESGO'!H61="Asignado",15,0),IF('VALORACIÓN DE CONTROL DE RIESGO'!I61="Adecuada",15,0),IF('VALORACIÓN DE CONTROL DE RIESGO'!J61="Completa",10,IF('VALORACIÓN DE CONTROL DE RIESGO'!J61="Incompleta",5,0)),IF('VALORACIÓN DE CONTROL DE RIESGO'!K61="SI",15,0),IF('VALORACIÓN DE CONTROL DE RIESGO'!L61="Se investigan y se resuelven oportunamente",15,0),IF('VALORACIÓN DE CONTROL DE RIESGO'!M61="Adecuada",15,0))</f>
        <v>100</v>
      </c>
      <c r="P61" s="197" t="str">
        <f t="shared" si="10"/>
        <v>Fuerte</v>
      </c>
      <c r="Q61" s="197" t="s">
        <v>309</v>
      </c>
      <c r="R61" s="197" t="str">
        <f t="shared" si="11"/>
        <v>Fuerte</v>
      </c>
      <c r="S61" s="197" t="str">
        <f t="shared" si="12"/>
        <v>NO</v>
      </c>
      <c r="T61" s="197" t="s">
        <v>672</v>
      </c>
      <c r="U61" s="125"/>
      <c r="V61" s="125"/>
      <c r="W61" s="125"/>
      <c r="X61" s="125"/>
      <c r="Y61" s="125"/>
      <c r="Z61" s="125"/>
      <c r="AA61" s="125"/>
      <c r="AB61" s="125"/>
      <c r="AC61" s="125"/>
      <c r="AD61" s="125"/>
      <c r="AE61" s="125"/>
      <c r="AF61" s="125"/>
      <c r="AG61" s="125"/>
    </row>
    <row r="62" spans="1:33" ht="223.5" customHeight="1" x14ac:dyDescent="0.25">
      <c r="A62" s="197">
        <v>42</v>
      </c>
      <c r="B62" s="197" t="s">
        <v>114</v>
      </c>
      <c r="C62" s="197">
        <v>1</v>
      </c>
      <c r="D62" s="197" t="s">
        <v>300</v>
      </c>
      <c r="E62" s="197" t="s">
        <v>563</v>
      </c>
      <c r="F62" s="197" t="s">
        <v>564</v>
      </c>
      <c r="G62" s="198" t="s">
        <v>303</v>
      </c>
      <c r="H62" s="197" t="s">
        <v>304</v>
      </c>
      <c r="I62" s="197" t="s">
        <v>305</v>
      </c>
      <c r="J62" s="197" t="s">
        <v>306</v>
      </c>
      <c r="K62" s="197" t="s">
        <v>307</v>
      </c>
      <c r="L62" s="197" t="s">
        <v>308</v>
      </c>
      <c r="M62" s="197" t="s">
        <v>305</v>
      </c>
      <c r="N62" s="212" t="s">
        <v>394</v>
      </c>
      <c r="O62" s="197">
        <f>SUM(IF('VALORACIÓN DE CONTROL DE RIESGO'!G62="Preventivo",15,IF('VALORACIÓN DE CONTROL DE RIESGO'!G62="Detectivo",10,0)),IF('VALORACIÓN DE CONTROL DE RIESGO'!H62="Asignado",15,0),IF('VALORACIÓN DE CONTROL DE RIESGO'!I62="Adecuada",15,0),IF('VALORACIÓN DE CONTROL DE RIESGO'!J62="Completa",10,IF('VALORACIÓN DE CONTROL DE RIESGO'!J62="Incompleta",5,0)),IF('VALORACIÓN DE CONTROL DE RIESGO'!K62="SI",15,0),IF('VALORACIÓN DE CONTROL DE RIESGO'!L62="Se investigan y se resuelven oportunamente",15,0),IF('VALORACIÓN DE CONTROL DE RIESGO'!M62="Adecuada",15,0))</f>
        <v>100</v>
      </c>
      <c r="P62" s="197" t="str">
        <f t="shared" ref="P62" si="13">IF(O62&gt;=96,"Fuerte",IF(AND(O62&gt;=86,O62&lt;=95),"Moderado",IF(AND(O62&lt;=85,O62&gt;=0),"Debil","")))</f>
        <v>Fuerte</v>
      </c>
      <c r="Q62" s="197" t="s">
        <v>309</v>
      </c>
      <c r="R62" s="197" t="str">
        <f t="shared" ref="R62" si="14">IF(AND(P62="Fuerte",Q62="Fuerte"),"Fuerte",IF(AND(P62="Fuerte",Q62="Moderado"),"Moderado",IF(AND(P62="Fuerte",Q62="Debil"),"Debil",IF(AND(P62="Moderado",Q62="Fuerte"),"Moderado",IF(AND(P62="Moderado",Q62="Moderado"),"Moderado",IF(AND(P62="Moderado",Q62="Debil"),"Debil",IF(AND(P62="Debil",Q62="Fuerte"),"Debil",IF(AND(P62="Debil",Q62="Moderado"),"Debil",IF(AND(P62="Debil",Q62="Debil"),"Debil","")))))))))</f>
        <v>Fuerte</v>
      </c>
      <c r="S62" s="197" t="str">
        <f t="shared" ref="S62" si="15">IF(R62="","",IF(R62="Fuerte","NO","SI"))</f>
        <v>NO</v>
      </c>
      <c r="T62" s="197" t="s">
        <v>672</v>
      </c>
      <c r="U62" s="125"/>
      <c r="V62" s="125"/>
      <c r="W62" s="125"/>
      <c r="X62" s="125"/>
      <c r="Y62" s="125"/>
      <c r="Z62" s="125"/>
      <c r="AA62" s="125"/>
      <c r="AB62" s="125"/>
      <c r="AC62" s="125"/>
      <c r="AD62" s="125"/>
      <c r="AE62" s="125"/>
      <c r="AF62" s="125"/>
      <c r="AG62" s="125"/>
    </row>
    <row r="63" spans="1:33" ht="175.5" customHeight="1" x14ac:dyDescent="0.25">
      <c r="A63" s="197">
        <v>43</v>
      </c>
      <c r="B63" s="197" t="s">
        <v>114</v>
      </c>
      <c r="C63" s="197">
        <v>1</v>
      </c>
      <c r="D63" s="197" t="s">
        <v>300</v>
      </c>
      <c r="E63" s="197" t="s">
        <v>273</v>
      </c>
      <c r="F63" s="197" t="s">
        <v>395</v>
      </c>
      <c r="G63" s="198" t="s">
        <v>303</v>
      </c>
      <c r="H63" s="197" t="s">
        <v>304</v>
      </c>
      <c r="I63" s="197" t="s">
        <v>305</v>
      </c>
      <c r="J63" s="197" t="s">
        <v>306</v>
      </c>
      <c r="K63" s="197" t="s">
        <v>307</v>
      </c>
      <c r="L63" s="197" t="s">
        <v>308</v>
      </c>
      <c r="M63" s="197" t="s">
        <v>305</v>
      </c>
      <c r="N63" s="212" t="s">
        <v>396</v>
      </c>
      <c r="O63" s="197">
        <f>SUM(IF('VALORACIÓN DE CONTROL DE RIESGO'!G63="Preventivo",15,IF('VALORACIÓN DE CONTROL DE RIESGO'!G63="Detectivo",10,0)),IF('VALORACIÓN DE CONTROL DE RIESGO'!H63="Asignado",15,0),IF('VALORACIÓN DE CONTROL DE RIESGO'!I63="Adecuada",15,0),IF('VALORACIÓN DE CONTROL DE RIESGO'!J63="Completa",10,IF('VALORACIÓN DE CONTROL DE RIESGO'!J63="Incompleta",5,0)),IF('VALORACIÓN DE CONTROL DE RIESGO'!K63="SI",15,0),IF('VALORACIÓN DE CONTROL DE RIESGO'!L63="Se investigan y se resuelven oportunamente",15,0),IF('VALORACIÓN DE CONTROL DE RIESGO'!M63="Adecuada",15,0))</f>
        <v>100</v>
      </c>
      <c r="P63" s="197" t="str">
        <f t="shared" ref="P63:P67" si="16">IF(O63&gt;=96,"Fuerte",IF(AND(O63&gt;=86,O63&lt;=95),"Moderado",IF(AND(O63&lt;=85,O63&gt;=0),"Debil","")))</f>
        <v>Fuerte</v>
      </c>
      <c r="Q63" s="197" t="s">
        <v>309</v>
      </c>
      <c r="R63" s="197" t="str">
        <f t="shared" ref="R63:R67" si="17">IF(AND(P63="Fuerte",Q63="Fuerte"),"Fuerte",IF(AND(P63="Fuerte",Q63="Moderado"),"Moderado",IF(AND(P63="Fuerte",Q63="Debil"),"Debil",IF(AND(P63="Moderado",Q63="Fuerte"),"Moderado",IF(AND(P63="Moderado",Q63="Moderado"),"Moderado",IF(AND(P63="Moderado",Q63="Debil"),"Debil",IF(AND(P63="Debil",Q63="Fuerte"),"Debil",IF(AND(P63="Debil",Q63="Moderado"),"Debil",IF(AND(P63="Debil",Q63="Debil"),"Debil","")))))))))</f>
        <v>Fuerte</v>
      </c>
      <c r="S63" s="197" t="str">
        <f t="shared" ref="S63:S67" si="18">IF(R63="","",IF(R63="Fuerte","NO","SI"))</f>
        <v>NO</v>
      </c>
      <c r="T63" s="197" t="s">
        <v>672</v>
      </c>
      <c r="U63" s="125"/>
      <c r="V63" s="125"/>
      <c r="W63" s="125"/>
      <c r="X63" s="125"/>
      <c r="Y63" s="125"/>
      <c r="Z63" s="125"/>
      <c r="AA63" s="125"/>
      <c r="AB63" s="125"/>
      <c r="AC63" s="125"/>
      <c r="AD63" s="125"/>
      <c r="AE63" s="125"/>
      <c r="AF63" s="125"/>
      <c r="AG63" s="125"/>
    </row>
    <row r="64" spans="1:33" ht="175.5" customHeight="1" x14ac:dyDescent="0.25">
      <c r="A64" s="197">
        <v>44</v>
      </c>
      <c r="B64" s="197" t="s">
        <v>114</v>
      </c>
      <c r="C64" s="197">
        <v>1</v>
      </c>
      <c r="D64" s="197" t="s">
        <v>300</v>
      </c>
      <c r="E64" s="216" t="s">
        <v>397</v>
      </c>
      <c r="F64" s="217" t="s">
        <v>398</v>
      </c>
      <c r="G64" s="198" t="s">
        <v>303</v>
      </c>
      <c r="H64" s="197" t="s">
        <v>304</v>
      </c>
      <c r="I64" s="197" t="s">
        <v>305</v>
      </c>
      <c r="J64" s="197" t="s">
        <v>306</v>
      </c>
      <c r="K64" s="197" t="s">
        <v>307</v>
      </c>
      <c r="L64" s="197" t="s">
        <v>308</v>
      </c>
      <c r="M64" s="197" t="s">
        <v>305</v>
      </c>
      <c r="N64" s="218" t="s">
        <v>399</v>
      </c>
      <c r="O64" s="197">
        <f>SUM(IF('VALORACIÓN DE CONTROL DE RIESGO'!G64="Preventivo",15,IF('VALORACIÓN DE CONTROL DE RIESGO'!G64="Detectivo",10,0)),IF('VALORACIÓN DE CONTROL DE RIESGO'!H64="Asignado",15,0),IF('VALORACIÓN DE CONTROL DE RIESGO'!I64="Adecuada",15,0),IF('VALORACIÓN DE CONTROL DE RIESGO'!J64="Completa",10,IF('VALORACIÓN DE CONTROL DE RIESGO'!J64="Incompleta",5,0)),IF('VALORACIÓN DE CONTROL DE RIESGO'!K64="SI",15,0),IF('VALORACIÓN DE CONTROL DE RIESGO'!L64="Se investigan y se resuelven oportunamente",15,0),IF('VALORACIÓN DE CONTROL DE RIESGO'!M64="Adecuada",15,0))</f>
        <v>100</v>
      </c>
      <c r="P64" s="197" t="str">
        <f t="shared" si="16"/>
        <v>Fuerte</v>
      </c>
      <c r="Q64" s="197" t="s">
        <v>309</v>
      </c>
      <c r="R64" s="197" t="str">
        <f t="shared" si="17"/>
        <v>Fuerte</v>
      </c>
      <c r="S64" s="197" t="str">
        <f t="shared" si="18"/>
        <v>NO</v>
      </c>
      <c r="T64" s="197" t="s">
        <v>672</v>
      </c>
      <c r="U64" s="125"/>
      <c r="V64" s="125"/>
      <c r="W64" s="125"/>
      <c r="X64" s="125"/>
      <c r="Y64" s="125"/>
      <c r="Z64" s="125"/>
      <c r="AA64" s="125"/>
      <c r="AB64" s="125"/>
      <c r="AC64" s="125"/>
      <c r="AD64" s="125"/>
      <c r="AE64" s="125"/>
      <c r="AF64" s="125"/>
      <c r="AG64" s="125"/>
    </row>
    <row r="65" spans="1:33" ht="175.5" customHeight="1" x14ac:dyDescent="0.25">
      <c r="A65" s="197">
        <v>44</v>
      </c>
      <c r="B65" s="197" t="s">
        <v>114</v>
      </c>
      <c r="C65" s="197">
        <v>2</v>
      </c>
      <c r="D65" s="197" t="s">
        <v>300</v>
      </c>
      <c r="E65" s="197" t="s">
        <v>400</v>
      </c>
      <c r="F65" s="219"/>
      <c r="G65" s="198" t="s">
        <v>303</v>
      </c>
      <c r="H65" s="197" t="s">
        <v>304</v>
      </c>
      <c r="I65" s="197" t="s">
        <v>305</v>
      </c>
      <c r="J65" s="197" t="s">
        <v>306</v>
      </c>
      <c r="K65" s="197" t="s">
        <v>307</v>
      </c>
      <c r="L65" s="197" t="s">
        <v>308</v>
      </c>
      <c r="M65" s="197" t="s">
        <v>305</v>
      </c>
      <c r="N65" s="220"/>
      <c r="O65" s="197">
        <f>SUM(IF('VALORACIÓN DE CONTROL DE RIESGO'!G65="Preventivo",15,IF('VALORACIÓN DE CONTROL DE RIESGO'!G65="Detectivo",10,0)),IF('VALORACIÓN DE CONTROL DE RIESGO'!H65="Asignado",15,0),IF('VALORACIÓN DE CONTROL DE RIESGO'!I65="Adecuada",15,0),IF('VALORACIÓN DE CONTROL DE RIESGO'!J65="Completa",10,IF('VALORACIÓN DE CONTROL DE RIESGO'!J65="Incompleta",5,0)),IF('VALORACIÓN DE CONTROL DE RIESGO'!K65="SI",15,0),IF('VALORACIÓN DE CONTROL DE RIESGO'!L65="Se investigan y se resuelven oportunamente",15,0),IF('VALORACIÓN DE CONTROL DE RIESGO'!M65="Adecuada",15,0))</f>
        <v>100</v>
      </c>
      <c r="P65" s="197" t="str">
        <f t="shared" ref="P65" si="19">IF(O65&gt;=96,"Fuerte",IF(AND(O65&gt;=86,O65&lt;=95),"Moderado",IF(AND(O65&lt;=85,O65&gt;=0),"Debil","")))</f>
        <v>Fuerte</v>
      </c>
      <c r="Q65" s="197" t="s">
        <v>309</v>
      </c>
      <c r="R65" s="197" t="str">
        <f t="shared" ref="R65" si="20">IF(AND(P65="Fuerte",Q65="Fuerte"),"Fuerte",IF(AND(P65="Fuerte",Q65="Moderado"),"Moderado",IF(AND(P65="Fuerte",Q65="Debil"),"Debil",IF(AND(P65="Moderado",Q65="Fuerte"),"Moderado",IF(AND(P65="Moderado",Q65="Moderado"),"Moderado",IF(AND(P65="Moderado",Q65="Debil"),"Debil",IF(AND(P65="Debil",Q65="Fuerte"),"Debil",IF(AND(P65="Debil",Q65="Moderado"),"Debil",IF(AND(P65="Debil",Q65="Debil"),"Debil","")))))))))</f>
        <v>Fuerte</v>
      </c>
      <c r="S65" s="197" t="str">
        <f t="shared" ref="S65" si="21">IF(R65="","",IF(R65="Fuerte","NO","SI"))</f>
        <v>NO</v>
      </c>
      <c r="T65" s="197" t="s">
        <v>672</v>
      </c>
      <c r="U65" s="125"/>
      <c r="V65" s="125"/>
      <c r="W65" s="125"/>
      <c r="X65" s="125"/>
      <c r="Y65" s="125"/>
      <c r="Z65" s="125"/>
      <c r="AA65" s="125"/>
      <c r="AB65" s="125"/>
      <c r="AC65" s="125"/>
      <c r="AD65" s="125"/>
      <c r="AE65" s="125"/>
      <c r="AF65" s="125"/>
      <c r="AG65" s="125"/>
    </row>
    <row r="66" spans="1:33" ht="175.5" customHeight="1" x14ac:dyDescent="0.25">
      <c r="A66" s="197">
        <v>45</v>
      </c>
      <c r="B66" s="197" t="s">
        <v>114</v>
      </c>
      <c r="C66" s="197">
        <v>1</v>
      </c>
      <c r="D66" s="197" t="s">
        <v>300</v>
      </c>
      <c r="E66" s="197" t="s">
        <v>277</v>
      </c>
      <c r="F66" s="197" t="s">
        <v>401</v>
      </c>
      <c r="G66" s="198" t="s">
        <v>303</v>
      </c>
      <c r="H66" s="197" t="s">
        <v>304</v>
      </c>
      <c r="I66" s="197" t="s">
        <v>305</v>
      </c>
      <c r="J66" s="197" t="s">
        <v>306</v>
      </c>
      <c r="K66" s="197" t="s">
        <v>307</v>
      </c>
      <c r="L66" s="197" t="s">
        <v>308</v>
      </c>
      <c r="M66" s="197" t="s">
        <v>305</v>
      </c>
      <c r="N66" s="212" t="s">
        <v>402</v>
      </c>
      <c r="O66" s="197">
        <f>SUM(IF('VALORACIÓN DE CONTROL DE RIESGO'!G66="Preventivo",15,IF('VALORACIÓN DE CONTROL DE RIESGO'!G66="Detectivo",10,0)),IF('VALORACIÓN DE CONTROL DE RIESGO'!H66="Asignado",15,0),IF('VALORACIÓN DE CONTROL DE RIESGO'!I66="Adecuada",15,0),IF('VALORACIÓN DE CONTROL DE RIESGO'!J66="Completa",10,IF('VALORACIÓN DE CONTROL DE RIESGO'!J66="Incompleta",5,0)),IF('VALORACIÓN DE CONTROL DE RIESGO'!K66="SI",15,0),IF('VALORACIÓN DE CONTROL DE RIESGO'!L66="Se investigan y se resuelven oportunamente",15,0),IF('VALORACIÓN DE CONTROL DE RIESGO'!M66="Adecuada",15,0))</f>
        <v>100</v>
      </c>
      <c r="P66" s="197" t="str">
        <f t="shared" si="16"/>
        <v>Fuerte</v>
      </c>
      <c r="Q66" s="197" t="s">
        <v>309</v>
      </c>
      <c r="R66" s="197" t="str">
        <f t="shared" si="17"/>
        <v>Fuerte</v>
      </c>
      <c r="S66" s="197" t="str">
        <f t="shared" si="18"/>
        <v>NO</v>
      </c>
      <c r="T66" s="197" t="s">
        <v>672</v>
      </c>
      <c r="U66" s="125"/>
      <c r="V66" s="125"/>
      <c r="W66" s="125"/>
      <c r="X66" s="125"/>
      <c r="Y66" s="125"/>
      <c r="Z66" s="125"/>
      <c r="AA66" s="125"/>
      <c r="AB66" s="125"/>
      <c r="AC66" s="125"/>
      <c r="AD66" s="125"/>
      <c r="AE66" s="125"/>
      <c r="AF66" s="125"/>
      <c r="AG66" s="125"/>
    </row>
    <row r="67" spans="1:33" ht="175.5" customHeight="1" x14ac:dyDescent="0.25">
      <c r="A67" s="197">
        <v>46</v>
      </c>
      <c r="B67" s="197" t="s">
        <v>114</v>
      </c>
      <c r="C67" s="197">
        <v>1</v>
      </c>
      <c r="D67" s="197" t="s">
        <v>300</v>
      </c>
      <c r="E67" s="197" t="s">
        <v>403</v>
      </c>
      <c r="F67" s="197" t="s">
        <v>404</v>
      </c>
      <c r="G67" s="198" t="s">
        <v>303</v>
      </c>
      <c r="H67" s="197" t="s">
        <v>304</v>
      </c>
      <c r="I67" s="197" t="s">
        <v>305</v>
      </c>
      <c r="J67" s="197" t="s">
        <v>306</v>
      </c>
      <c r="K67" s="197" t="s">
        <v>307</v>
      </c>
      <c r="L67" s="197" t="s">
        <v>308</v>
      </c>
      <c r="M67" s="197" t="s">
        <v>305</v>
      </c>
      <c r="N67" s="212" t="s">
        <v>405</v>
      </c>
      <c r="O67" s="197">
        <f>SUM(IF('VALORACIÓN DE CONTROL DE RIESGO'!G67="Preventivo",15,IF('VALORACIÓN DE CONTROL DE RIESGO'!G67="Detectivo",10,0)),IF('VALORACIÓN DE CONTROL DE RIESGO'!H67="Asignado",15,0),IF('VALORACIÓN DE CONTROL DE RIESGO'!I67="Adecuada",15,0),IF('VALORACIÓN DE CONTROL DE RIESGO'!J67="Completa",10,IF('VALORACIÓN DE CONTROL DE RIESGO'!J67="Incompleta",5,0)),IF('VALORACIÓN DE CONTROL DE RIESGO'!K67="SI",15,0),IF('VALORACIÓN DE CONTROL DE RIESGO'!L67="Se investigan y se resuelven oportunamente",15,0),IF('VALORACIÓN DE CONTROL DE RIESGO'!M67="Adecuada",15,0))</f>
        <v>100</v>
      </c>
      <c r="P67" s="197" t="str">
        <f t="shared" si="16"/>
        <v>Fuerte</v>
      </c>
      <c r="Q67" s="197" t="s">
        <v>309</v>
      </c>
      <c r="R67" s="197" t="str">
        <f t="shared" si="17"/>
        <v>Fuerte</v>
      </c>
      <c r="S67" s="197" t="str">
        <f t="shared" si="18"/>
        <v>NO</v>
      </c>
      <c r="T67" s="197" t="s">
        <v>672</v>
      </c>
      <c r="U67" s="125"/>
      <c r="V67" s="125"/>
      <c r="W67" s="125"/>
      <c r="X67" s="125"/>
      <c r="Y67" s="125"/>
      <c r="Z67" s="125"/>
      <c r="AA67" s="125"/>
      <c r="AB67" s="125"/>
      <c r="AC67" s="125"/>
      <c r="AD67" s="125"/>
      <c r="AE67" s="125"/>
      <c r="AF67" s="125"/>
      <c r="AG67" s="125"/>
    </row>
    <row r="68" spans="1:33" ht="175.5" customHeight="1" x14ac:dyDescent="0.25">
      <c r="A68" s="197">
        <v>46</v>
      </c>
      <c r="B68" s="197" t="s">
        <v>114</v>
      </c>
      <c r="C68" s="197">
        <v>2</v>
      </c>
      <c r="D68" s="197" t="s">
        <v>300</v>
      </c>
      <c r="E68" s="197" t="s">
        <v>406</v>
      </c>
      <c r="F68" s="197" t="s">
        <v>407</v>
      </c>
      <c r="G68" s="198" t="s">
        <v>303</v>
      </c>
      <c r="H68" s="197" t="s">
        <v>304</v>
      </c>
      <c r="I68" s="197" t="s">
        <v>305</v>
      </c>
      <c r="J68" s="197" t="s">
        <v>306</v>
      </c>
      <c r="K68" s="197" t="s">
        <v>307</v>
      </c>
      <c r="L68" s="197" t="s">
        <v>308</v>
      </c>
      <c r="M68" s="197" t="s">
        <v>305</v>
      </c>
      <c r="N68" s="212" t="s">
        <v>408</v>
      </c>
      <c r="O68" s="197">
        <f>SUM(IF('VALORACIÓN DE CONTROL DE RIESGO'!G68="Preventivo",15,IF('VALORACIÓN DE CONTROL DE RIESGO'!G68="Detectivo",10,0)),IF('VALORACIÓN DE CONTROL DE RIESGO'!H68="Asignado",15,0),IF('VALORACIÓN DE CONTROL DE RIESGO'!I68="Adecuada",15,0),IF('VALORACIÓN DE CONTROL DE RIESGO'!J68="Completa",10,IF('VALORACIÓN DE CONTROL DE RIESGO'!J68="Incompleta",5,0)),IF('VALORACIÓN DE CONTROL DE RIESGO'!K68="SI",15,0),IF('VALORACIÓN DE CONTROL DE RIESGO'!L68="Se investigan y se resuelven oportunamente",15,0),IF('VALORACIÓN DE CONTROL DE RIESGO'!M68="Adecuada",15,0))</f>
        <v>100</v>
      </c>
      <c r="P68" s="197" t="str">
        <f t="shared" ref="P68" si="22">IF(O68&gt;=96,"Fuerte",IF(AND(O68&gt;=86,O68&lt;=95),"Moderado",IF(AND(O68&lt;=85,O68&gt;=0),"Debil","")))</f>
        <v>Fuerte</v>
      </c>
      <c r="Q68" s="197" t="s">
        <v>309</v>
      </c>
      <c r="R68" s="197" t="str">
        <f t="shared" ref="R68" si="23">IF(AND(P68="Fuerte",Q68="Fuerte"),"Fuerte",IF(AND(P68="Fuerte",Q68="Moderado"),"Moderado",IF(AND(P68="Fuerte",Q68="Debil"),"Debil",IF(AND(P68="Moderado",Q68="Fuerte"),"Moderado",IF(AND(P68="Moderado",Q68="Moderado"),"Moderado",IF(AND(P68="Moderado",Q68="Debil"),"Debil",IF(AND(P68="Debil",Q68="Fuerte"),"Debil",IF(AND(P68="Debil",Q68="Moderado"),"Debil",IF(AND(P68="Debil",Q68="Debil"),"Debil","")))))))))</f>
        <v>Fuerte</v>
      </c>
      <c r="S68" s="197" t="str">
        <f t="shared" ref="S68" si="24">IF(R68="","",IF(R68="Fuerte","NO","SI"))</f>
        <v>NO</v>
      </c>
      <c r="T68" s="197" t="s">
        <v>672</v>
      </c>
      <c r="U68" s="125"/>
      <c r="V68" s="125"/>
      <c r="W68" s="125"/>
      <c r="X68" s="125"/>
      <c r="Y68" s="125"/>
      <c r="Z68" s="125"/>
      <c r="AA68" s="125"/>
      <c r="AB68" s="125"/>
      <c r="AC68" s="125"/>
      <c r="AD68" s="125"/>
      <c r="AE68" s="125"/>
      <c r="AF68" s="125"/>
      <c r="AG68" s="125"/>
    </row>
    <row r="69" spans="1:33" ht="213.75" customHeight="1" x14ac:dyDescent="0.25">
      <c r="A69" s="197">
        <v>47</v>
      </c>
      <c r="B69" s="197" t="s">
        <v>516</v>
      </c>
      <c r="C69" s="197">
        <v>1</v>
      </c>
      <c r="D69" s="197" t="s">
        <v>300</v>
      </c>
      <c r="E69" s="197" t="s">
        <v>580</v>
      </c>
      <c r="F69" s="197" t="s">
        <v>610</v>
      </c>
      <c r="G69" s="198" t="s">
        <v>303</v>
      </c>
      <c r="H69" s="197" t="s">
        <v>304</v>
      </c>
      <c r="I69" s="197" t="s">
        <v>305</v>
      </c>
      <c r="J69" s="197" t="s">
        <v>306</v>
      </c>
      <c r="K69" s="197" t="s">
        <v>307</v>
      </c>
      <c r="L69" s="197" t="s">
        <v>308</v>
      </c>
      <c r="M69" s="197" t="s">
        <v>305</v>
      </c>
      <c r="N69" s="212" t="s">
        <v>607</v>
      </c>
      <c r="O69" s="197">
        <f>SUM(IF('VALORACIÓN DE CONTROL DE RIESGO'!G69="Preventivo",15,IF('VALORACIÓN DE CONTROL DE RIESGO'!G69="Detectivo",10,0)),IF('VALORACIÓN DE CONTROL DE RIESGO'!H69="Asignado",15,0),IF('VALORACIÓN DE CONTROL DE RIESGO'!I69="Adecuada",15,0),IF('VALORACIÓN DE CONTROL DE RIESGO'!J69="Completa",10,IF('VALORACIÓN DE CONTROL DE RIESGO'!J69="Incompleta",5,0)),IF('VALORACIÓN DE CONTROL DE RIESGO'!K69="SI",15,0),IF('VALORACIÓN DE CONTROL DE RIESGO'!L69="Se investigan y se resuelven oportunamente",15,0),IF('VALORACIÓN DE CONTROL DE RIESGO'!M69="Adecuada",15,0))</f>
        <v>100</v>
      </c>
      <c r="P69" s="197" t="str">
        <f t="shared" ref="P69:P71" si="25">IF(O69&gt;=96,"Fuerte",IF(AND(O69&gt;=86,O69&lt;=95),"Moderado",IF(AND(O69&lt;=85,O69&gt;=0),"Debil","")))</f>
        <v>Fuerte</v>
      </c>
      <c r="Q69" s="197" t="s">
        <v>309</v>
      </c>
      <c r="R69" s="197" t="str">
        <f t="shared" ref="R69:R71" si="26">IF(AND(P69="Fuerte",Q69="Fuerte"),"Fuerte",IF(AND(P69="Fuerte",Q69="Moderado"),"Moderado",IF(AND(P69="Fuerte",Q69="Debil"),"Debil",IF(AND(P69="Moderado",Q69="Fuerte"),"Moderado",IF(AND(P69="Moderado",Q69="Moderado"),"Moderado",IF(AND(P69="Moderado",Q69="Debil"),"Debil",IF(AND(P69="Debil",Q69="Fuerte"),"Debil",IF(AND(P69="Debil",Q69="Moderado"),"Debil",IF(AND(P69="Debil",Q69="Debil"),"Debil","")))))))))</f>
        <v>Fuerte</v>
      </c>
      <c r="S69" s="197" t="str">
        <f t="shared" ref="S69:S71" si="27">IF(R69="","",IF(R69="Fuerte","NO","SI"))</f>
        <v>NO</v>
      </c>
      <c r="T69" s="197" t="s">
        <v>672</v>
      </c>
      <c r="U69" s="125"/>
      <c r="V69" s="125"/>
      <c r="W69" s="125"/>
      <c r="X69" s="125"/>
      <c r="Y69" s="125"/>
      <c r="Z69" s="125"/>
      <c r="AA69" s="125"/>
      <c r="AB69" s="125"/>
      <c r="AC69" s="125"/>
      <c r="AD69" s="125"/>
      <c r="AE69" s="125"/>
      <c r="AF69" s="125"/>
      <c r="AG69" s="125"/>
    </row>
    <row r="70" spans="1:33" ht="175.5" customHeight="1" x14ac:dyDescent="0.25">
      <c r="A70" s="197">
        <v>48</v>
      </c>
      <c r="B70" s="197" t="s">
        <v>516</v>
      </c>
      <c r="C70" s="197">
        <v>1</v>
      </c>
      <c r="D70" s="197" t="s">
        <v>300</v>
      </c>
      <c r="E70" s="197" t="s">
        <v>581</v>
      </c>
      <c r="F70" s="197" t="s">
        <v>611</v>
      </c>
      <c r="G70" s="198" t="s">
        <v>303</v>
      </c>
      <c r="H70" s="197" t="s">
        <v>304</v>
      </c>
      <c r="I70" s="197" t="s">
        <v>305</v>
      </c>
      <c r="J70" s="197" t="s">
        <v>306</v>
      </c>
      <c r="K70" s="197" t="s">
        <v>307</v>
      </c>
      <c r="L70" s="197" t="s">
        <v>308</v>
      </c>
      <c r="M70" s="197" t="s">
        <v>305</v>
      </c>
      <c r="N70" s="212" t="s">
        <v>608</v>
      </c>
      <c r="O70" s="197">
        <f>SUM(IF('VALORACIÓN DE CONTROL DE RIESGO'!G70="Preventivo",15,IF('VALORACIÓN DE CONTROL DE RIESGO'!G70="Detectivo",10,0)),IF('VALORACIÓN DE CONTROL DE RIESGO'!H70="Asignado",15,0),IF('VALORACIÓN DE CONTROL DE RIESGO'!I70="Adecuada",15,0),IF('VALORACIÓN DE CONTROL DE RIESGO'!J70="Completa",10,IF('VALORACIÓN DE CONTROL DE RIESGO'!J70="Incompleta",5,0)),IF('VALORACIÓN DE CONTROL DE RIESGO'!K70="SI",15,0),IF('VALORACIÓN DE CONTROL DE RIESGO'!L70="Se investigan y se resuelven oportunamente",15,0),IF('VALORACIÓN DE CONTROL DE RIESGO'!M70="Adecuada",15,0))</f>
        <v>100</v>
      </c>
      <c r="P70" s="197" t="str">
        <f t="shared" si="25"/>
        <v>Fuerte</v>
      </c>
      <c r="Q70" s="197" t="s">
        <v>309</v>
      </c>
      <c r="R70" s="197" t="str">
        <f t="shared" si="26"/>
        <v>Fuerte</v>
      </c>
      <c r="S70" s="197" t="str">
        <f t="shared" si="27"/>
        <v>NO</v>
      </c>
      <c r="T70" s="197" t="s">
        <v>672</v>
      </c>
      <c r="U70" s="125"/>
      <c r="V70" s="125"/>
      <c r="W70" s="125"/>
      <c r="X70" s="125"/>
      <c r="Y70" s="125"/>
      <c r="Z70" s="125"/>
      <c r="AA70" s="125"/>
      <c r="AB70" s="125"/>
      <c r="AC70" s="125"/>
      <c r="AD70" s="125"/>
      <c r="AE70" s="125"/>
      <c r="AF70" s="125"/>
      <c r="AG70" s="125"/>
    </row>
    <row r="71" spans="1:33" ht="175.5" customHeight="1" x14ac:dyDescent="0.25">
      <c r="A71" s="197">
        <v>49</v>
      </c>
      <c r="B71" s="197" t="s">
        <v>516</v>
      </c>
      <c r="C71" s="197">
        <v>1</v>
      </c>
      <c r="D71" s="197" t="s">
        <v>300</v>
      </c>
      <c r="E71" s="197" t="s">
        <v>580</v>
      </c>
      <c r="F71" s="197" t="s">
        <v>612</v>
      </c>
      <c r="G71" s="198" t="s">
        <v>303</v>
      </c>
      <c r="H71" s="197" t="s">
        <v>304</v>
      </c>
      <c r="I71" s="197" t="s">
        <v>305</v>
      </c>
      <c r="J71" s="197" t="s">
        <v>306</v>
      </c>
      <c r="K71" s="197" t="s">
        <v>307</v>
      </c>
      <c r="L71" s="197" t="s">
        <v>308</v>
      </c>
      <c r="M71" s="197" t="s">
        <v>305</v>
      </c>
      <c r="N71" s="212" t="s">
        <v>408</v>
      </c>
      <c r="O71" s="197">
        <f>SUM(IF('VALORACIÓN DE CONTROL DE RIESGO'!G71="Preventivo",15,IF('VALORACIÓN DE CONTROL DE RIESGO'!G71="Detectivo",10,0)),IF('VALORACIÓN DE CONTROL DE RIESGO'!H71="Asignado",15,0),IF('VALORACIÓN DE CONTROL DE RIESGO'!I71="Adecuada",15,0),IF('VALORACIÓN DE CONTROL DE RIESGO'!J71="Completa",10,IF('VALORACIÓN DE CONTROL DE RIESGO'!J71="Incompleta",5,0)),IF('VALORACIÓN DE CONTROL DE RIESGO'!K71="SI",15,0),IF('VALORACIÓN DE CONTROL DE RIESGO'!L71="Se investigan y se resuelven oportunamente",15,0),IF('VALORACIÓN DE CONTROL DE RIESGO'!M71="Adecuada",15,0))</f>
        <v>100</v>
      </c>
      <c r="P71" s="197" t="str">
        <f t="shared" si="25"/>
        <v>Fuerte</v>
      </c>
      <c r="Q71" s="197" t="s">
        <v>309</v>
      </c>
      <c r="R71" s="197" t="str">
        <f t="shared" si="26"/>
        <v>Fuerte</v>
      </c>
      <c r="S71" s="197" t="str">
        <f t="shared" si="27"/>
        <v>NO</v>
      </c>
      <c r="T71" s="197" t="s">
        <v>672</v>
      </c>
      <c r="U71" s="125"/>
      <c r="V71" s="125"/>
      <c r="W71" s="125"/>
      <c r="X71" s="125"/>
      <c r="Y71" s="125"/>
      <c r="Z71" s="125"/>
      <c r="AA71" s="125"/>
      <c r="AB71" s="125"/>
      <c r="AC71" s="125"/>
      <c r="AD71" s="125"/>
      <c r="AE71" s="125"/>
      <c r="AF71" s="125"/>
      <c r="AG71" s="125"/>
    </row>
    <row r="72" spans="1:33" x14ac:dyDescent="0.25">
      <c r="A72" s="125"/>
      <c r="B72" s="125"/>
      <c r="C72" s="125"/>
      <c r="D72" s="125"/>
      <c r="E72" s="125"/>
      <c r="F72" s="125"/>
      <c r="G72" s="125"/>
      <c r="H72" s="125"/>
      <c r="I72" s="125"/>
      <c r="J72" s="125"/>
      <c r="K72" s="125"/>
      <c r="L72" s="125"/>
      <c r="M72" s="125"/>
      <c r="N72" s="221"/>
      <c r="O72" s="125"/>
      <c r="P72" s="125"/>
      <c r="Q72" s="125"/>
      <c r="R72" s="125"/>
      <c r="S72" s="125"/>
      <c r="T72" s="125"/>
      <c r="U72" s="125"/>
      <c r="V72" s="125"/>
      <c r="W72" s="125"/>
      <c r="X72" s="125"/>
      <c r="Y72" s="125"/>
      <c r="Z72" s="125"/>
      <c r="AA72" s="125"/>
      <c r="AB72" s="125"/>
      <c r="AC72" s="125"/>
      <c r="AD72" s="125"/>
      <c r="AE72" s="125"/>
      <c r="AF72" s="125"/>
      <c r="AG72" s="125"/>
    </row>
    <row r="73" spans="1:33" x14ac:dyDescent="0.25">
      <c r="A73" s="125"/>
      <c r="B73" s="125"/>
      <c r="C73" s="125"/>
      <c r="D73" s="125"/>
      <c r="E73" s="125"/>
      <c r="F73" s="125"/>
      <c r="G73" s="125"/>
      <c r="H73" s="125"/>
      <c r="I73" s="125"/>
      <c r="J73" s="125"/>
      <c r="K73" s="125"/>
      <c r="L73" s="125"/>
      <c r="M73" s="125"/>
      <c r="N73" s="221"/>
      <c r="O73" s="125"/>
      <c r="P73" s="125"/>
      <c r="Q73" s="125"/>
      <c r="R73" s="125"/>
      <c r="S73" s="125"/>
      <c r="T73" s="125"/>
      <c r="U73" s="125"/>
      <c r="V73" s="125"/>
      <c r="W73" s="125"/>
      <c r="X73" s="125"/>
      <c r="Y73" s="125"/>
      <c r="Z73" s="125"/>
      <c r="AA73" s="125"/>
      <c r="AB73" s="125"/>
      <c r="AC73" s="125"/>
      <c r="AD73" s="125"/>
      <c r="AE73" s="125"/>
      <c r="AF73" s="125"/>
      <c r="AG73" s="125"/>
    </row>
    <row r="74" spans="1:33" x14ac:dyDescent="0.25">
      <c r="A74" s="125"/>
      <c r="B74" s="125"/>
      <c r="C74" s="125"/>
      <c r="D74" s="125"/>
      <c r="E74" s="125"/>
      <c r="F74" s="125"/>
      <c r="G74" s="125"/>
      <c r="H74" s="125"/>
      <c r="I74" s="125"/>
      <c r="J74" s="125"/>
      <c r="K74" s="125"/>
      <c r="L74" s="125"/>
      <c r="M74" s="125"/>
      <c r="N74" s="221"/>
      <c r="O74" s="125"/>
      <c r="P74" s="125"/>
      <c r="Q74" s="125"/>
      <c r="R74" s="125"/>
      <c r="S74" s="125"/>
      <c r="T74" s="125"/>
      <c r="U74" s="125"/>
      <c r="V74" s="125"/>
      <c r="W74" s="125"/>
      <c r="X74" s="125"/>
      <c r="Y74" s="125"/>
      <c r="Z74" s="125"/>
      <c r="AA74" s="125"/>
      <c r="AB74" s="125"/>
      <c r="AC74" s="125"/>
      <c r="AD74" s="125"/>
      <c r="AE74" s="125"/>
      <c r="AF74" s="125"/>
      <c r="AG74" s="125"/>
    </row>
    <row r="75" spans="1:33" x14ac:dyDescent="0.25">
      <c r="A75" s="125"/>
      <c r="B75" s="125"/>
      <c r="C75" s="125"/>
      <c r="D75" s="125"/>
      <c r="E75" s="125"/>
      <c r="F75" s="125"/>
      <c r="G75" s="125"/>
      <c r="H75" s="125"/>
      <c r="I75" s="125"/>
      <c r="J75" s="125"/>
      <c r="K75" s="125"/>
      <c r="L75" s="125"/>
      <c r="M75" s="125"/>
      <c r="N75" s="221"/>
      <c r="O75" s="125"/>
      <c r="P75" s="125"/>
      <c r="Q75" s="125"/>
      <c r="R75" s="125"/>
      <c r="S75" s="125"/>
      <c r="T75" s="125"/>
      <c r="U75" s="125"/>
      <c r="V75" s="125"/>
      <c r="W75" s="125"/>
      <c r="X75" s="125"/>
      <c r="Y75" s="125"/>
      <c r="Z75" s="125"/>
      <c r="AA75" s="125"/>
      <c r="AB75" s="125"/>
      <c r="AC75" s="125"/>
      <c r="AD75" s="125"/>
      <c r="AE75" s="125"/>
      <c r="AF75" s="125"/>
      <c r="AG75" s="125"/>
    </row>
    <row r="76" spans="1:33" x14ac:dyDescent="0.25">
      <c r="A76" s="125"/>
      <c r="B76" s="125"/>
      <c r="C76" s="125"/>
      <c r="D76" s="125"/>
      <c r="E76" s="125"/>
      <c r="F76" s="125"/>
      <c r="G76" s="125"/>
      <c r="H76" s="125"/>
      <c r="I76" s="125"/>
      <c r="J76" s="125"/>
      <c r="K76" s="125"/>
      <c r="L76" s="125"/>
      <c r="M76" s="125"/>
      <c r="N76" s="221"/>
      <c r="O76" s="125"/>
      <c r="P76" s="125"/>
      <c r="Q76" s="125"/>
      <c r="R76" s="125"/>
      <c r="S76" s="125"/>
      <c r="T76" s="125"/>
      <c r="U76" s="125"/>
      <c r="V76" s="125"/>
      <c r="W76" s="125"/>
      <c r="X76" s="125"/>
      <c r="Y76" s="125"/>
      <c r="Z76" s="125"/>
      <c r="AA76" s="125"/>
      <c r="AB76" s="125"/>
      <c r="AC76" s="125"/>
      <c r="AD76" s="125"/>
      <c r="AE76" s="125"/>
      <c r="AF76" s="125"/>
      <c r="AG76" s="125"/>
    </row>
    <row r="77" spans="1:33" x14ac:dyDescent="0.25">
      <c r="A77" s="125"/>
      <c r="B77" s="125"/>
      <c r="C77" s="125"/>
      <c r="D77" s="125"/>
      <c r="E77" s="125"/>
      <c r="F77" s="125"/>
      <c r="G77" s="125"/>
      <c r="H77" s="125"/>
      <c r="I77" s="125"/>
      <c r="J77" s="125"/>
      <c r="K77" s="125"/>
      <c r="L77" s="125"/>
      <c r="M77" s="125"/>
      <c r="N77" s="221"/>
      <c r="O77" s="125"/>
      <c r="P77" s="125"/>
      <c r="Q77" s="125"/>
      <c r="R77" s="125"/>
      <c r="S77" s="125"/>
      <c r="T77" s="125"/>
      <c r="U77" s="125"/>
      <c r="V77" s="125"/>
      <c r="W77" s="125"/>
      <c r="X77" s="125"/>
      <c r="Y77" s="125"/>
      <c r="Z77" s="125"/>
      <c r="AA77" s="125"/>
      <c r="AB77" s="125"/>
      <c r="AC77" s="125"/>
      <c r="AD77" s="125"/>
      <c r="AE77" s="125"/>
      <c r="AF77" s="125"/>
      <c r="AG77" s="125"/>
    </row>
    <row r="78" spans="1:33" x14ac:dyDescent="0.25">
      <c r="A78" s="125"/>
      <c r="B78" s="125"/>
      <c r="C78" s="125"/>
      <c r="D78" s="125"/>
      <c r="E78" s="125"/>
      <c r="F78" s="125"/>
      <c r="G78" s="125"/>
      <c r="H78" s="125"/>
      <c r="I78" s="125"/>
      <c r="J78" s="125"/>
      <c r="K78" s="125"/>
      <c r="L78" s="125"/>
      <c r="M78" s="125"/>
      <c r="N78" s="221"/>
      <c r="O78" s="125"/>
      <c r="P78" s="125"/>
      <c r="Q78" s="125"/>
      <c r="R78" s="125"/>
      <c r="S78" s="125"/>
      <c r="T78" s="125"/>
      <c r="U78" s="125"/>
      <c r="V78" s="125"/>
      <c r="W78" s="125"/>
      <c r="X78" s="125"/>
      <c r="Y78" s="125"/>
      <c r="Z78" s="125"/>
      <c r="AA78" s="125"/>
      <c r="AB78" s="125"/>
      <c r="AC78" s="125"/>
      <c r="AD78" s="125"/>
      <c r="AE78" s="125"/>
      <c r="AF78" s="125"/>
      <c r="AG78" s="125"/>
    </row>
    <row r="79" spans="1:33" x14ac:dyDescent="0.25">
      <c r="A79" s="125"/>
      <c r="B79" s="125"/>
      <c r="C79" s="125"/>
      <c r="D79" s="125"/>
      <c r="E79" s="125"/>
      <c r="F79" s="125"/>
      <c r="G79" s="125"/>
      <c r="H79" s="125"/>
      <c r="I79" s="125"/>
      <c r="J79" s="125"/>
      <c r="K79" s="125"/>
      <c r="L79" s="125"/>
      <c r="M79" s="125"/>
      <c r="N79" s="221"/>
      <c r="O79" s="125"/>
      <c r="P79" s="125"/>
      <c r="Q79" s="125"/>
      <c r="R79" s="125"/>
      <c r="S79" s="125"/>
      <c r="T79" s="125"/>
      <c r="U79" s="125"/>
      <c r="V79" s="125"/>
      <c r="W79" s="125"/>
      <c r="X79" s="125"/>
      <c r="Y79" s="125"/>
      <c r="Z79" s="125"/>
      <c r="AA79" s="125"/>
      <c r="AB79" s="125"/>
      <c r="AC79" s="125"/>
      <c r="AD79" s="125"/>
      <c r="AE79" s="125"/>
      <c r="AF79" s="125"/>
      <c r="AG79" s="125"/>
    </row>
    <row r="80" spans="1:33" x14ac:dyDescent="0.25">
      <c r="A80" s="125"/>
      <c r="B80" s="125"/>
      <c r="C80" s="125"/>
      <c r="D80" s="125"/>
      <c r="E80" s="125"/>
      <c r="F80" s="125"/>
      <c r="G80" s="125"/>
      <c r="H80" s="125"/>
      <c r="I80" s="125"/>
      <c r="J80" s="125"/>
      <c r="K80" s="125"/>
      <c r="L80" s="125"/>
      <c r="M80" s="125"/>
      <c r="N80" s="221"/>
      <c r="O80" s="125"/>
      <c r="P80" s="125"/>
      <c r="Q80" s="125"/>
      <c r="R80" s="125"/>
      <c r="S80" s="125"/>
      <c r="T80" s="125"/>
      <c r="U80" s="125"/>
      <c r="V80" s="125"/>
      <c r="W80" s="125"/>
      <c r="X80" s="125"/>
      <c r="Y80" s="125"/>
      <c r="Z80" s="125"/>
      <c r="AA80" s="125"/>
      <c r="AB80" s="125"/>
      <c r="AC80" s="125"/>
      <c r="AD80" s="125"/>
      <c r="AE80" s="125"/>
      <c r="AF80" s="125"/>
      <c r="AG80" s="125"/>
    </row>
    <row r="81" spans="1:33" x14ac:dyDescent="0.25">
      <c r="A81" s="125"/>
      <c r="B81" s="125"/>
      <c r="C81" s="125"/>
      <c r="D81" s="125"/>
      <c r="E81" s="125"/>
      <c r="F81" s="125"/>
      <c r="G81" s="125"/>
      <c r="H81" s="125"/>
      <c r="I81" s="125"/>
      <c r="J81" s="125"/>
      <c r="K81" s="125"/>
      <c r="L81" s="125"/>
      <c r="M81" s="125"/>
      <c r="N81" s="221"/>
      <c r="O81" s="125"/>
      <c r="P81" s="125"/>
      <c r="Q81" s="125"/>
      <c r="R81" s="125"/>
      <c r="S81" s="125"/>
      <c r="T81" s="125"/>
      <c r="U81" s="125"/>
      <c r="V81" s="125"/>
      <c r="W81" s="125"/>
      <c r="X81" s="125"/>
      <c r="Y81" s="125"/>
      <c r="Z81" s="125"/>
      <c r="AA81" s="125"/>
      <c r="AB81" s="125"/>
      <c r="AC81" s="125"/>
      <c r="AD81" s="125"/>
      <c r="AE81" s="125"/>
      <c r="AF81" s="125"/>
      <c r="AG81" s="125"/>
    </row>
    <row r="82" spans="1:33" x14ac:dyDescent="0.25">
      <c r="A82" s="125"/>
      <c r="B82" s="125"/>
      <c r="C82" s="125"/>
      <c r="D82" s="125"/>
      <c r="E82" s="125"/>
      <c r="F82" s="125"/>
      <c r="G82" s="125"/>
      <c r="H82" s="125"/>
      <c r="I82" s="125"/>
      <c r="J82" s="125"/>
      <c r="K82" s="125"/>
      <c r="L82" s="125"/>
      <c r="M82" s="125"/>
      <c r="N82" s="221"/>
      <c r="O82" s="125"/>
      <c r="P82" s="125"/>
      <c r="Q82" s="125"/>
      <c r="R82" s="125"/>
      <c r="S82" s="125"/>
      <c r="T82" s="125"/>
      <c r="U82" s="125"/>
      <c r="V82" s="125"/>
      <c r="W82" s="125"/>
      <c r="X82" s="125"/>
      <c r="Y82" s="125"/>
      <c r="Z82" s="125"/>
      <c r="AA82" s="125"/>
      <c r="AB82" s="125"/>
      <c r="AC82" s="125"/>
      <c r="AD82" s="125"/>
      <c r="AE82" s="125"/>
      <c r="AF82" s="125"/>
      <c r="AG82" s="125"/>
    </row>
    <row r="83" spans="1:33" x14ac:dyDescent="0.25">
      <c r="A83" s="125"/>
      <c r="B83" s="125"/>
      <c r="C83" s="125"/>
      <c r="D83" s="125"/>
      <c r="E83" s="125"/>
      <c r="F83" s="125"/>
      <c r="G83" s="125"/>
      <c r="H83" s="125"/>
      <c r="I83" s="125"/>
      <c r="J83" s="125"/>
      <c r="K83" s="125"/>
      <c r="L83" s="125"/>
      <c r="M83" s="125"/>
      <c r="N83" s="221"/>
      <c r="O83" s="125"/>
      <c r="P83" s="125"/>
      <c r="Q83" s="125"/>
      <c r="R83" s="125"/>
      <c r="S83" s="125"/>
      <c r="T83" s="125"/>
      <c r="U83" s="125"/>
      <c r="V83" s="125"/>
      <c r="W83" s="125"/>
      <c r="X83" s="125"/>
      <c r="Y83" s="125"/>
      <c r="Z83" s="125"/>
      <c r="AA83" s="125"/>
      <c r="AB83" s="125"/>
      <c r="AC83" s="125"/>
      <c r="AD83" s="125"/>
      <c r="AE83" s="125"/>
      <c r="AF83" s="125"/>
      <c r="AG83" s="125"/>
    </row>
    <row r="84" spans="1:33" x14ac:dyDescent="0.25">
      <c r="A84" s="125"/>
      <c r="B84" s="125"/>
      <c r="C84" s="125"/>
      <c r="D84" s="125"/>
      <c r="E84" s="125"/>
      <c r="F84" s="125"/>
      <c r="G84" s="125"/>
      <c r="H84" s="125"/>
      <c r="I84" s="125"/>
      <c r="J84" s="125"/>
      <c r="K84" s="125"/>
      <c r="L84" s="125"/>
      <c r="M84" s="125"/>
      <c r="N84" s="221"/>
      <c r="O84" s="125"/>
      <c r="P84" s="125"/>
      <c r="Q84" s="125"/>
      <c r="R84" s="125"/>
      <c r="S84" s="125"/>
      <c r="T84" s="125"/>
      <c r="U84" s="125"/>
      <c r="V84" s="125"/>
      <c r="W84" s="125"/>
      <c r="X84" s="125"/>
      <c r="Y84" s="125"/>
      <c r="Z84" s="125"/>
      <c r="AA84" s="125"/>
      <c r="AB84" s="125"/>
      <c r="AC84" s="125"/>
      <c r="AD84" s="125"/>
      <c r="AE84" s="125"/>
      <c r="AF84" s="125"/>
      <c r="AG84" s="125"/>
    </row>
  </sheetData>
  <sheetProtection algorithmName="SHA-512" hashValue="kQ/pDN7p3XmgA5A1gKyDj5ckja/z6nqYHd2pkZFH05ETN76Rn9Q6vuzuW3iQn4iMsoRC3oyqzrSyYFFVn11l9w==" saltValue="GsLgvOx7g2bTzkv+2IvJ0A==" spinCount="100000" sheet="1" objects="1" scenarios="1"/>
  <mergeCells count="21">
    <mergeCell ref="A5:T6"/>
    <mergeCell ref="A7:N7"/>
    <mergeCell ref="O7:T7"/>
    <mergeCell ref="A1:E4"/>
    <mergeCell ref="F1:N2"/>
    <mergeCell ref="O1:Q1"/>
    <mergeCell ref="R1:T1"/>
    <mergeCell ref="O2:Q2"/>
    <mergeCell ref="F3:F4"/>
    <mergeCell ref="G3:N4"/>
    <mergeCell ref="O3:Q4"/>
    <mergeCell ref="R3:R4"/>
    <mergeCell ref="S3:S4"/>
    <mergeCell ref="T3:T4"/>
    <mergeCell ref="N9:N10"/>
    <mergeCell ref="N11:N15"/>
    <mergeCell ref="F64:F65"/>
    <mergeCell ref="N64:N65"/>
    <mergeCell ref="N36:N37"/>
    <mergeCell ref="N16:N19"/>
    <mergeCell ref="N21:N22"/>
  </mergeCells>
  <pageMargins left="0.7" right="0.7" top="0.75" bottom="0.75" header="0.3" footer="0.3"/>
  <pageSetup orientation="portrait" r:id="rId1"/>
  <customProperties>
    <customPr name="MC_LastUpdate" r:id="rId2"/>
    <customPr name="MC_LastUser" r:id="rId3"/>
    <customPr name="MC_SheetModified" r:id="rId4"/>
  </customProperties>
  <drawing r:id="rId5"/>
  <legacyDrawing r:id="rId6"/>
  <extLst>
    <ext xmlns:x14="http://schemas.microsoft.com/office/spreadsheetml/2009/9/main" uri="{CCE6A557-97BC-4b89-ADB6-D9C93CAAB3DF}">
      <x14:dataValidations xmlns:xm="http://schemas.microsoft.com/office/excel/2006/main" count="10">
        <x14:dataValidation type="list" allowBlank="1" showInputMessage="1" showErrorMessage="1">
          <x14:formula1>
            <xm:f>'TABLAS DE INFORMACIÓN'!$H$13:$H$30</xm:f>
          </x14:formula1>
          <xm:sqref>B9:B71</xm:sqref>
        </x14:dataValidation>
        <x14:dataValidation type="list" allowBlank="1" showInputMessage="1" showErrorMessage="1">
          <x14:formula1>
            <xm:f>'TABLAS DE INFORMACIÓN'!$AG$4:$AG$6</xm:f>
          </x14:formula1>
          <xm:sqref>Q9:Q71</xm:sqref>
        </x14:dataValidation>
        <x14:dataValidation type="list" allowBlank="1" showInputMessage="1" showErrorMessage="1">
          <x14:formula1>
            <xm:f>'TABLAS DE INFORMACIÓN'!$E$13:$E$16</xm:f>
          </x14:formula1>
          <xm:sqref>D9:D71</xm:sqref>
        </x14:dataValidation>
        <x14:dataValidation type="list" allowBlank="1" showInputMessage="1" showErrorMessage="1">
          <x14:formula1>
            <xm:f>'TABLAS DE INFORMACIÓN'!$AA$4:$AA$5</xm:f>
          </x14:formula1>
          <xm:sqref>L9:L71</xm:sqref>
        </x14:dataValidation>
        <x14:dataValidation type="list" allowBlank="1" showInputMessage="1" showErrorMessage="1">
          <x14:formula1>
            <xm:f>'TABLAS DE INFORMACIÓN'!$T$4:$T$5</xm:f>
          </x14:formula1>
          <xm:sqref>G9:G71</xm:sqref>
        </x14:dataValidation>
        <x14:dataValidation type="list" allowBlank="1" showInputMessage="1" showErrorMessage="1">
          <x14:formula1>
            <xm:f>'TABLAS DE INFORMACIÓN'!$W$4:$W$5</xm:f>
          </x14:formula1>
          <xm:sqref>H9:H71</xm:sqref>
        </x14:dataValidation>
        <x14:dataValidation type="list" allowBlank="1" showInputMessage="1" showErrorMessage="1">
          <x14:formula1>
            <xm:f>'TABLAS DE INFORMACIÓN'!$Y$4:$Y$5</xm:f>
          </x14:formula1>
          <xm:sqref>I9:I71</xm:sqref>
        </x14:dataValidation>
        <x14:dataValidation type="list" allowBlank="1" showInputMessage="1" showErrorMessage="1">
          <x14:formula1>
            <xm:f>'TABLAS DE INFORMACIÓN'!$AC$4:$AC$6</xm:f>
          </x14:formula1>
          <xm:sqref>J9:J71</xm:sqref>
        </x14:dataValidation>
        <x14:dataValidation type="list" allowBlank="1" showInputMessage="1" showErrorMessage="1">
          <x14:formula1>
            <xm:f>'TABLAS DE INFORMACIÓN'!$K$7:$K$8</xm:f>
          </x14:formula1>
          <xm:sqref>K9:K71</xm:sqref>
        </x14:dataValidation>
        <x14:dataValidation type="list" allowBlank="1" showInputMessage="1" showErrorMessage="1">
          <x14:formula1>
            <xm:f>'TABLAS DE INFORMACIÓN'!$AE$4:$AE$5</xm:f>
          </x14:formula1>
          <xm:sqref>M9:M71</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5">
    <tabColor rgb="FF1EDE14"/>
  </sheetPr>
  <dimension ref="A1:AH94"/>
  <sheetViews>
    <sheetView view="pageBreakPreview" zoomScale="145" zoomScaleNormal="100" zoomScaleSheetLayoutView="145" workbookViewId="0">
      <pane xSplit="1" ySplit="8" topLeftCell="B9" activePane="bottomRight" state="frozen"/>
      <selection pane="topRight" activeCell="B1" sqref="B1"/>
      <selection pane="bottomLeft" activeCell="A9" sqref="A9"/>
      <selection pane="bottomRight" sqref="A1:XFD1048576"/>
    </sheetView>
  </sheetViews>
  <sheetFormatPr baseColWidth="10" defaultColWidth="11.42578125" defaultRowHeight="15" x14ac:dyDescent="0.25"/>
  <cols>
    <col min="1" max="1" width="20.7109375" style="144" customWidth="1"/>
    <col min="2" max="2" width="14.140625" style="144" bestFit="1" customWidth="1"/>
    <col min="3" max="3" width="14.7109375" style="144" bestFit="1" customWidth="1"/>
    <col min="4" max="4" width="23.140625" style="144" customWidth="1"/>
    <col min="5" max="5" width="17.85546875" style="144" customWidth="1"/>
    <col min="6" max="6" width="25.28515625" style="144" bestFit="1" customWidth="1"/>
    <col min="7" max="7" width="37.140625" style="144" bestFit="1" customWidth="1"/>
    <col min="8" max="8" width="27.42578125" style="144" bestFit="1" customWidth="1"/>
    <col min="9" max="16384" width="11.42578125" style="144"/>
  </cols>
  <sheetData>
    <row r="1" spans="1:34" ht="18" customHeight="1" thickBot="1" x14ac:dyDescent="0.3">
      <c r="A1" s="140"/>
      <c r="B1" s="112" t="s">
        <v>0</v>
      </c>
      <c r="C1" s="113"/>
      <c r="D1" s="113"/>
      <c r="E1" s="113"/>
      <c r="F1" s="114"/>
      <c r="G1" s="141" t="s">
        <v>1</v>
      </c>
      <c r="H1" s="142" t="s">
        <v>97</v>
      </c>
      <c r="I1" s="143"/>
      <c r="J1" s="143"/>
      <c r="K1" s="140"/>
      <c r="L1" s="140"/>
      <c r="M1" s="140"/>
    </row>
    <row r="2" spans="1:34" ht="18" customHeight="1" thickBot="1" x14ac:dyDescent="0.3">
      <c r="A2" s="140"/>
      <c r="B2" s="112"/>
      <c r="C2" s="113"/>
      <c r="D2" s="113"/>
      <c r="E2" s="113"/>
      <c r="F2" s="114"/>
      <c r="G2" s="141" t="s">
        <v>3</v>
      </c>
      <c r="H2" s="117">
        <v>16</v>
      </c>
      <c r="I2" s="140"/>
      <c r="J2" s="140"/>
      <c r="K2" s="140"/>
      <c r="L2" s="140"/>
      <c r="M2" s="140"/>
      <c r="N2" s="140"/>
      <c r="O2" s="140"/>
      <c r="P2" s="140"/>
      <c r="Q2" s="140"/>
      <c r="R2" s="140"/>
      <c r="S2" s="140"/>
      <c r="T2" s="140"/>
      <c r="U2" s="140"/>
      <c r="V2" s="140"/>
      <c r="W2" s="140"/>
      <c r="X2" s="140"/>
      <c r="Y2" s="140"/>
      <c r="Z2" s="140"/>
      <c r="AA2" s="140"/>
      <c r="AB2" s="140"/>
      <c r="AC2" s="140"/>
      <c r="AD2" s="140"/>
      <c r="AE2" s="140"/>
      <c r="AF2" s="140"/>
      <c r="AG2" s="140"/>
      <c r="AH2" s="140"/>
    </row>
    <row r="3" spans="1:34" ht="15" customHeight="1" x14ac:dyDescent="0.25">
      <c r="A3" s="140"/>
      <c r="B3" s="145" t="s">
        <v>4</v>
      </c>
      <c r="C3" s="146"/>
      <c r="D3" s="146"/>
      <c r="E3" s="147" t="s">
        <v>5</v>
      </c>
      <c r="F3" s="148"/>
      <c r="G3" s="145" t="s">
        <v>6</v>
      </c>
      <c r="H3" s="120">
        <v>43601</v>
      </c>
      <c r="I3" s="140"/>
      <c r="J3" s="140"/>
      <c r="K3" s="140"/>
      <c r="L3" s="140"/>
      <c r="M3" s="140"/>
      <c r="N3" s="140"/>
      <c r="O3" s="140"/>
      <c r="P3" s="140"/>
      <c r="Q3" s="140"/>
      <c r="R3" s="140"/>
      <c r="S3" s="140"/>
      <c r="T3" s="140"/>
      <c r="U3" s="140"/>
      <c r="V3" s="140"/>
      <c r="W3" s="140"/>
      <c r="X3" s="140"/>
      <c r="Y3" s="140"/>
      <c r="Z3" s="140"/>
      <c r="AA3" s="140"/>
      <c r="AB3" s="140"/>
      <c r="AC3" s="140"/>
      <c r="AD3" s="140"/>
      <c r="AE3" s="140"/>
      <c r="AF3" s="140"/>
      <c r="AG3" s="140"/>
      <c r="AH3" s="140"/>
    </row>
    <row r="4" spans="1:34" ht="15.75" customHeight="1" thickBot="1" x14ac:dyDescent="0.3">
      <c r="A4" s="140"/>
      <c r="B4" s="149"/>
      <c r="C4" s="150"/>
      <c r="D4" s="150"/>
      <c r="E4" s="151"/>
      <c r="F4" s="152"/>
      <c r="G4" s="149"/>
      <c r="H4" s="124"/>
      <c r="I4" s="140"/>
      <c r="J4" s="140"/>
      <c r="K4" s="140"/>
      <c r="L4" s="140"/>
      <c r="M4" s="140"/>
      <c r="N4" s="140"/>
      <c r="O4" s="140"/>
      <c r="P4" s="140"/>
      <c r="Q4" s="140"/>
      <c r="R4" s="140"/>
      <c r="S4" s="140"/>
      <c r="T4" s="140"/>
      <c r="U4" s="140"/>
      <c r="V4" s="140"/>
      <c r="W4" s="140"/>
      <c r="X4" s="140"/>
      <c r="Y4" s="140"/>
      <c r="Z4" s="140"/>
      <c r="AA4" s="140"/>
      <c r="AB4" s="140"/>
      <c r="AC4" s="140"/>
      <c r="AD4" s="140"/>
      <c r="AE4" s="140"/>
      <c r="AF4" s="140"/>
      <c r="AG4" s="140"/>
      <c r="AH4" s="140"/>
    </row>
    <row r="5" spans="1:34" x14ac:dyDescent="0.25">
      <c r="A5" s="153"/>
      <c r="B5" s="154" t="s">
        <v>409</v>
      </c>
      <c r="C5" s="154"/>
      <c r="D5" s="154"/>
      <c r="E5" s="154"/>
      <c r="F5" s="154"/>
      <c r="G5" s="154"/>
      <c r="H5" s="155"/>
      <c r="I5" s="140"/>
      <c r="J5" s="140"/>
      <c r="K5" s="140"/>
      <c r="L5" s="140"/>
      <c r="M5" s="140"/>
      <c r="N5" s="140"/>
      <c r="O5" s="140"/>
      <c r="P5" s="140"/>
      <c r="Q5" s="140"/>
      <c r="R5" s="140"/>
      <c r="S5" s="140"/>
      <c r="T5" s="140"/>
      <c r="U5" s="140"/>
      <c r="V5" s="140"/>
      <c r="W5" s="140"/>
      <c r="X5" s="140"/>
      <c r="Y5" s="140"/>
      <c r="Z5" s="140"/>
      <c r="AA5" s="140"/>
      <c r="AB5" s="140"/>
      <c r="AC5" s="140"/>
      <c r="AD5" s="140"/>
      <c r="AE5" s="140"/>
      <c r="AF5" s="140"/>
      <c r="AG5" s="140"/>
      <c r="AH5" s="140"/>
    </row>
    <row r="6" spans="1:34" ht="15.75" thickBot="1" x14ac:dyDescent="0.3">
      <c r="A6" s="153"/>
      <c r="B6" s="154"/>
      <c r="C6" s="154"/>
      <c r="D6" s="154"/>
      <c r="E6" s="154"/>
      <c r="F6" s="154"/>
      <c r="G6" s="154"/>
      <c r="H6" s="155"/>
      <c r="I6" s="140"/>
      <c r="J6" s="140"/>
      <c r="K6" s="140"/>
      <c r="L6" s="140"/>
      <c r="M6" s="140"/>
      <c r="N6" s="140"/>
      <c r="O6" s="140"/>
      <c r="P6" s="140"/>
      <c r="Q6" s="140"/>
      <c r="R6" s="140"/>
      <c r="S6" s="140"/>
      <c r="T6" s="140"/>
      <c r="U6" s="140"/>
      <c r="V6" s="140"/>
      <c r="W6" s="140"/>
      <c r="X6" s="140"/>
      <c r="Y6" s="140"/>
      <c r="Z6" s="140"/>
      <c r="AA6" s="140"/>
      <c r="AB6" s="140"/>
      <c r="AC6" s="140"/>
      <c r="AD6" s="140"/>
      <c r="AE6" s="140"/>
      <c r="AF6" s="140"/>
      <c r="AG6" s="140"/>
      <c r="AH6" s="140"/>
    </row>
    <row r="7" spans="1:34" ht="30" customHeight="1" x14ac:dyDescent="0.25">
      <c r="A7" s="156" t="s">
        <v>99</v>
      </c>
      <c r="B7" s="157" t="s">
        <v>410</v>
      </c>
      <c r="C7" s="157"/>
      <c r="D7" s="158" t="s">
        <v>668</v>
      </c>
      <c r="E7" s="158" t="s">
        <v>411</v>
      </c>
      <c r="F7" s="158" t="s">
        <v>412</v>
      </c>
      <c r="G7" s="157" t="s">
        <v>413</v>
      </c>
      <c r="H7" s="159" t="s">
        <v>414</v>
      </c>
      <c r="I7" s="140"/>
      <c r="J7" s="140"/>
      <c r="K7" s="140"/>
      <c r="L7" s="140"/>
      <c r="M7" s="140"/>
      <c r="N7" s="140"/>
      <c r="O7" s="140"/>
      <c r="P7" s="140"/>
      <c r="Q7" s="140"/>
      <c r="R7" s="140"/>
      <c r="S7" s="140"/>
      <c r="T7" s="140"/>
      <c r="U7" s="140"/>
      <c r="V7" s="140"/>
      <c r="W7" s="140"/>
      <c r="X7" s="140"/>
      <c r="Y7" s="140"/>
      <c r="Z7" s="140"/>
      <c r="AA7" s="140"/>
      <c r="AB7" s="140"/>
      <c r="AC7" s="140"/>
      <c r="AD7" s="140"/>
      <c r="AE7" s="140"/>
      <c r="AF7" s="140"/>
      <c r="AG7" s="140"/>
      <c r="AH7" s="140"/>
    </row>
    <row r="8" spans="1:34" ht="30.75" customHeight="1" thickBot="1" x14ac:dyDescent="0.3">
      <c r="A8" s="160"/>
      <c r="B8" s="161" t="s">
        <v>415</v>
      </c>
      <c r="C8" s="161" t="s">
        <v>416</v>
      </c>
      <c r="D8" s="162"/>
      <c r="E8" s="162"/>
      <c r="F8" s="162"/>
      <c r="G8" s="163"/>
      <c r="H8" s="164"/>
      <c r="I8" s="140"/>
      <c r="J8" s="140"/>
      <c r="K8" s="140"/>
      <c r="L8" s="140"/>
      <c r="M8" s="140"/>
      <c r="N8" s="140"/>
      <c r="O8" s="140"/>
      <c r="P8" s="140"/>
      <c r="Q8" s="140"/>
      <c r="R8" s="140"/>
      <c r="S8" s="140"/>
      <c r="T8" s="140"/>
      <c r="U8" s="140"/>
      <c r="V8" s="140"/>
      <c r="W8" s="140"/>
      <c r="X8" s="140"/>
      <c r="Y8" s="140"/>
      <c r="Z8" s="140"/>
      <c r="AA8" s="140"/>
      <c r="AB8" s="140"/>
      <c r="AC8" s="140"/>
      <c r="AD8" s="140"/>
      <c r="AE8" s="140"/>
      <c r="AF8" s="140"/>
      <c r="AG8" s="140"/>
      <c r="AH8" s="140"/>
    </row>
    <row r="9" spans="1:34" x14ac:dyDescent="0.25">
      <c r="A9" s="165">
        <v>1</v>
      </c>
      <c r="B9" s="165" t="s">
        <v>417</v>
      </c>
      <c r="C9" s="165" t="s">
        <v>417</v>
      </c>
      <c r="D9" s="165">
        <f>(SUMIF('VALORACIÓN DE CONTROL DE RIESGO'!$A$9:$A$71,'VALORACIÓN CON CONTROLES'!A9,'VALORACIÓN DE CONTROL DE RIESGO'!$O$9:$O$71))/(COUNTIF('VALORACIÓN DE CONTROL DE RIESGO'!$A$9:$A$71,'VALORACIÓN CON CONTROLES'!A9))</f>
        <v>100</v>
      </c>
      <c r="E9" s="165" t="str">
        <f>IF(D9=100,"Fuerte",IF(AND(D9&lt;99,D9&gt;=50),"Moderado",IF(AND(D9&lt;49,D9&gt;0),"Debil")))</f>
        <v>Fuerte</v>
      </c>
      <c r="F9" s="165">
        <f>IF(AND(B9="Directamente",E9="Fuerte",'ANALISIS DE RIESGOS'!E9&gt;=3),'ANALISIS DE RIESGOS'!E9-2,IF(AND(B9="Directamente",E9="Fuerte",'ANALISIS DE RIESGOS'!E9=2),'ANALISIS DE RIESGOS'!E9-1,IF(AND(B9="Directamente",E9="Moderado",'ANALISIS DE RIESGOS'!E9&gt;=2),'ANALISIS DE RIESGOS'!E9-1,'ANALISIS DE RIESGOS'!E9)))</f>
        <v>2</v>
      </c>
      <c r="G9" s="165">
        <f>IF(AND(C9="Directamente",E9="Fuerte",'ANALISIS DE RIESGOS'!F9&gt;=3),'ANALISIS DE RIESGOS'!F9-2,IF(AND(C9="Directamente",E9="Fuerte",'ANALISIS DE RIESGOS'!F9=2),'ANALISIS DE RIESGOS'!F9-1,IF(AND(C9="Directamente",E9="Moderado",'ANALISIS DE RIESGOS'!E9&gt;=2),'ANALISIS DE RIESGOS'!E9-1,IF(AND(C9="Indirectamente",E9="Fuerte",'ANALISIS DE RIESGOS'!F9&gt;=2),'ANALISIS DE RIESGOS'!F9-1,'ANALISIS DE RIESGOS'!F9))))</f>
        <v>2</v>
      </c>
      <c r="H9" s="165" t="str">
        <f>IF(AND('TABLAS DE INFORMACIÓN'!N15&lt;&gt;"",'TABLAS DE INFORMACIÓN'!N15&lt;&gt;0),'TABLAS DE INFORMACIÓN'!N15,IF(AND('TABLAS DE INFORMACIÓN'!O15&lt;&gt;"",'TABLAS DE INFORMACIÓN'!O15&lt;&gt;0),'TABLAS DE INFORMACIÓN'!O15,IF(AND('TABLAS DE INFORMACIÓN'!P15&lt;&gt;"",'TABLAS DE INFORMACIÓN'!P15&lt;&gt;0),'TABLAS DE INFORMACIÓN'!P15,IF(AND('TABLAS DE INFORMACIÓN'!Q15&lt;&gt;"",'TABLAS DE INFORMACIÓN'!Q15&lt;&gt;0),'TABLAS DE INFORMACIÓN'!Q15))))</f>
        <v>ZONA RIESGO BAJA</v>
      </c>
      <c r="I9" s="140"/>
      <c r="J9" s="140"/>
      <c r="K9" s="140"/>
      <c r="L9" s="140"/>
      <c r="M9" s="140"/>
      <c r="N9" s="140"/>
      <c r="O9" s="140"/>
      <c r="P9" s="140"/>
      <c r="Q9" s="140"/>
      <c r="R9" s="140"/>
      <c r="S9" s="140"/>
      <c r="T9" s="140"/>
      <c r="U9" s="140"/>
      <c r="V9" s="140"/>
      <c r="W9" s="140"/>
      <c r="X9" s="140"/>
      <c r="Y9" s="140"/>
      <c r="Z9" s="140"/>
      <c r="AA9" s="140"/>
      <c r="AB9" s="140"/>
      <c r="AC9" s="140"/>
      <c r="AD9" s="140"/>
      <c r="AE9" s="140"/>
      <c r="AF9" s="140"/>
      <c r="AG9" s="140"/>
      <c r="AH9" s="140"/>
    </row>
    <row r="10" spans="1:34" x14ac:dyDescent="0.25">
      <c r="A10" s="165">
        <v>2</v>
      </c>
      <c r="B10" s="165" t="s">
        <v>417</v>
      </c>
      <c r="C10" s="165" t="s">
        <v>417</v>
      </c>
      <c r="D10" s="165">
        <f>(SUMIF('VALORACIÓN DE CONTROL DE RIESGO'!$A$9:$A$71,'VALORACIÓN CON CONTROLES'!A10,'VALORACIÓN DE CONTROL DE RIESGO'!$O$9:$O$71))/(COUNTIF('VALORACIÓN DE CONTROL DE RIESGO'!$A$9:$A$71,'VALORACIÓN CON CONTROLES'!A10))</f>
        <v>100</v>
      </c>
      <c r="E10" s="165" t="str">
        <f t="shared" ref="E10:E49" si="0">IF(D10=100,"Fuerte",IF(AND(D10&lt;99,D10&gt;=50),"Moderado",IF(AND(D10&lt;49,D10&gt;0),"Debil")))</f>
        <v>Fuerte</v>
      </c>
      <c r="F10" s="165">
        <f>IF(AND(B10="Directamente",E10="Fuerte",'ANALISIS DE RIESGOS'!E10&gt;=3),'ANALISIS DE RIESGOS'!E10-2,IF(AND(B10="Directamente",E10="Fuerte",'ANALISIS DE RIESGOS'!E10=2),'ANALISIS DE RIESGOS'!E10-1,IF(AND(B10="Directamente",E10="Moderado",'ANALISIS DE RIESGOS'!E10&gt;=2),'ANALISIS DE RIESGOS'!E10-1,'ANALISIS DE RIESGOS'!E10)))</f>
        <v>1</v>
      </c>
      <c r="G10" s="165">
        <f>IF(AND(C10="Directamente",E10="Fuerte",'ANALISIS DE RIESGOS'!F10&gt;=3),'ANALISIS DE RIESGOS'!F10-2,IF(AND(C10="Directamente",E10="Fuerte",'ANALISIS DE RIESGOS'!F10=2),'ANALISIS DE RIESGOS'!F10-1,IF(AND(C10="Directamente",E10="Moderado",'ANALISIS DE RIESGOS'!E10&gt;=2),'ANALISIS DE RIESGOS'!E10-1,IF(AND(C10="Indirectamente",E10="Fuerte",'ANALISIS DE RIESGOS'!F10&gt;=2),'ANALISIS DE RIESGOS'!F10-1,'ANALISIS DE RIESGOS'!F10))))</f>
        <v>2</v>
      </c>
      <c r="H10" s="165" t="str">
        <f>IF(AND('TABLAS DE INFORMACIÓN'!N16&lt;&gt;"",'TABLAS DE INFORMACIÓN'!N16&lt;&gt;0),'TABLAS DE INFORMACIÓN'!N16,IF(AND('TABLAS DE INFORMACIÓN'!O16&lt;&gt;"",'TABLAS DE INFORMACIÓN'!O16&lt;&gt;0),'TABLAS DE INFORMACIÓN'!O16,IF(AND('TABLAS DE INFORMACIÓN'!P16&lt;&gt;"",'TABLAS DE INFORMACIÓN'!P16&lt;&gt;0),'TABLAS DE INFORMACIÓN'!P16,IF(AND('TABLAS DE INFORMACIÓN'!Q16&lt;&gt;"",'TABLAS DE INFORMACIÓN'!Q16&lt;&gt;0),'TABLAS DE INFORMACIÓN'!Q16))))</f>
        <v>ZONA RIESGO BAJA</v>
      </c>
      <c r="I10" s="140"/>
      <c r="J10" s="140"/>
      <c r="K10" s="140"/>
      <c r="L10" s="140"/>
      <c r="M10" s="140"/>
      <c r="N10" s="140"/>
      <c r="O10" s="140"/>
      <c r="P10" s="140"/>
      <c r="Q10" s="140"/>
      <c r="R10" s="140"/>
      <c r="S10" s="140"/>
      <c r="T10" s="140"/>
      <c r="U10" s="140"/>
      <c r="V10" s="140"/>
      <c r="W10" s="140"/>
      <c r="X10" s="140"/>
      <c r="Y10" s="140"/>
      <c r="Z10" s="140"/>
      <c r="AA10" s="140"/>
      <c r="AB10" s="140"/>
      <c r="AC10" s="140"/>
      <c r="AD10" s="140"/>
      <c r="AE10" s="140"/>
      <c r="AF10" s="140"/>
      <c r="AG10" s="140"/>
      <c r="AH10" s="140"/>
    </row>
    <row r="11" spans="1:34" x14ac:dyDescent="0.25">
      <c r="A11" s="165">
        <v>3</v>
      </c>
      <c r="B11" s="165" t="s">
        <v>417</v>
      </c>
      <c r="C11" s="165" t="s">
        <v>417</v>
      </c>
      <c r="D11" s="165">
        <f>(SUMIF('VALORACIÓN DE CONTROL DE RIESGO'!$A$9:$A$71,'VALORACIÓN CON CONTROLES'!A11,'VALORACIÓN DE CONTROL DE RIESGO'!$O$9:$O$71))/(COUNTIF('VALORACIÓN DE CONTROL DE RIESGO'!$A$9:$A$71,'VALORACIÓN CON CONTROLES'!A11))</f>
        <v>100</v>
      </c>
      <c r="E11" s="165" t="str">
        <f t="shared" si="0"/>
        <v>Fuerte</v>
      </c>
      <c r="F11" s="165">
        <f>IF(AND(B11="Directamente",E11="Fuerte",'ANALISIS DE RIESGOS'!E11&gt;=3),'ANALISIS DE RIESGOS'!E11-2,IF(AND(B11="Directamente",E11="Fuerte",'ANALISIS DE RIESGOS'!E11=2),'ANALISIS DE RIESGOS'!E11-1,IF(AND(B11="Directamente",E11="Moderado",'ANALISIS DE RIESGOS'!E11&gt;=2),'ANALISIS DE RIESGOS'!E11-1,'ANALISIS DE RIESGOS'!E11)))</f>
        <v>1</v>
      </c>
      <c r="G11" s="165">
        <f>IF(AND(C11="Directamente",E11="Fuerte",'ANALISIS DE RIESGOS'!F11&gt;=3),'ANALISIS DE RIESGOS'!F11-2,IF(AND(C11="Directamente",E11="Fuerte",'ANALISIS DE RIESGOS'!F11=2),'ANALISIS DE RIESGOS'!F11-1,IF(AND(C11="Directamente",E11="Moderado",'ANALISIS DE RIESGOS'!E11&gt;=2),'ANALISIS DE RIESGOS'!E11-1,IF(AND(C11="Indirectamente",E11="Fuerte",'ANALISIS DE RIESGOS'!F11&gt;=2),'ANALISIS DE RIESGOS'!F11-1,'ANALISIS DE RIESGOS'!F11))))</f>
        <v>2</v>
      </c>
      <c r="H11" s="165" t="str">
        <f>IF(AND('TABLAS DE INFORMACIÓN'!N17&lt;&gt;"",'TABLAS DE INFORMACIÓN'!N17&lt;&gt;0),'TABLAS DE INFORMACIÓN'!N17,IF(AND('TABLAS DE INFORMACIÓN'!O17&lt;&gt;"",'TABLAS DE INFORMACIÓN'!O17&lt;&gt;0),'TABLAS DE INFORMACIÓN'!O17,IF(AND('TABLAS DE INFORMACIÓN'!P17&lt;&gt;"",'TABLAS DE INFORMACIÓN'!P17&lt;&gt;0),'TABLAS DE INFORMACIÓN'!P17,IF(AND('TABLAS DE INFORMACIÓN'!Q17&lt;&gt;"",'TABLAS DE INFORMACIÓN'!Q17&lt;&gt;0),'TABLAS DE INFORMACIÓN'!Q17))))</f>
        <v>ZONA RIESGO BAJA</v>
      </c>
      <c r="I11" s="140"/>
      <c r="J11" s="140"/>
      <c r="K11" s="140"/>
      <c r="L11" s="140"/>
      <c r="M11" s="140"/>
      <c r="N11" s="140"/>
      <c r="O11" s="140"/>
      <c r="P11" s="140"/>
      <c r="Q11" s="140"/>
      <c r="R11" s="140"/>
      <c r="S11" s="140"/>
      <c r="T11" s="140"/>
      <c r="U11" s="140"/>
      <c r="V11" s="140"/>
      <c r="W11" s="140"/>
      <c r="X11" s="140"/>
      <c r="Y11" s="140"/>
      <c r="Z11" s="140"/>
      <c r="AA11" s="140"/>
      <c r="AB11" s="140"/>
      <c r="AC11" s="140"/>
      <c r="AD11" s="140"/>
      <c r="AE11" s="140"/>
      <c r="AF11" s="140"/>
      <c r="AG11" s="140"/>
      <c r="AH11" s="140"/>
    </row>
    <row r="12" spans="1:34" x14ac:dyDescent="0.25">
      <c r="A12" s="165">
        <v>4</v>
      </c>
      <c r="B12" s="165" t="s">
        <v>417</v>
      </c>
      <c r="C12" s="165" t="s">
        <v>417</v>
      </c>
      <c r="D12" s="165">
        <f>(SUMIF('VALORACIÓN DE CONTROL DE RIESGO'!$A$9:$A$71,'VALORACIÓN CON CONTROLES'!A12,'VALORACIÓN DE CONTROL DE RIESGO'!$O$9:$O$71))/(COUNTIF('VALORACIÓN DE CONTROL DE RIESGO'!$A$9:$A$71,'VALORACIÓN CON CONTROLES'!A12))</f>
        <v>100</v>
      </c>
      <c r="E12" s="165" t="str">
        <f t="shared" si="0"/>
        <v>Fuerte</v>
      </c>
      <c r="F12" s="165">
        <f>IF(AND(B12="Directamente",E12="Fuerte",'ANALISIS DE RIESGOS'!E12&gt;=3),'ANALISIS DE RIESGOS'!E12-2,IF(AND(B12="Directamente",E12="Fuerte",'ANALISIS DE RIESGOS'!E12=2),'ANALISIS DE RIESGOS'!E12-1,IF(AND(B12="Directamente",E12="Moderado",'ANALISIS DE RIESGOS'!E12&gt;=2),'ANALISIS DE RIESGOS'!E12-1,'ANALISIS DE RIESGOS'!E12)))</f>
        <v>1</v>
      </c>
      <c r="G12" s="165">
        <f>IF(AND(C12="Directamente",E12="Fuerte",'ANALISIS DE RIESGOS'!F12&gt;=3),'ANALISIS DE RIESGOS'!F12-2,IF(AND(C12="Directamente",E12="Fuerte",'ANALISIS DE RIESGOS'!F12=2),'ANALISIS DE RIESGOS'!F12-1,IF(AND(C12="Directamente",E12="Moderado",'ANALISIS DE RIESGOS'!E12&gt;=2),'ANALISIS DE RIESGOS'!E12-1,IF(AND(C12="Indirectamente",E12="Fuerte",'ANALISIS DE RIESGOS'!F12&gt;=2),'ANALISIS DE RIESGOS'!F12-1,'ANALISIS DE RIESGOS'!F12))))</f>
        <v>2</v>
      </c>
      <c r="H12" s="165" t="str">
        <f>IF(AND('TABLAS DE INFORMACIÓN'!N18&lt;&gt;"",'TABLAS DE INFORMACIÓN'!N18&lt;&gt;0),'TABLAS DE INFORMACIÓN'!N18,IF(AND('TABLAS DE INFORMACIÓN'!O18&lt;&gt;"",'TABLAS DE INFORMACIÓN'!O18&lt;&gt;0),'TABLAS DE INFORMACIÓN'!O18,IF(AND('TABLAS DE INFORMACIÓN'!P18&lt;&gt;"",'TABLAS DE INFORMACIÓN'!P18&lt;&gt;0),'TABLAS DE INFORMACIÓN'!P18,IF(AND('TABLAS DE INFORMACIÓN'!Q18&lt;&gt;"",'TABLAS DE INFORMACIÓN'!Q18&lt;&gt;0),'TABLAS DE INFORMACIÓN'!Q18))))</f>
        <v>ZONA RIESGO BAJA</v>
      </c>
      <c r="I12" s="140"/>
      <c r="J12" s="140"/>
      <c r="K12" s="140"/>
      <c r="L12" s="140"/>
      <c r="M12" s="140"/>
      <c r="N12" s="140"/>
      <c r="O12" s="140"/>
      <c r="P12" s="140"/>
      <c r="Q12" s="140"/>
      <c r="R12" s="140"/>
      <c r="S12" s="140"/>
      <c r="T12" s="140"/>
      <c r="U12" s="140"/>
      <c r="V12" s="140"/>
      <c r="W12" s="140"/>
      <c r="X12" s="140"/>
      <c r="Y12" s="140"/>
      <c r="Z12" s="140"/>
      <c r="AA12" s="140"/>
      <c r="AB12" s="140"/>
      <c r="AC12" s="140"/>
      <c r="AD12" s="140"/>
      <c r="AE12" s="140"/>
      <c r="AF12" s="140"/>
      <c r="AG12" s="140"/>
      <c r="AH12" s="140"/>
    </row>
    <row r="13" spans="1:34" x14ac:dyDescent="0.25">
      <c r="A13" s="165">
        <v>5</v>
      </c>
      <c r="B13" s="165" t="s">
        <v>417</v>
      </c>
      <c r="C13" s="165" t="s">
        <v>417</v>
      </c>
      <c r="D13" s="165">
        <f>(SUMIF('VALORACIÓN DE CONTROL DE RIESGO'!$A$9:$A$71,'VALORACIÓN CON CONTROLES'!A13,'VALORACIÓN DE CONTROL DE RIESGO'!$O$9:$O$71))/(COUNTIF('VALORACIÓN DE CONTROL DE RIESGO'!$A$9:$A$71,'VALORACIÓN CON CONTROLES'!A13))</f>
        <v>100</v>
      </c>
      <c r="E13" s="165" t="str">
        <f t="shared" si="0"/>
        <v>Fuerte</v>
      </c>
      <c r="F13" s="165">
        <f>IF(AND(B13="Directamente",E13="Fuerte",'ANALISIS DE RIESGOS'!E13&gt;=3),'ANALISIS DE RIESGOS'!E13-2,IF(AND(B13="Directamente",E13="Fuerte",'ANALISIS DE RIESGOS'!E13=2),'ANALISIS DE RIESGOS'!E13-1,IF(AND(B13="Directamente",E13="Moderado",'ANALISIS DE RIESGOS'!E13&gt;=2),'ANALISIS DE RIESGOS'!E13-1,'ANALISIS DE RIESGOS'!E13)))</f>
        <v>1</v>
      </c>
      <c r="G13" s="165">
        <f>IF(AND(C13="Directamente",E13="Fuerte",'ANALISIS DE RIESGOS'!F13&gt;=3),'ANALISIS DE RIESGOS'!F13-2,IF(AND(C13="Directamente",E13="Fuerte",'ANALISIS DE RIESGOS'!F13=2),'ANALISIS DE RIESGOS'!F13-1,IF(AND(C13="Directamente",E13="Moderado",'ANALISIS DE RIESGOS'!E13&gt;=2),'ANALISIS DE RIESGOS'!E13-1,IF(AND(C13="Indirectamente",E13="Fuerte",'ANALISIS DE RIESGOS'!F13&gt;=2),'ANALISIS DE RIESGOS'!F13-1,'ANALISIS DE RIESGOS'!F13))))</f>
        <v>2</v>
      </c>
      <c r="H13" s="165" t="str">
        <f>IF(AND('TABLAS DE INFORMACIÓN'!N19&lt;&gt;"",'TABLAS DE INFORMACIÓN'!N19&lt;&gt;0),'TABLAS DE INFORMACIÓN'!N19,IF(AND('TABLAS DE INFORMACIÓN'!O19&lt;&gt;"",'TABLAS DE INFORMACIÓN'!O19&lt;&gt;0),'TABLAS DE INFORMACIÓN'!O19,IF(AND('TABLAS DE INFORMACIÓN'!P19&lt;&gt;"",'TABLAS DE INFORMACIÓN'!P19&lt;&gt;0),'TABLAS DE INFORMACIÓN'!P19,IF(AND('TABLAS DE INFORMACIÓN'!Q19&lt;&gt;"",'TABLAS DE INFORMACIÓN'!Q19&lt;&gt;0),'TABLAS DE INFORMACIÓN'!Q19))))</f>
        <v>ZONA RIESGO BAJA</v>
      </c>
      <c r="I13" s="140"/>
      <c r="J13" s="140"/>
      <c r="K13" s="140"/>
      <c r="L13" s="140"/>
      <c r="M13" s="140"/>
      <c r="N13" s="140"/>
      <c r="O13" s="140"/>
      <c r="P13" s="140"/>
      <c r="Q13" s="140"/>
      <c r="R13" s="140"/>
      <c r="S13" s="140"/>
      <c r="T13" s="140"/>
      <c r="U13" s="140"/>
      <c r="V13" s="140"/>
      <c r="W13" s="140"/>
      <c r="X13" s="140"/>
      <c r="Y13" s="140"/>
      <c r="Z13" s="140"/>
      <c r="AA13" s="140"/>
      <c r="AB13" s="140"/>
      <c r="AC13" s="140"/>
      <c r="AD13" s="140"/>
      <c r="AE13" s="140"/>
      <c r="AF13" s="140"/>
      <c r="AG13" s="140"/>
      <c r="AH13" s="140"/>
    </row>
    <row r="14" spans="1:34" x14ac:dyDescent="0.25">
      <c r="A14" s="165">
        <v>6</v>
      </c>
      <c r="B14" s="165" t="s">
        <v>417</v>
      </c>
      <c r="C14" s="165" t="s">
        <v>417</v>
      </c>
      <c r="D14" s="165">
        <f>(SUMIF('VALORACIÓN DE CONTROL DE RIESGO'!$A$9:$A$71,'VALORACIÓN CON CONTROLES'!A14,'VALORACIÓN DE CONTROL DE RIESGO'!$O$9:$O$71))/(COUNTIF('VALORACIÓN DE CONTROL DE RIESGO'!$A$9:$A$71,'VALORACIÓN CON CONTROLES'!A14))</f>
        <v>100</v>
      </c>
      <c r="E14" s="165" t="str">
        <f t="shared" si="0"/>
        <v>Fuerte</v>
      </c>
      <c r="F14" s="165">
        <f>IF(AND(B14="Directamente",E14="Fuerte",'ANALISIS DE RIESGOS'!E14&gt;=3),'ANALISIS DE RIESGOS'!E14-2,IF(AND(B14="Directamente",E14="Fuerte",'ANALISIS DE RIESGOS'!E14=2),'ANALISIS DE RIESGOS'!E14-1,IF(AND(B14="Directamente",E14="Moderado",'ANALISIS DE RIESGOS'!E14&gt;=2),'ANALISIS DE RIESGOS'!E14-1,'ANALISIS DE RIESGOS'!E14)))</f>
        <v>1</v>
      </c>
      <c r="G14" s="165">
        <f>IF(AND(C14="Directamente",E14="Fuerte",'ANALISIS DE RIESGOS'!F14&gt;=3),'ANALISIS DE RIESGOS'!F14-2,IF(AND(C14="Directamente",E14="Fuerte",'ANALISIS DE RIESGOS'!F14=2),'ANALISIS DE RIESGOS'!F14-1,IF(AND(C14="Directamente",E14="Moderado",'ANALISIS DE RIESGOS'!E14&gt;=2),'ANALISIS DE RIESGOS'!E14-1,IF(AND(C14="Indirectamente",E14="Fuerte",'ANALISIS DE RIESGOS'!F14&gt;=2),'ANALISIS DE RIESGOS'!F14-1,'ANALISIS DE RIESGOS'!F14))))</f>
        <v>1</v>
      </c>
      <c r="H14" s="165" t="str">
        <f>IF(AND('TABLAS DE INFORMACIÓN'!N20&lt;&gt;"",'TABLAS DE INFORMACIÓN'!N20&lt;&gt;0),'TABLAS DE INFORMACIÓN'!N20,IF(AND('TABLAS DE INFORMACIÓN'!O20&lt;&gt;"",'TABLAS DE INFORMACIÓN'!O20&lt;&gt;0),'TABLAS DE INFORMACIÓN'!O20,IF(AND('TABLAS DE INFORMACIÓN'!P20&lt;&gt;"",'TABLAS DE INFORMACIÓN'!P20&lt;&gt;0),'TABLAS DE INFORMACIÓN'!P20,IF(AND('TABLAS DE INFORMACIÓN'!Q20&lt;&gt;"",'TABLAS DE INFORMACIÓN'!Q20&lt;&gt;0),'TABLAS DE INFORMACIÓN'!Q20))))</f>
        <v>ZONA RIESGO BAJA</v>
      </c>
      <c r="I14" s="140"/>
      <c r="J14" s="140"/>
      <c r="K14" s="140"/>
      <c r="L14" s="140"/>
      <c r="M14" s="140"/>
      <c r="N14" s="140"/>
      <c r="O14" s="140"/>
      <c r="P14" s="140"/>
      <c r="Q14" s="140"/>
      <c r="R14" s="140"/>
      <c r="S14" s="140"/>
      <c r="T14" s="140"/>
      <c r="U14" s="140"/>
      <c r="V14" s="140"/>
      <c r="W14" s="140"/>
      <c r="X14" s="140"/>
      <c r="Y14" s="140"/>
      <c r="Z14" s="140"/>
      <c r="AA14" s="140"/>
      <c r="AB14" s="140"/>
      <c r="AC14" s="140"/>
      <c r="AD14" s="140"/>
      <c r="AE14" s="140"/>
      <c r="AF14" s="140"/>
      <c r="AG14" s="140"/>
      <c r="AH14" s="140"/>
    </row>
    <row r="15" spans="1:34" x14ac:dyDescent="0.25">
      <c r="A15" s="165">
        <v>7</v>
      </c>
      <c r="B15" s="165" t="s">
        <v>417</v>
      </c>
      <c r="C15" s="165" t="s">
        <v>417</v>
      </c>
      <c r="D15" s="165">
        <f>(SUMIF('VALORACIÓN DE CONTROL DE RIESGO'!$A$9:$A$71,'VALORACIÓN CON CONTROLES'!A15,'VALORACIÓN DE CONTROL DE RIESGO'!$O$9:$O$71))/(COUNTIF('VALORACIÓN DE CONTROL DE RIESGO'!$A$9:$A$71,'VALORACIÓN CON CONTROLES'!A15))</f>
        <v>100</v>
      </c>
      <c r="E15" s="165" t="str">
        <f t="shared" si="0"/>
        <v>Fuerte</v>
      </c>
      <c r="F15" s="165">
        <f>IF(AND(B15="Directamente",E15="Fuerte",'ANALISIS DE RIESGOS'!E15&gt;=3),'ANALISIS DE RIESGOS'!E15-2,IF(AND(B15="Directamente",E15="Fuerte",'ANALISIS DE RIESGOS'!E15=2),'ANALISIS DE RIESGOS'!E15-1,IF(AND(B15="Directamente",E15="Moderado",'ANALISIS DE RIESGOS'!E15&gt;=2),'ANALISIS DE RIESGOS'!E15-1,'ANALISIS DE RIESGOS'!E15)))</f>
        <v>1</v>
      </c>
      <c r="G15" s="165">
        <f>IF(AND(C15="Directamente",E15="Fuerte",'ANALISIS DE RIESGOS'!F15&gt;=3),'ANALISIS DE RIESGOS'!F15-2,IF(AND(C15="Directamente",E15="Fuerte",'ANALISIS DE RIESGOS'!F15=2),'ANALISIS DE RIESGOS'!F15-1,IF(AND(C15="Directamente",E15="Moderado",'ANALISIS DE RIESGOS'!E15&gt;=2),'ANALISIS DE RIESGOS'!E15-1,IF(AND(C15="Indirectamente",E15="Fuerte",'ANALISIS DE RIESGOS'!F15&gt;=2),'ANALISIS DE RIESGOS'!F15-1,'ANALISIS DE RIESGOS'!F15))))</f>
        <v>2</v>
      </c>
      <c r="H15" s="165" t="str">
        <f>IF(AND('TABLAS DE INFORMACIÓN'!N21&lt;&gt;"",'TABLAS DE INFORMACIÓN'!N21&lt;&gt;0),'TABLAS DE INFORMACIÓN'!N21,IF(AND('TABLAS DE INFORMACIÓN'!O21&lt;&gt;"",'TABLAS DE INFORMACIÓN'!O21&lt;&gt;0),'TABLAS DE INFORMACIÓN'!O21,IF(AND('TABLAS DE INFORMACIÓN'!P21&lt;&gt;"",'TABLAS DE INFORMACIÓN'!P21&lt;&gt;0),'TABLAS DE INFORMACIÓN'!P21,IF(AND('TABLAS DE INFORMACIÓN'!Q21&lt;&gt;"",'TABLAS DE INFORMACIÓN'!Q21&lt;&gt;0),'TABLAS DE INFORMACIÓN'!Q21))))</f>
        <v>ZONA RIESGO BAJA</v>
      </c>
      <c r="I15" s="140"/>
      <c r="J15" s="140"/>
      <c r="K15" s="140"/>
      <c r="L15" s="140"/>
      <c r="M15" s="140"/>
      <c r="N15" s="140"/>
      <c r="O15" s="140"/>
      <c r="P15" s="140"/>
      <c r="Q15" s="140"/>
      <c r="R15" s="140"/>
      <c r="S15" s="140"/>
      <c r="T15" s="140"/>
      <c r="U15" s="140"/>
      <c r="V15" s="140"/>
      <c r="W15" s="140"/>
      <c r="X15" s="140"/>
      <c r="Y15" s="140"/>
      <c r="Z15" s="140"/>
      <c r="AA15" s="140"/>
      <c r="AB15" s="140"/>
      <c r="AC15" s="140"/>
      <c r="AD15" s="140"/>
      <c r="AE15" s="140"/>
      <c r="AF15" s="140"/>
      <c r="AG15" s="140"/>
      <c r="AH15" s="140"/>
    </row>
    <row r="16" spans="1:34" x14ac:dyDescent="0.25">
      <c r="A16" s="165">
        <v>8</v>
      </c>
      <c r="B16" s="165" t="s">
        <v>417</v>
      </c>
      <c r="C16" s="165" t="s">
        <v>417</v>
      </c>
      <c r="D16" s="165">
        <f>(SUMIF('VALORACIÓN DE CONTROL DE RIESGO'!$A$9:$A$71,'VALORACIÓN CON CONTROLES'!A16,'VALORACIÓN DE CONTROL DE RIESGO'!$O$9:$O$71))/(COUNTIF('VALORACIÓN DE CONTROL DE RIESGO'!$A$9:$A$71,'VALORACIÓN CON CONTROLES'!A16))</f>
        <v>100</v>
      </c>
      <c r="E16" s="165" t="str">
        <f t="shared" si="0"/>
        <v>Fuerte</v>
      </c>
      <c r="F16" s="165">
        <f>IF(AND(B16="Directamente",E16="Fuerte",'ANALISIS DE RIESGOS'!E16&gt;=3),'ANALISIS DE RIESGOS'!E16-2,IF(AND(B16="Directamente",E16="Fuerte",'ANALISIS DE RIESGOS'!E16=2),'ANALISIS DE RIESGOS'!E16-1,IF(AND(B16="Directamente",E16="Moderado",'ANALISIS DE RIESGOS'!E16&gt;=2),'ANALISIS DE RIESGOS'!E16-1,'ANALISIS DE RIESGOS'!E16)))</f>
        <v>1</v>
      </c>
      <c r="G16" s="165">
        <f>IF(AND(C16="Directamente",E16="Fuerte",'ANALISIS DE RIESGOS'!F16&gt;=3),'ANALISIS DE RIESGOS'!F16-2,IF(AND(C16="Directamente",E16="Fuerte",'ANALISIS DE RIESGOS'!F16=2),'ANALISIS DE RIESGOS'!F16-1,IF(AND(C16="Directamente",E16="Moderado",'ANALISIS DE RIESGOS'!E16&gt;=2),'ANALISIS DE RIESGOS'!E16-1,IF(AND(C16="Indirectamente",E16="Fuerte",'ANALISIS DE RIESGOS'!F16&gt;=2),'ANALISIS DE RIESGOS'!F16-1,'ANALISIS DE RIESGOS'!F16))))</f>
        <v>2</v>
      </c>
      <c r="H16" s="165" t="str">
        <f>IF(AND('TABLAS DE INFORMACIÓN'!N22&lt;&gt;"",'TABLAS DE INFORMACIÓN'!N22&lt;&gt;0),'TABLAS DE INFORMACIÓN'!N22,IF(AND('TABLAS DE INFORMACIÓN'!O22&lt;&gt;"",'TABLAS DE INFORMACIÓN'!O22&lt;&gt;0),'TABLAS DE INFORMACIÓN'!O22,IF(AND('TABLAS DE INFORMACIÓN'!P22&lt;&gt;"",'TABLAS DE INFORMACIÓN'!P22&lt;&gt;0),'TABLAS DE INFORMACIÓN'!P22,IF(AND('TABLAS DE INFORMACIÓN'!Q22&lt;&gt;"",'TABLAS DE INFORMACIÓN'!Q22&lt;&gt;0),'TABLAS DE INFORMACIÓN'!Q22))))</f>
        <v>ZONA RIESGO BAJA</v>
      </c>
      <c r="I16" s="140"/>
      <c r="J16" s="140"/>
      <c r="K16" s="140"/>
      <c r="L16" s="140"/>
      <c r="M16" s="140"/>
      <c r="N16" s="140"/>
      <c r="O16" s="140"/>
      <c r="P16" s="140"/>
      <c r="Q16" s="140"/>
      <c r="R16" s="140"/>
      <c r="S16" s="140"/>
      <c r="T16" s="140"/>
      <c r="U16" s="140"/>
      <c r="V16" s="140"/>
      <c r="W16" s="140"/>
      <c r="X16" s="140"/>
      <c r="Y16" s="140"/>
      <c r="Z16" s="140"/>
      <c r="AA16" s="140"/>
      <c r="AB16" s="140"/>
      <c r="AC16" s="140"/>
      <c r="AD16" s="140"/>
      <c r="AE16" s="140"/>
      <c r="AF16" s="140"/>
      <c r="AG16" s="140"/>
      <c r="AH16" s="140"/>
    </row>
    <row r="17" spans="1:34" x14ac:dyDescent="0.25">
      <c r="A17" s="165">
        <v>9</v>
      </c>
      <c r="B17" s="165" t="s">
        <v>417</v>
      </c>
      <c r="C17" s="165" t="s">
        <v>417</v>
      </c>
      <c r="D17" s="165">
        <f>(SUMIF('VALORACIÓN DE CONTROL DE RIESGO'!$A$9:$A$71,'VALORACIÓN CON CONTROLES'!A17,'VALORACIÓN DE CONTROL DE RIESGO'!$O$9:$O$71))/(COUNTIF('VALORACIÓN DE CONTROL DE RIESGO'!$A$9:$A$71,'VALORACIÓN CON CONTROLES'!A17))</f>
        <v>100</v>
      </c>
      <c r="E17" s="165" t="str">
        <f t="shared" si="0"/>
        <v>Fuerte</v>
      </c>
      <c r="F17" s="165">
        <f>IF(AND(B17="Directamente",E17="Fuerte",'ANALISIS DE RIESGOS'!E17&gt;=3),'ANALISIS DE RIESGOS'!E17-2,IF(AND(B17="Directamente",E17="Fuerte",'ANALISIS DE RIESGOS'!E17=2),'ANALISIS DE RIESGOS'!E17-1,IF(AND(B17="Directamente",E17="Moderado",'ANALISIS DE RIESGOS'!E17&gt;=2),'ANALISIS DE RIESGOS'!E17-1,'ANALISIS DE RIESGOS'!E17)))</f>
        <v>1</v>
      </c>
      <c r="G17" s="165">
        <f>IF(AND(C17="Directamente",E17="Fuerte",'ANALISIS DE RIESGOS'!F17&gt;=3),'ANALISIS DE RIESGOS'!F17-2,IF(AND(C17="Directamente",E17="Fuerte",'ANALISIS DE RIESGOS'!F17=2),'ANALISIS DE RIESGOS'!F17-1,IF(AND(C17="Directamente",E17="Moderado",'ANALISIS DE RIESGOS'!E17&gt;=2),'ANALISIS DE RIESGOS'!E17-1,IF(AND(C17="Indirectamente",E17="Fuerte",'ANALISIS DE RIESGOS'!F17&gt;=2),'ANALISIS DE RIESGOS'!F17-1,'ANALISIS DE RIESGOS'!F17))))</f>
        <v>2</v>
      </c>
      <c r="H17" s="165" t="str">
        <f>IF(AND('TABLAS DE INFORMACIÓN'!N23&lt;&gt;"",'TABLAS DE INFORMACIÓN'!N23&lt;&gt;0),'TABLAS DE INFORMACIÓN'!N23,IF(AND('TABLAS DE INFORMACIÓN'!O23&lt;&gt;"",'TABLAS DE INFORMACIÓN'!O23&lt;&gt;0),'TABLAS DE INFORMACIÓN'!O23,IF(AND('TABLAS DE INFORMACIÓN'!P23&lt;&gt;"",'TABLAS DE INFORMACIÓN'!P23&lt;&gt;0),'TABLAS DE INFORMACIÓN'!P23,IF(AND('TABLAS DE INFORMACIÓN'!Q23&lt;&gt;"",'TABLAS DE INFORMACIÓN'!Q23&lt;&gt;0),'TABLAS DE INFORMACIÓN'!Q23))))</f>
        <v>ZONA RIESGO BAJA</v>
      </c>
      <c r="I17" s="140"/>
      <c r="J17" s="140"/>
      <c r="K17" s="140"/>
      <c r="L17" s="140"/>
      <c r="M17" s="140"/>
      <c r="N17" s="140"/>
      <c r="O17" s="140"/>
      <c r="P17" s="140"/>
      <c r="Q17" s="140"/>
      <c r="R17" s="140"/>
      <c r="S17" s="140"/>
      <c r="T17" s="140"/>
      <c r="U17" s="140"/>
      <c r="V17" s="140"/>
      <c r="W17" s="140"/>
      <c r="X17" s="140"/>
      <c r="Y17" s="140"/>
      <c r="Z17" s="140"/>
      <c r="AA17" s="140"/>
      <c r="AB17" s="140"/>
      <c r="AC17" s="140"/>
      <c r="AD17" s="140"/>
      <c r="AE17" s="140"/>
      <c r="AF17" s="140"/>
      <c r="AG17" s="140"/>
      <c r="AH17" s="140"/>
    </row>
    <row r="18" spans="1:34" x14ac:dyDescent="0.25">
      <c r="A18" s="165">
        <v>10</v>
      </c>
      <c r="B18" s="165" t="s">
        <v>417</v>
      </c>
      <c r="C18" s="165" t="s">
        <v>417</v>
      </c>
      <c r="D18" s="165">
        <f>(SUMIF('VALORACIÓN DE CONTROL DE RIESGO'!$A$9:$A$71,'VALORACIÓN CON CONTROLES'!A18,'VALORACIÓN DE CONTROL DE RIESGO'!$O$9:$O$71))/(COUNTIF('VALORACIÓN DE CONTROL DE RIESGO'!$A$9:$A$71,'VALORACIÓN CON CONTROLES'!A18))</f>
        <v>100</v>
      </c>
      <c r="E18" s="165" t="str">
        <f t="shared" si="0"/>
        <v>Fuerte</v>
      </c>
      <c r="F18" s="165">
        <f>IF(AND(B18="Directamente",E18="Fuerte",'ANALISIS DE RIESGOS'!E18&gt;=3),'ANALISIS DE RIESGOS'!E18-2,IF(AND(B18="Directamente",E18="Fuerte",'ANALISIS DE RIESGOS'!E18=2),'ANALISIS DE RIESGOS'!E18-1,IF(AND(B18="Directamente",E18="Moderado",'ANALISIS DE RIESGOS'!E18&gt;=2),'ANALISIS DE RIESGOS'!E18-1,'ANALISIS DE RIESGOS'!E18)))</f>
        <v>1</v>
      </c>
      <c r="G18" s="165">
        <f>IF(AND(C18="Directamente",E18="Fuerte",'ANALISIS DE RIESGOS'!F18&gt;=3),'ANALISIS DE RIESGOS'!F18-2,IF(AND(C18="Directamente",E18="Fuerte",'ANALISIS DE RIESGOS'!F18=2),'ANALISIS DE RIESGOS'!F18-1,IF(AND(C18="Directamente",E18="Moderado",'ANALISIS DE RIESGOS'!E18&gt;=2),'ANALISIS DE RIESGOS'!E18-1,IF(AND(C18="Indirectamente",E18="Fuerte",'ANALISIS DE RIESGOS'!F18&gt;=2),'ANALISIS DE RIESGOS'!F18-1,'ANALISIS DE RIESGOS'!F18))))</f>
        <v>2</v>
      </c>
      <c r="H18" s="165" t="str">
        <f>IF(AND('TABLAS DE INFORMACIÓN'!N24&lt;&gt;"",'TABLAS DE INFORMACIÓN'!N24&lt;&gt;0),'TABLAS DE INFORMACIÓN'!N24,IF(AND('TABLAS DE INFORMACIÓN'!O24&lt;&gt;"",'TABLAS DE INFORMACIÓN'!O24&lt;&gt;0),'TABLAS DE INFORMACIÓN'!O24,IF(AND('TABLAS DE INFORMACIÓN'!P24&lt;&gt;"",'TABLAS DE INFORMACIÓN'!P24&lt;&gt;0),'TABLAS DE INFORMACIÓN'!P24,IF(AND('TABLAS DE INFORMACIÓN'!Q24&lt;&gt;"",'TABLAS DE INFORMACIÓN'!Q24&lt;&gt;0),'TABLAS DE INFORMACIÓN'!Q24))))</f>
        <v>ZONA RIESGO BAJA</v>
      </c>
      <c r="I18" s="140"/>
      <c r="J18" s="140"/>
      <c r="K18" s="140"/>
      <c r="L18" s="140"/>
      <c r="M18" s="140"/>
      <c r="N18" s="140"/>
      <c r="O18" s="140"/>
      <c r="P18" s="140"/>
      <c r="Q18" s="140"/>
      <c r="R18" s="140"/>
      <c r="S18" s="140"/>
      <c r="T18" s="140"/>
      <c r="U18" s="140"/>
      <c r="V18" s="140"/>
      <c r="W18" s="140"/>
      <c r="X18" s="140"/>
      <c r="Y18" s="140"/>
      <c r="Z18" s="140"/>
      <c r="AA18" s="140"/>
      <c r="AB18" s="140"/>
      <c r="AC18" s="140"/>
      <c r="AD18" s="140"/>
      <c r="AE18" s="140"/>
      <c r="AF18" s="140"/>
      <c r="AG18" s="140"/>
      <c r="AH18" s="140"/>
    </row>
    <row r="19" spans="1:34" x14ac:dyDescent="0.25">
      <c r="A19" s="165">
        <v>11</v>
      </c>
      <c r="B19" s="165" t="s">
        <v>417</v>
      </c>
      <c r="C19" s="165" t="s">
        <v>417</v>
      </c>
      <c r="D19" s="165">
        <f>(SUMIF('VALORACIÓN DE CONTROL DE RIESGO'!$A$9:$A$71,'VALORACIÓN CON CONTROLES'!A19,'VALORACIÓN DE CONTROL DE RIESGO'!$O$9:$O$71))/(COUNTIF('VALORACIÓN DE CONTROL DE RIESGO'!$A$9:$A$71,'VALORACIÓN CON CONTROLES'!A19))</f>
        <v>100</v>
      </c>
      <c r="E19" s="165" t="str">
        <f t="shared" si="0"/>
        <v>Fuerte</v>
      </c>
      <c r="F19" s="165">
        <f>IF(AND(B19="Directamente",E19="Fuerte",'ANALISIS DE RIESGOS'!E19&gt;=3),'ANALISIS DE RIESGOS'!E19-2,IF(AND(B19="Directamente",E19="Fuerte",'ANALISIS DE RIESGOS'!E19=2),'ANALISIS DE RIESGOS'!E19-1,IF(AND(B19="Directamente",E19="Moderado",'ANALISIS DE RIESGOS'!E19&gt;=2),'ANALISIS DE RIESGOS'!E19-1,'ANALISIS DE RIESGOS'!E19)))</f>
        <v>1</v>
      </c>
      <c r="G19" s="165">
        <f>IF(AND(C19="Directamente",E19="Fuerte",'ANALISIS DE RIESGOS'!F19&gt;=3),'ANALISIS DE RIESGOS'!F19-2,IF(AND(C19="Directamente",E19="Fuerte",'ANALISIS DE RIESGOS'!F19=2),'ANALISIS DE RIESGOS'!F19-1,IF(AND(C19="Directamente",E19="Moderado",'ANALISIS DE RIESGOS'!E19&gt;=2),'ANALISIS DE RIESGOS'!E19-1,IF(AND(C19="Indirectamente",E19="Fuerte",'ANALISIS DE RIESGOS'!F19&gt;=2),'ANALISIS DE RIESGOS'!F19-1,'ANALISIS DE RIESGOS'!F19))))</f>
        <v>2</v>
      </c>
      <c r="H19" s="165" t="str">
        <f>IF(AND('TABLAS DE INFORMACIÓN'!N25&lt;&gt;"",'TABLAS DE INFORMACIÓN'!N25&lt;&gt;0),'TABLAS DE INFORMACIÓN'!N25,IF(AND('TABLAS DE INFORMACIÓN'!O25&lt;&gt;"",'TABLAS DE INFORMACIÓN'!O25&lt;&gt;0),'TABLAS DE INFORMACIÓN'!O25,IF(AND('TABLAS DE INFORMACIÓN'!P25&lt;&gt;"",'TABLAS DE INFORMACIÓN'!P25&lt;&gt;0),'TABLAS DE INFORMACIÓN'!P25,IF(AND('TABLAS DE INFORMACIÓN'!Q25&lt;&gt;"",'TABLAS DE INFORMACIÓN'!Q25&lt;&gt;0),'TABLAS DE INFORMACIÓN'!Q25))))</f>
        <v>ZONA RIESGO BAJA</v>
      </c>
      <c r="I19" s="140"/>
      <c r="J19" s="140"/>
      <c r="K19" s="140"/>
      <c r="L19" s="140"/>
      <c r="M19" s="140"/>
      <c r="N19" s="140"/>
      <c r="O19" s="140"/>
      <c r="P19" s="140"/>
      <c r="Q19" s="140"/>
      <c r="R19" s="140"/>
      <c r="S19" s="140"/>
      <c r="T19" s="140"/>
      <c r="U19" s="140"/>
      <c r="V19" s="140"/>
      <c r="W19" s="140"/>
      <c r="X19" s="140"/>
      <c r="Y19" s="140"/>
      <c r="Z19" s="140"/>
      <c r="AA19" s="140"/>
      <c r="AB19" s="140"/>
      <c r="AC19" s="140"/>
      <c r="AD19" s="140"/>
      <c r="AE19" s="140"/>
      <c r="AF19" s="140"/>
      <c r="AG19" s="140"/>
      <c r="AH19" s="140"/>
    </row>
    <row r="20" spans="1:34" x14ac:dyDescent="0.25">
      <c r="A20" s="165">
        <v>12</v>
      </c>
      <c r="B20" s="165" t="s">
        <v>417</v>
      </c>
      <c r="C20" s="165" t="s">
        <v>417</v>
      </c>
      <c r="D20" s="165">
        <f>(SUMIF('VALORACIÓN DE CONTROL DE RIESGO'!$A$9:$A$71,'VALORACIÓN CON CONTROLES'!A20,'VALORACIÓN DE CONTROL DE RIESGO'!$O$9:$O$71))/(COUNTIF('VALORACIÓN DE CONTROL DE RIESGO'!$A$9:$A$71,'VALORACIÓN CON CONTROLES'!A20))</f>
        <v>100</v>
      </c>
      <c r="E20" s="165" t="str">
        <f t="shared" si="0"/>
        <v>Fuerte</v>
      </c>
      <c r="F20" s="165">
        <f>IF(AND(B20="Directamente",E20="Fuerte",'ANALISIS DE RIESGOS'!E20&gt;=3),'ANALISIS DE RIESGOS'!E20-2,IF(AND(B20="Directamente",E20="Fuerte",'ANALISIS DE RIESGOS'!E20=2),'ANALISIS DE RIESGOS'!E20-1,IF(AND(B20="Directamente",E20="Moderado",'ANALISIS DE RIESGOS'!E20&gt;=2),'ANALISIS DE RIESGOS'!E20-1,'ANALISIS DE RIESGOS'!E20)))</f>
        <v>1</v>
      </c>
      <c r="G20" s="165">
        <f>IF(AND(C20="Directamente",E20="Fuerte",'ANALISIS DE RIESGOS'!F20&gt;=3),'ANALISIS DE RIESGOS'!F20-2,IF(AND(C20="Directamente",E20="Fuerte",'ANALISIS DE RIESGOS'!F20=2),'ANALISIS DE RIESGOS'!F20-1,IF(AND(C20="Directamente",E20="Moderado",'ANALISIS DE RIESGOS'!E20&gt;=2),'ANALISIS DE RIESGOS'!E20-1,IF(AND(C20="Indirectamente",E20="Fuerte",'ANALISIS DE RIESGOS'!F20&gt;=2),'ANALISIS DE RIESGOS'!F20-1,'ANALISIS DE RIESGOS'!F20))))</f>
        <v>2</v>
      </c>
      <c r="H20" s="165" t="str">
        <f>IF(AND('TABLAS DE INFORMACIÓN'!N26&lt;&gt;"",'TABLAS DE INFORMACIÓN'!N26&lt;&gt;0),'TABLAS DE INFORMACIÓN'!N26,IF(AND('TABLAS DE INFORMACIÓN'!O26&lt;&gt;"",'TABLAS DE INFORMACIÓN'!O26&lt;&gt;0),'TABLAS DE INFORMACIÓN'!O26,IF(AND('TABLAS DE INFORMACIÓN'!P26&lt;&gt;"",'TABLAS DE INFORMACIÓN'!P26&lt;&gt;0),'TABLAS DE INFORMACIÓN'!P26,IF(AND('TABLAS DE INFORMACIÓN'!Q26&lt;&gt;"",'TABLAS DE INFORMACIÓN'!Q26&lt;&gt;0),'TABLAS DE INFORMACIÓN'!Q26))))</f>
        <v>ZONA RIESGO BAJA</v>
      </c>
      <c r="I20" s="140"/>
      <c r="J20" s="140"/>
      <c r="K20" s="140"/>
      <c r="L20" s="140"/>
      <c r="M20" s="140"/>
      <c r="N20" s="140"/>
      <c r="O20" s="140"/>
      <c r="P20" s="140"/>
      <c r="Q20" s="140"/>
      <c r="R20" s="140"/>
      <c r="S20" s="140"/>
      <c r="T20" s="140"/>
      <c r="U20" s="140"/>
      <c r="V20" s="140"/>
      <c r="W20" s="140"/>
      <c r="X20" s="140"/>
      <c r="Y20" s="140"/>
      <c r="Z20" s="140"/>
      <c r="AA20" s="140"/>
      <c r="AB20" s="140"/>
      <c r="AC20" s="140"/>
      <c r="AD20" s="140"/>
      <c r="AE20" s="140"/>
      <c r="AF20" s="140"/>
      <c r="AG20" s="140"/>
      <c r="AH20" s="140"/>
    </row>
    <row r="21" spans="1:34" x14ac:dyDescent="0.25">
      <c r="A21" s="165">
        <v>13</v>
      </c>
      <c r="B21" s="165" t="s">
        <v>417</v>
      </c>
      <c r="C21" s="165" t="s">
        <v>417</v>
      </c>
      <c r="D21" s="165">
        <f>(SUMIF('VALORACIÓN DE CONTROL DE RIESGO'!$A$9:$A$71,'VALORACIÓN CON CONTROLES'!A21,'VALORACIÓN DE CONTROL DE RIESGO'!$O$9:$O$71))/(COUNTIF('VALORACIÓN DE CONTROL DE RIESGO'!$A$9:$A$71,'VALORACIÓN CON CONTROLES'!A21))</f>
        <v>100</v>
      </c>
      <c r="E21" s="165" t="str">
        <f t="shared" si="0"/>
        <v>Fuerte</v>
      </c>
      <c r="F21" s="165">
        <f>IF(AND(B21="Directamente",E21="Fuerte",'ANALISIS DE RIESGOS'!E21&gt;=3),'ANALISIS DE RIESGOS'!E21-2,IF(AND(B21="Directamente",E21="Fuerte",'ANALISIS DE RIESGOS'!E21=2),'ANALISIS DE RIESGOS'!E21-1,IF(AND(B21="Directamente",E21="Moderado",'ANALISIS DE RIESGOS'!E21&gt;=2),'ANALISIS DE RIESGOS'!E21-1,'ANALISIS DE RIESGOS'!E21)))</f>
        <v>1</v>
      </c>
      <c r="G21" s="165">
        <f>IF(AND(C21="Directamente",E21="Fuerte",'ANALISIS DE RIESGOS'!F21&gt;=3),'ANALISIS DE RIESGOS'!F21-2,IF(AND(C21="Directamente",E21="Fuerte",'ANALISIS DE RIESGOS'!F21=2),'ANALISIS DE RIESGOS'!F21-1,IF(AND(C21="Directamente",E21="Moderado",'ANALISIS DE RIESGOS'!E21&gt;=2),'ANALISIS DE RIESGOS'!E21-1,IF(AND(C21="Indirectamente",E21="Fuerte",'ANALISIS DE RIESGOS'!F21&gt;=2),'ANALISIS DE RIESGOS'!F21-1,'ANALISIS DE RIESGOS'!F21))))</f>
        <v>2</v>
      </c>
      <c r="H21" s="165" t="str">
        <f>IF(AND('TABLAS DE INFORMACIÓN'!N27&lt;&gt;"",'TABLAS DE INFORMACIÓN'!N27&lt;&gt;0),'TABLAS DE INFORMACIÓN'!N27,IF(AND('TABLAS DE INFORMACIÓN'!O27&lt;&gt;"",'TABLAS DE INFORMACIÓN'!O27&lt;&gt;0),'TABLAS DE INFORMACIÓN'!O27,IF(AND('TABLAS DE INFORMACIÓN'!P27&lt;&gt;"",'TABLAS DE INFORMACIÓN'!P27&lt;&gt;0),'TABLAS DE INFORMACIÓN'!P27,IF(AND('TABLAS DE INFORMACIÓN'!Q27&lt;&gt;"",'TABLAS DE INFORMACIÓN'!Q27&lt;&gt;0),'TABLAS DE INFORMACIÓN'!Q27))))</f>
        <v>ZONA RIESGO BAJA</v>
      </c>
      <c r="I21" s="140"/>
      <c r="J21" s="140"/>
      <c r="K21" s="140"/>
      <c r="L21" s="140"/>
      <c r="M21" s="140"/>
      <c r="N21" s="140"/>
      <c r="O21" s="140"/>
      <c r="P21" s="140"/>
      <c r="Q21" s="140"/>
      <c r="R21" s="140"/>
      <c r="S21" s="140"/>
      <c r="T21" s="140"/>
      <c r="U21" s="140"/>
      <c r="V21" s="140"/>
      <c r="W21" s="140"/>
      <c r="X21" s="140"/>
      <c r="Y21" s="140"/>
      <c r="Z21" s="140"/>
      <c r="AA21" s="140"/>
      <c r="AB21" s="140"/>
      <c r="AC21" s="140"/>
      <c r="AD21" s="140"/>
      <c r="AE21" s="140"/>
      <c r="AF21" s="140"/>
      <c r="AG21" s="140"/>
      <c r="AH21" s="140"/>
    </row>
    <row r="22" spans="1:34" x14ac:dyDescent="0.25">
      <c r="A22" s="165">
        <v>14</v>
      </c>
      <c r="B22" s="165" t="s">
        <v>417</v>
      </c>
      <c r="C22" s="165" t="s">
        <v>417</v>
      </c>
      <c r="D22" s="165">
        <f>(SUMIF('VALORACIÓN DE CONTROL DE RIESGO'!$A$9:$A$71,'VALORACIÓN CON CONTROLES'!A22,'VALORACIÓN DE CONTROL DE RIESGO'!$O$9:$O$71))/(COUNTIF('VALORACIÓN DE CONTROL DE RIESGO'!$A$9:$A$71,'VALORACIÓN CON CONTROLES'!A22))</f>
        <v>100</v>
      </c>
      <c r="E22" s="165" t="str">
        <f t="shared" si="0"/>
        <v>Fuerte</v>
      </c>
      <c r="F22" s="165">
        <f>IF(AND(B22="Directamente",E22="Fuerte",'ANALISIS DE RIESGOS'!E22&gt;=3),'ANALISIS DE RIESGOS'!E22-2,IF(AND(B22="Directamente",E22="Fuerte",'ANALISIS DE RIESGOS'!E22=2),'ANALISIS DE RIESGOS'!E22-1,IF(AND(B22="Directamente",E22="Moderado",'ANALISIS DE RIESGOS'!E22&gt;=2),'ANALISIS DE RIESGOS'!E22-1,'ANALISIS DE RIESGOS'!E22)))</f>
        <v>2</v>
      </c>
      <c r="G22" s="165">
        <f>IF(AND(C22="Directamente",E22="Fuerte",'ANALISIS DE RIESGOS'!F22&gt;=3),'ANALISIS DE RIESGOS'!F22-2,IF(AND(C22="Directamente",E22="Fuerte",'ANALISIS DE RIESGOS'!F22=2),'ANALISIS DE RIESGOS'!F22-1,IF(AND(C22="Directamente",E22="Moderado",'ANALISIS DE RIESGOS'!E22&gt;=2),'ANALISIS DE RIESGOS'!E22-1,IF(AND(C22="Indirectamente",E22="Fuerte",'ANALISIS DE RIESGOS'!F22&gt;=2),'ANALISIS DE RIESGOS'!F22-1,'ANALISIS DE RIESGOS'!F22))))</f>
        <v>2</v>
      </c>
      <c r="H22" s="165" t="str">
        <f>IF(AND('TABLAS DE INFORMACIÓN'!N28&lt;&gt;"",'TABLAS DE INFORMACIÓN'!N28&lt;&gt;0),'TABLAS DE INFORMACIÓN'!N28,IF(AND('TABLAS DE INFORMACIÓN'!O28&lt;&gt;"",'TABLAS DE INFORMACIÓN'!O28&lt;&gt;0),'TABLAS DE INFORMACIÓN'!O28,IF(AND('TABLAS DE INFORMACIÓN'!P28&lt;&gt;"",'TABLAS DE INFORMACIÓN'!P28&lt;&gt;0),'TABLAS DE INFORMACIÓN'!P28,IF(AND('TABLAS DE INFORMACIÓN'!Q28&lt;&gt;"",'TABLAS DE INFORMACIÓN'!Q28&lt;&gt;0),'TABLAS DE INFORMACIÓN'!Q28))))</f>
        <v>ZONA RIESGO BAJA</v>
      </c>
      <c r="I22" s="140"/>
      <c r="J22" s="140"/>
      <c r="K22" s="140"/>
      <c r="L22" s="140"/>
      <c r="M22" s="140"/>
      <c r="N22" s="140"/>
      <c r="O22" s="140"/>
      <c r="P22" s="140"/>
      <c r="Q22" s="140"/>
      <c r="R22" s="140"/>
      <c r="S22" s="140"/>
      <c r="T22" s="140"/>
      <c r="U22" s="140"/>
      <c r="V22" s="140"/>
      <c r="W22" s="140"/>
      <c r="X22" s="140"/>
      <c r="Y22" s="140"/>
      <c r="Z22" s="140"/>
      <c r="AA22" s="140"/>
      <c r="AB22" s="140"/>
      <c r="AC22" s="140"/>
      <c r="AD22" s="140"/>
      <c r="AE22" s="140"/>
      <c r="AF22" s="140"/>
      <c r="AG22" s="140"/>
      <c r="AH22" s="140"/>
    </row>
    <row r="23" spans="1:34" x14ac:dyDescent="0.25">
      <c r="A23" s="165">
        <v>15</v>
      </c>
      <c r="B23" s="165" t="s">
        <v>417</v>
      </c>
      <c r="C23" s="165" t="s">
        <v>417</v>
      </c>
      <c r="D23" s="165">
        <f>(SUMIF('VALORACIÓN DE CONTROL DE RIESGO'!$A$9:$A$71,'VALORACIÓN CON CONTROLES'!A23,'VALORACIÓN DE CONTROL DE RIESGO'!$O$9:$O$71))/(COUNTIF('VALORACIÓN DE CONTROL DE RIESGO'!$A$9:$A$71,'VALORACIÓN CON CONTROLES'!A23))</f>
        <v>100</v>
      </c>
      <c r="E23" s="165" t="str">
        <f t="shared" si="0"/>
        <v>Fuerte</v>
      </c>
      <c r="F23" s="165">
        <f>IF(AND(B23="Directamente",E23="Fuerte",'ANALISIS DE RIESGOS'!E23&gt;=3),'ANALISIS DE RIESGOS'!E23-2,IF(AND(B23="Directamente",E23="Fuerte",'ANALISIS DE RIESGOS'!E23=2),'ANALISIS DE RIESGOS'!E23-1,IF(AND(B23="Directamente",E23="Moderado",'ANALISIS DE RIESGOS'!E23&gt;=2),'ANALISIS DE RIESGOS'!E23-1,'ANALISIS DE RIESGOS'!E23)))</f>
        <v>2</v>
      </c>
      <c r="G23" s="165">
        <f>IF(AND(C23="Directamente",E23="Fuerte",'ANALISIS DE RIESGOS'!F23&gt;=3),'ANALISIS DE RIESGOS'!F23-2,IF(AND(C23="Directamente",E23="Fuerte",'ANALISIS DE RIESGOS'!F23=2),'ANALISIS DE RIESGOS'!F23-1,IF(AND(C23="Directamente",E23="Moderado",'ANALISIS DE RIESGOS'!E23&gt;=2),'ANALISIS DE RIESGOS'!E23-1,IF(AND(C23="Indirectamente",E23="Fuerte",'ANALISIS DE RIESGOS'!F23&gt;=2),'ANALISIS DE RIESGOS'!F23-1,'ANALISIS DE RIESGOS'!F23))))</f>
        <v>1</v>
      </c>
      <c r="H23" s="165" t="str">
        <f>IF(AND('TABLAS DE INFORMACIÓN'!N29&lt;&gt;"",'TABLAS DE INFORMACIÓN'!N29&lt;&gt;0),'TABLAS DE INFORMACIÓN'!N29,IF(AND('TABLAS DE INFORMACIÓN'!O29&lt;&gt;"",'TABLAS DE INFORMACIÓN'!O29&lt;&gt;0),'TABLAS DE INFORMACIÓN'!O29,IF(AND('TABLAS DE INFORMACIÓN'!P29&lt;&gt;"",'TABLAS DE INFORMACIÓN'!P29&lt;&gt;0),'TABLAS DE INFORMACIÓN'!P29,IF(AND('TABLAS DE INFORMACIÓN'!Q29&lt;&gt;"",'TABLAS DE INFORMACIÓN'!Q29&lt;&gt;0),'TABLAS DE INFORMACIÓN'!Q29))))</f>
        <v>ZONA RIESGO BAJA</v>
      </c>
      <c r="I23" s="140"/>
      <c r="J23" s="140"/>
      <c r="K23" s="140"/>
      <c r="L23" s="140"/>
      <c r="M23" s="140"/>
      <c r="N23" s="140"/>
      <c r="O23" s="140"/>
      <c r="P23" s="140"/>
      <c r="Q23" s="140"/>
      <c r="R23" s="140"/>
      <c r="S23" s="140"/>
      <c r="T23" s="140"/>
      <c r="U23" s="140"/>
      <c r="V23" s="140"/>
      <c r="W23" s="140"/>
      <c r="X23" s="140"/>
      <c r="Y23" s="140"/>
      <c r="Z23" s="140"/>
      <c r="AA23" s="140"/>
      <c r="AB23" s="140"/>
      <c r="AC23" s="140"/>
      <c r="AD23" s="140"/>
      <c r="AE23" s="140"/>
      <c r="AF23" s="140"/>
      <c r="AG23" s="140"/>
      <c r="AH23" s="140"/>
    </row>
    <row r="24" spans="1:34" x14ac:dyDescent="0.25">
      <c r="A24" s="166">
        <v>16</v>
      </c>
      <c r="B24" s="165" t="s">
        <v>417</v>
      </c>
      <c r="C24" s="165" t="s">
        <v>417</v>
      </c>
      <c r="D24" s="165">
        <f>(SUMIF('VALORACIÓN DE CONTROL DE RIESGO'!$A$9:$A$71,'VALORACIÓN CON CONTROLES'!A24,'VALORACIÓN DE CONTROL DE RIESGO'!$O$9:$O$71))/(COUNTIF('VALORACIÓN DE CONTROL DE RIESGO'!$A$9:$A$71,'VALORACIÓN CON CONTROLES'!A24))</f>
        <v>100</v>
      </c>
      <c r="E24" s="165" t="str">
        <f t="shared" si="0"/>
        <v>Fuerte</v>
      </c>
      <c r="F24" s="165">
        <f>IF(AND(B24="Directamente",E24="Fuerte",'ANALISIS DE RIESGOS'!E24&gt;=3),'ANALISIS DE RIESGOS'!E24-2,IF(AND(B24="Directamente",E24="Fuerte",'ANALISIS DE RIESGOS'!E24=2),'ANALISIS DE RIESGOS'!E24-1,IF(AND(B24="Directamente",E24="Moderado",'ANALISIS DE RIESGOS'!E24&gt;=2),'ANALISIS DE RIESGOS'!E24-1,'ANALISIS DE RIESGOS'!E24)))</f>
        <v>1</v>
      </c>
      <c r="G24" s="165">
        <f>IF(AND(C24="Directamente",E24="Fuerte",'ANALISIS DE RIESGOS'!F24&gt;=3),'ANALISIS DE RIESGOS'!F24-2,IF(AND(C24="Directamente",E24="Fuerte",'ANALISIS DE RIESGOS'!F24=2),'ANALISIS DE RIESGOS'!F24-1,IF(AND(C24="Directamente",E24="Moderado",'ANALISIS DE RIESGOS'!E24&gt;=2),'ANALISIS DE RIESGOS'!E24-1,IF(AND(C24="Indirectamente",E24="Fuerte",'ANALISIS DE RIESGOS'!F24&gt;=2),'ANALISIS DE RIESGOS'!F24-1,'ANALISIS DE RIESGOS'!F24))))</f>
        <v>1</v>
      </c>
      <c r="H24" s="165" t="str">
        <f>IF(AND('TABLAS DE INFORMACIÓN'!N30&lt;&gt;"",'TABLAS DE INFORMACIÓN'!N30&lt;&gt;0),'TABLAS DE INFORMACIÓN'!N30,IF(AND('TABLAS DE INFORMACIÓN'!O30&lt;&gt;"",'TABLAS DE INFORMACIÓN'!O30&lt;&gt;0),'TABLAS DE INFORMACIÓN'!O30,IF(AND('TABLAS DE INFORMACIÓN'!P30&lt;&gt;"",'TABLAS DE INFORMACIÓN'!P30&lt;&gt;0),'TABLAS DE INFORMACIÓN'!P30,IF(AND('TABLAS DE INFORMACIÓN'!Q30&lt;&gt;"",'TABLAS DE INFORMACIÓN'!Q30&lt;&gt;0),'TABLAS DE INFORMACIÓN'!Q30))))</f>
        <v>ZONA RIESGO BAJA</v>
      </c>
      <c r="I24" s="140"/>
      <c r="J24" s="140"/>
      <c r="K24" s="140"/>
      <c r="L24" s="140"/>
      <c r="M24" s="140"/>
      <c r="N24" s="140"/>
      <c r="O24" s="140"/>
      <c r="P24" s="140"/>
      <c r="Q24" s="140"/>
      <c r="R24" s="140"/>
      <c r="S24" s="140"/>
      <c r="T24" s="140"/>
      <c r="U24" s="140"/>
      <c r="V24" s="140"/>
      <c r="W24" s="140"/>
      <c r="X24" s="140"/>
      <c r="Y24" s="140"/>
      <c r="Z24" s="140"/>
      <c r="AA24" s="140"/>
      <c r="AB24" s="140"/>
      <c r="AC24" s="140"/>
      <c r="AD24" s="140"/>
      <c r="AE24" s="140"/>
      <c r="AF24" s="140"/>
      <c r="AG24" s="140"/>
      <c r="AH24" s="140"/>
    </row>
    <row r="25" spans="1:34" x14ac:dyDescent="0.25">
      <c r="A25" s="166">
        <v>17</v>
      </c>
      <c r="B25" s="165" t="s">
        <v>417</v>
      </c>
      <c r="C25" s="165" t="s">
        <v>417</v>
      </c>
      <c r="D25" s="165">
        <f>(SUMIF('VALORACIÓN DE CONTROL DE RIESGO'!$A$9:$A$71,'VALORACIÓN CON CONTROLES'!A25,'VALORACIÓN DE CONTROL DE RIESGO'!$O$9:$O$71))/(COUNTIF('VALORACIÓN DE CONTROL DE RIESGO'!$A$9:$A$71,'VALORACIÓN CON CONTROLES'!A25))</f>
        <v>100</v>
      </c>
      <c r="E25" s="165" t="str">
        <f t="shared" si="0"/>
        <v>Fuerte</v>
      </c>
      <c r="F25" s="165">
        <f>IF(AND(B25="Directamente",E25="Fuerte",'ANALISIS DE RIESGOS'!E25&gt;=3),'ANALISIS DE RIESGOS'!E25-2,IF(AND(B25="Directamente",E25="Fuerte",'ANALISIS DE RIESGOS'!E25=2),'ANALISIS DE RIESGOS'!E25-1,IF(AND(B25="Directamente",E25="Moderado",'ANALISIS DE RIESGOS'!E25&gt;=2),'ANALISIS DE RIESGOS'!E25-1,'ANALISIS DE RIESGOS'!E25)))</f>
        <v>1</v>
      </c>
      <c r="G25" s="165">
        <f>IF(AND(C25="Directamente",E25="Fuerte",'ANALISIS DE RIESGOS'!F25&gt;=3),'ANALISIS DE RIESGOS'!F25-2,IF(AND(C25="Directamente",E25="Fuerte",'ANALISIS DE RIESGOS'!F25=2),'ANALISIS DE RIESGOS'!F25-1,IF(AND(C25="Directamente",E25="Moderado",'ANALISIS DE RIESGOS'!E25&gt;=2),'ANALISIS DE RIESGOS'!E25-1,IF(AND(C25="Indirectamente",E25="Fuerte",'ANALISIS DE RIESGOS'!F25&gt;=2),'ANALISIS DE RIESGOS'!F25-1,'ANALISIS DE RIESGOS'!F25))))</f>
        <v>1</v>
      </c>
      <c r="H25" s="165" t="str">
        <f>IF(AND('TABLAS DE INFORMACIÓN'!N31&lt;&gt;"",'TABLAS DE INFORMACIÓN'!N31&lt;&gt;0),'TABLAS DE INFORMACIÓN'!N31,IF(AND('TABLAS DE INFORMACIÓN'!O31&lt;&gt;"",'TABLAS DE INFORMACIÓN'!O31&lt;&gt;0),'TABLAS DE INFORMACIÓN'!O31,IF(AND('TABLAS DE INFORMACIÓN'!P31&lt;&gt;"",'TABLAS DE INFORMACIÓN'!P31&lt;&gt;0),'TABLAS DE INFORMACIÓN'!P31,IF(AND('TABLAS DE INFORMACIÓN'!Q31&lt;&gt;"",'TABLAS DE INFORMACIÓN'!Q31&lt;&gt;0),'TABLAS DE INFORMACIÓN'!Q31))))</f>
        <v>ZONA RIESGO BAJA</v>
      </c>
      <c r="I25" s="140"/>
      <c r="J25" s="140"/>
      <c r="K25" s="140"/>
      <c r="L25" s="140"/>
      <c r="M25" s="140"/>
      <c r="N25" s="140"/>
      <c r="O25" s="140"/>
      <c r="P25" s="140"/>
      <c r="Q25" s="140"/>
      <c r="R25" s="140"/>
      <c r="S25" s="140"/>
      <c r="T25" s="140"/>
      <c r="U25" s="140"/>
      <c r="V25" s="140"/>
      <c r="W25" s="140"/>
      <c r="X25" s="140"/>
      <c r="Y25" s="140"/>
      <c r="Z25" s="140"/>
      <c r="AA25" s="140"/>
      <c r="AB25" s="140"/>
      <c r="AC25" s="140"/>
      <c r="AD25" s="140"/>
      <c r="AE25" s="140"/>
      <c r="AF25" s="140"/>
      <c r="AG25" s="140"/>
      <c r="AH25" s="140"/>
    </row>
    <row r="26" spans="1:34" x14ac:dyDescent="0.25">
      <c r="A26" s="166">
        <v>18</v>
      </c>
      <c r="B26" s="165" t="s">
        <v>417</v>
      </c>
      <c r="C26" s="165" t="s">
        <v>417</v>
      </c>
      <c r="D26" s="165">
        <f>(SUMIF('VALORACIÓN DE CONTROL DE RIESGO'!$A$9:$A$71,'VALORACIÓN CON CONTROLES'!A26,'VALORACIÓN DE CONTROL DE RIESGO'!$O$9:$O$71))/(COUNTIF('VALORACIÓN DE CONTROL DE RIESGO'!$A$9:$A$71,'VALORACIÓN CON CONTROLES'!A26))</f>
        <v>100</v>
      </c>
      <c r="E26" s="165" t="str">
        <f t="shared" si="0"/>
        <v>Fuerte</v>
      </c>
      <c r="F26" s="165">
        <f>IF(AND(B26="Directamente",E26="Fuerte",'ANALISIS DE RIESGOS'!E26&gt;=3),'ANALISIS DE RIESGOS'!E26-2,IF(AND(B26="Directamente",E26="Fuerte",'ANALISIS DE RIESGOS'!E26=2),'ANALISIS DE RIESGOS'!E26-1,IF(AND(B26="Directamente",E26="Moderado",'ANALISIS DE RIESGOS'!E26&gt;=2),'ANALISIS DE RIESGOS'!E26-1,'ANALISIS DE RIESGOS'!E26)))</f>
        <v>1</v>
      </c>
      <c r="G26" s="165">
        <f>IF(AND(C26="Directamente",E26="Fuerte",'ANALISIS DE RIESGOS'!F26&gt;=3),'ANALISIS DE RIESGOS'!F26-2,IF(AND(C26="Directamente",E26="Fuerte",'ANALISIS DE RIESGOS'!F26=2),'ANALISIS DE RIESGOS'!F26-1,IF(AND(C26="Directamente",E26="Moderado",'ANALISIS DE RIESGOS'!E26&gt;=2),'ANALISIS DE RIESGOS'!E26-1,IF(AND(C26="Indirectamente",E26="Fuerte",'ANALISIS DE RIESGOS'!F26&gt;=2),'ANALISIS DE RIESGOS'!F26-1,'ANALISIS DE RIESGOS'!F26))))</f>
        <v>1</v>
      </c>
      <c r="H26" s="165" t="str">
        <f>IF(AND('TABLAS DE INFORMACIÓN'!N32&lt;&gt;"",'TABLAS DE INFORMACIÓN'!N32&lt;&gt;0),'TABLAS DE INFORMACIÓN'!N32,IF(AND('TABLAS DE INFORMACIÓN'!O32&lt;&gt;"",'TABLAS DE INFORMACIÓN'!O32&lt;&gt;0),'TABLAS DE INFORMACIÓN'!O32,IF(AND('TABLAS DE INFORMACIÓN'!P32&lt;&gt;"",'TABLAS DE INFORMACIÓN'!P32&lt;&gt;0),'TABLAS DE INFORMACIÓN'!P32,IF(AND('TABLAS DE INFORMACIÓN'!Q32&lt;&gt;"",'TABLAS DE INFORMACIÓN'!Q32&lt;&gt;0),'TABLAS DE INFORMACIÓN'!Q32))))</f>
        <v>ZONA RIESGO BAJA</v>
      </c>
      <c r="I26" s="140"/>
      <c r="J26" s="140"/>
      <c r="K26" s="140"/>
      <c r="L26" s="140"/>
      <c r="M26" s="140"/>
      <c r="N26" s="140"/>
      <c r="O26" s="140"/>
      <c r="P26" s="140"/>
      <c r="Q26" s="140"/>
      <c r="R26" s="140"/>
      <c r="S26" s="140"/>
      <c r="T26" s="140"/>
      <c r="U26" s="140"/>
      <c r="V26" s="140"/>
      <c r="W26" s="140"/>
      <c r="X26" s="140"/>
      <c r="Y26" s="140"/>
      <c r="Z26" s="140"/>
      <c r="AA26" s="140"/>
      <c r="AB26" s="140"/>
      <c r="AC26" s="140"/>
      <c r="AD26" s="140"/>
      <c r="AE26" s="140"/>
      <c r="AF26" s="140"/>
      <c r="AG26" s="140"/>
      <c r="AH26" s="140"/>
    </row>
    <row r="27" spans="1:34" x14ac:dyDescent="0.25">
      <c r="A27" s="166">
        <v>19</v>
      </c>
      <c r="B27" s="165" t="s">
        <v>417</v>
      </c>
      <c r="C27" s="165" t="s">
        <v>417</v>
      </c>
      <c r="D27" s="165">
        <f>(SUMIF('VALORACIÓN DE CONTROL DE RIESGO'!$A$9:$A$71,'VALORACIÓN CON CONTROLES'!A27,'VALORACIÓN DE CONTROL DE RIESGO'!$O$9:$O$71))/(COUNTIF('VALORACIÓN DE CONTROL DE RIESGO'!$A$9:$A$71,'VALORACIÓN CON CONTROLES'!A27))</f>
        <v>100</v>
      </c>
      <c r="E27" s="165" t="str">
        <f t="shared" si="0"/>
        <v>Fuerte</v>
      </c>
      <c r="F27" s="165">
        <f>IF(AND(B27="Directamente",E27="Fuerte",'ANALISIS DE RIESGOS'!E27&gt;=3),'ANALISIS DE RIESGOS'!E27-2,IF(AND(B27="Directamente",E27="Fuerte",'ANALISIS DE RIESGOS'!E27=2),'ANALISIS DE RIESGOS'!E27-1,IF(AND(B27="Directamente",E27="Moderado",'ANALISIS DE RIESGOS'!E27&gt;=2),'ANALISIS DE RIESGOS'!E27-1,'ANALISIS DE RIESGOS'!E27)))</f>
        <v>1</v>
      </c>
      <c r="G27" s="165">
        <f>IF(AND(C27="Directamente",E27="Fuerte",'ANALISIS DE RIESGOS'!F27&gt;=3),'ANALISIS DE RIESGOS'!F27-2,IF(AND(C27="Directamente",E27="Fuerte",'ANALISIS DE RIESGOS'!F27=2),'ANALISIS DE RIESGOS'!F27-1,IF(AND(C27="Directamente",E27="Moderado",'ANALISIS DE RIESGOS'!E27&gt;=2),'ANALISIS DE RIESGOS'!E27-1,IF(AND(C27="Indirectamente",E27="Fuerte",'ANALISIS DE RIESGOS'!F27&gt;=2),'ANALISIS DE RIESGOS'!F27-1,'ANALISIS DE RIESGOS'!F27))))</f>
        <v>1</v>
      </c>
      <c r="H27" s="165" t="str">
        <f>IF(AND('TABLAS DE INFORMACIÓN'!N33&lt;&gt;"",'TABLAS DE INFORMACIÓN'!N33&lt;&gt;0),'TABLAS DE INFORMACIÓN'!N33,IF(AND('TABLAS DE INFORMACIÓN'!O33&lt;&gt;"",'TABLAS DE INFORMACIÓN'!O33&lt;&gt;0),'TABLAS DE INFORMACIÓN'!O33,IF(AND('TABLAS DE INFORMACIÓN'!P33&lt;&gt;"",'TABLAS DE INFORMACIÓN'!P33&lt;&gt;0),'TABLAS DE INFORMACIÓN'!P33,IF(AND('TABLAS DE INFORMACIÓN'!Q33&lt;&gt;"",'TABLAS DE INFORMACIÓN'!Q33&lt;&gt;0),'TABLAS DE INFORMACIÓN'!Q33))))</f>
        <v>ZONA RIESGO BAJA</v>
      </c>
      <c r="I27" s="140"/>
      <c r="J27" s="140"/>
      <c r="K27" s="140"/>
      <c r="L27" s="140"/>
      <c r="M27" s="140"/>
      <c r="N27" s="140"/>
      <c r="O27" s="140"/>
      <c r="P27" s="140"/>
      <c r="Q27" s="140"/>
      <c r="R27" s="140"/>
      <c r="S27" s="140"/>
      <c r="T27" s="140"/>
      <c r="U27" s="140"/>
      <c r="V27" s="140"/>
      <c r="W27" s="140"/>
      <c r="X27" s="140"/>
      <c r="Y27" s="140"/>
      <c r="Z27" s="140"/>
      <c r="AA27" s="140"/>
      <c r="AB27" s="140"/>
      <c r="AC27" s="140"/>
      <c r="AD27" s="140"/>
      <c r="AE27" s="140"/>
      <c r="AF27" s="140"/>
      <c r="AG27" s="140"/>
      <c r="AH27" s="140"/>
    </row>
    <row r="28" spans="1:34" x14ac:dyDescent="0.25">
      <c r="A28" s="166">
        <v>20</v>
      </c>
      <c r="B28" s="165" t="s">
        <v>417</v>
      </c>
      <c r="C28" s="165" t="s">
        <v>417</v>
      </c>
      <c r="D28" s="165">
        <f>(SUMIF('VALORACIÓN DE CONTROL DE RIESGO'!$A$9:$A$71,'VALORACIÓN CON CONTROLES'!A28,'VALORACIÓN DE CONTROL DE RIESGO'!$O$9:$O$71))/(COUNTIF('VALORACIÓN DE CONTROL DE RIESGO'!$A$9:$A$71,'VALORACIÓN CON CONTROLES'!A28))</f>
        <v>100</v>
      </c>
      <c r="E28" s="165" t="str">
        <f t="shared" si="0"/>
        <v>Fuerte</v>
      </c>
      <c r="F28" s="165">
        <f>IF(AND(B28="Directamente",E28="Fuerte",'ANALISIS DE RIESGOS'!E28&gt;=3),'ANALISIS DE RIESGOS'!E28-2,IF(AND(B28="Directamente",E28="Fuerte",'ANALISIS DE RIESGOS'!E28=2),'ANALISIS DE RIESGOS'!E28-1,IF(AND(B28="Directamente",E28="Moderado",'ANALISIS DE RIESGOS'!E28&gt;=2),'ANALISIS DE RIESGOS'!E28-1,'ANALISIS DE RIESGOS'!E28)))</f>
        <v>1</v>
      </c>
      <c r="G28" s="165">
        <f>IF(AND(C28="Directamente",E28="Fuerte",'ANALISIS DE RIESGOS'!F28&gt;=3),'ANALISIS DE RIESGOS'!F28-2,IF(AND(C28="Directamente",E28="Fuerte",'ANALISIS DE RIESGOS'!F28=2),'ANALISIS DE RIESGOS'!F28-1,IF(AND(C28="Directamente",E28="Moderado",'ANALISIS DE RIESGOS'!E28&gt;=2),'ANALISIS DE RIESGOS'!E28-1,IF(AND(C28="Indirectamente",E28="Fuerte",'ANALISIS DE RIESGOS'!F28&gt;=2),'ANALISIS DE RIESGOS'!F28-1,'ANALISIS DE RIESGOS'!F28))))</f>
        <v>1</v>
      </c>
      <c r="H28" s="165" t="str">
        <f>IF(AND('TABLAS DE INFORMACIÓN'!N34&lt;&gt;"",'TABLAS DE INFORMACIÓN'!N34&lt;&gt;0),'TABLAS DE INFORMACIÓN'!N34,IF(AND('TABLAS DE INFORMACIÓN'!O34&lt;&gt;"",'TABLAS DE INFORMACIÓN'!O34&lt;&gt;0),'TABLAS DE INFORMACIÓN'!O34,IF(AND('TABLAS DE INFORMACIÓN'!P34&lt;&gt;"",'TABLAS DE INFORMACIÓN'!P34&lt;&gt;0),'TABLAS DE INFORMACIÓN'!P34,IF(AND('TABLAS DE INFORMACIÓN'!Q34&lt;&gt;"",'TABLAS DE INFORMACIÓN'!Q34&lt;&gt;0),'TABLAS DE INFORMACIÓN'!Q34))))</f>
        <v>ZONA RIESGO BAJA</v>
      </c>
      <c r="I28" s="140"/>
      <c r="J28" s="140"/>
      <c r="K28" s="140"/>
      <c r="L28" s="140"/>
      <c r="M28" s="140"/>
      <c r="N28" s="140"/>
      <c r="O28" s="140"/>
      <c r="P28" s="140"/>
      <c r="Q28" s="140"/>
      <c r="R28" s="140"/>
      <c r="S28" s="140"/>
      <c r="T28" s="140"/>
      <c r="U28" s="140"/>
      <c r="V28" s="140"/>
      <c r="W28" s="140"/>
      <c r="X28" s="140"/>
      <c r="Y28" s="140"/>
      <c r="Z28" s="140"/>
      <c r="AA28" s="140"/>
      <c r="AB28" s="140"/>
      <c r="AC28" s="140"/>
      <c r="AD28" s="140"/>
      <c r="AE28" s="140"/>
      <c r="AF28" s="140"/>
      <c r="AG28" s="140"/>
      <c r="AH28" s="140"/>
    </row>
    <row r="29" spans="1:34" x14ac:dyDescent="0.25">
      <c r="A29" s="166">
        <v>21</v>
      </c>
      <c r="B29" s="165" t="s">
        <v>417</v>
      </c>
      <c r="C29" s="165" t="s">
        <v>417</v>
      </c>
      <c r="D29" s="165">
        <f>(SUMIF('VALORACIÓN DE CONTROL DE RIESGO'!$A$9:$A$71,'VALORACIÓN CON CONTROLES'!A29,'VALORACIÓN DE CONTROL DE RIESGO'!$O$9:$O$71))/(COUNTIF('VALORACIÓN DE CONTROL DE RIESGO'!$A$9:$A$71,'VALORACIÓN CON CONTROLES'!A29))</f>
        <v>100</v>
      </c>
      <c r="E29" s="165" t="str">
        <f t="shared" si="0"/>
        <v>Fuerte</v>
      </c>
      <c r="F29" s="165">
        <f>IF(AND(B29="Directamente",E29="Fuerte",'ANALISIS DE RIESGOS'!E29&gt;=3),'ANALISIS DE RIESGOS'!E29-2,IF(AND(B29="Directamente",E29="Fuerte",'ANALISIS DE RIESGOS'!E29=2),'ANALISIS DE RIESGOS'!E29-1,IF(AND(B29="Directamente",E29="Moderado",'ANALISIS DE RIESGOS'!E29&gt;=2),'ANALISIS DE RIESGOS'!E29-1,'ANALISIS DE RIESGOS'!E29)))</f>
        <v>1</v>
      </c>
      <c r="G29" s="165">
        <f>IF(AND(C29="Directamente",E29="Fuerte",'ANALISIS DE RIESGOS'!F29&gt;=3),'ANALISIS DE RIESGOS'!F29-2,IF(AND(C29="Directamente",E29="Fuerte",'ANALISIS DE RIESGOS'!F29=2),'ANALISIS DE RIESGOS'!F29-1,IF(AND(C29="Directamente",E29="Moderado",'ANALISIS DE RIESGOS'!E29&gt;=2),'ANALISIS DE RIESGOS'!E29-1,IF(AND(C29="Indirectamente",E29="Fuerte",'ANALISIS DE RIESGOS'!F29&gt;=2),'ANALISIS DE RIESGOS'!F29-1,'ANALISIS DE RIESGOS'!F29))))</f>
        <v>1</v>
      </c>
      <c r="H29" s="165" t="str">
        <f>IF(AND('TABLAS DE INFORMACIÓN'!N35&lt;&gt;"",'TABLAS DE INFORMACIÓN'!N35&lt;&gt;0),'TABLAS DE INFORMACIÓN'!N35,IF(AND('TABLAS DE INFORMACIÓN'!O35&lt;&gt;"",'TABLAS DE INFORMACIÓN'!O35&lt;&gt;0),'TABLAS DE INFORMACIÓN'!O35,IF(AND('TABLAS DE INFORMACIÓN'!P35&lt;&gt;"",'TABLAS DE INFORMACIÓN'!P35&lt;&gt;0),'TABLAS DE INFORMACIÓN'!P35,IF(AND('TABLAS DE INFORMACIÓN'!Q35&lt;&gt;"",'TABLAS DE INFORMACIÓN'!Q35&lt;&gt;0),'TABLAS DE INFORMACIÓN'!Q35))))</f>
        <v>ZONA RIESGO BAJA</v>
      </c>
      <c r="I29" s="140"/>
      <c r="J29" s="140"/>
      <c r="K29" s="140"/>
      <c r="L29" s="140"/>
      <c r="M29" s="140"/>
      <c r="N29" s="140"/>
      <c r="O29" s="140"/>
      <c r="P29" s="140"/>
      <c r="Q29" s="140"/>
      <c r="R29" s="140"/>
      <c r="S29" s="140"/>
      <c r="T29" s="140"/>
      <c r="U29" s="140"/>
      <c r="V29" s="140"/>
      <c r="W29" s="140"/>
      <c r="X29" s="140"/>
      <c r="Y29" s="140"/>
      <c r="Z29" s="140"/>
      <c r="AA29" s="140"/>
      <c r="AB29" s="140"/>
      <c r="AC29" s="140"/>
      <c r="AD29" s="140"/>
      <c r="AE29" s="140"/>
      <c r="AF29" s="140"/>
      <c r="AG29" s="140"/>
      <c r="AH29" s="140"/>
    </row>
    <row r="30" spans="1:34" x14ac:dyDescent="0.25">
      <c r="A30" s="166">
        <v>22</v>
      </c>
      <c r="B30" s="165" t="s">
        <v>417</v>
      </c>
      <c r="C30" s="165" t="s">
        <v>417</v>
      </c>
      <c r="D30" s="165">
        <f>(SUMIF('VALORACIÓN DE CONTROL DE RIESGO'!$A$9:$A$71,'VALORACIÓN CON CONTROLES'!A30,'VALORACIÓN DE CONTROL DE RIESGO'!$O$9:$O$71))/(COUNTIF('VALORACIÓN DE CONTROL DE RIESGO'!$A$9:$A$71,'VALORACIÓN CON CONTROLES'!A30))</f>
        <v>100</v>
      </c>
      <c r="E30" s="165" t="str">
        <f t="shared" si="0"/>
        <v>Fuerte</v>
      </c>
      <c r="F30" s="165">
        <f>IF(AND(B30="Directamente",E30="Fuerte",'ANALISIS DE RIESGOS'!E30&gt;=3),'ANALISIS DE RIESGOS'!E30-2,IF(AND(B30="Directamente",E30="Fuerte",'ANALISIS DE RIESGOS'!E30=2),'ANALISIS DE RIESGOS'!E30-1,IF(AND(B30="Directamente",E30="Moderado",'ANALISIS DE RIESGOS'!E30&gt;=2),'ANALISIS DE RIESGOS'!E30-1,'ANALISIS DE RIESGOS'!E30)))</f>
        <v>1</v>
      </c>
      <c r="G30" s="165">
        <f>IF(AND(C30="Directamente",E30="Fuerte",'ANALISIS DE RIESGOS'!F30&gt;=3),'ANALISIS DE RIESGOS'!F30-2,IF(AND(C30="Directamente",E30="Fuerte",'ANALISIS DE RIESGOS'!F30=2),'ANALISIS DE RIESGOS'!F30-1,IF(AND(C30="Directamente",E30="Moderado",'ANALISIS DE RIESGOS'!E30&gt;=2),'ANALISIS DE RIESGOS'!E30-1,IF(AND(C30="Indirectamente",E30="Fuerte",'ANALISIS DE RIESGOS'!F30&gt;=2),'ANALISIS DE RIESGOS'!F30-1,'ANALISIS DE RIESGOS'!F30))))</f>
        <v>1</v>
      </c>
      <c r="H30" s="165" t="str">
        <f>IF(AND('TABLAS DE INFORMACIÓN'!N36&lt;&gt;"",'TABLAS DE INFORMACIÓN'!N36&lt;&gt;0),'TABLAS DE INFORMACIÓN'!N36,IF(AND('TABLAS DE INFORMACIÓN'!O36&lt;&gt;"",'TABLAS DE INFORMACIÓN'!O36&lt;&gt;0),'TABLAS DE INFORMACIÓN'!O36,IF(AND('TABLAS DE INFORMACIÓN'!P36&lt;&gt;"",'TABLAS DE INFORMACIÓN'!P36&lt;&gt;0),'TABLAS DE INFORMACIÓN'!P36,IF(AND('TABLAS DE INFORMACIÓN'!Q36&lt;&gt;"",'TABLAS DE INFORMACIÓN'!Q36&lt;&gt;0),'TABLAS DE INFORMACIÓN'!Q36))))</f>
        <v>ZONA RIESGO BAJA</v>
      </c>
      <c r="I30" s="140"/>
      <c r="J30" s="140"/>
      <c r="K30" s="140"/>
      <c r="L30" s="140"/>
      <c r="M30" s="140"/>
      <c r="N30" s="140"/>
      <c r="O30" s="140"/>
      <c r="P30" s="140"/>
      <c r="Q30" s="140"/>
      <c r="R30" s="140"/>
      <c r="S30" s="140"/>
      <c r="T30" s="140"/>
      <c r="U30" s="140"/>
      <c r="V30" s="140"/>
      <c r="W30" s="140"/>
      <c r="X30" s="140"/>
      <c r="Y30" s="140"/>
      <c r="Z30" s="140"/>
      <c r="AA30" s="140"/>
      <c r="AB30" s="140"/>
      <c r="AC30" s="140"/>
      <c r="AD30" s="140"/>
      <c r="AE30" s="140"/>
      <c r="AF30" s="140"/>
      <c r="AG30" s="140"/>
      <c r="AH30" s="140"/>
    </row>
    <row r="31" spans="1:34" x14ac:dyDescent="0.25">
      <c r="A31" s="166">
        <v>23</v>
      </c>
      <c r="B31" s="165" t="s">
        <v>417</v>
      </c>
      <c r="C31" s="165" t="s">
        <v>417</v>
      </c>
      <c r="D31" s="165">
        <f>(SUMIF('VALORACIÓN DE CONTROL DE RIESGO'!$A$9:$A$71,'VALORACIÓN CON CONTROLES'!A31,'VALORACIÓN DE CONTROL DE RIESGO'!$O$9:$O$71))/(COUNTIF('VALORACIÓN DE CONTROL DE RIESGO'!$A$9:$A$71,'VALORACIÓN CON CONTROLES'!A31))</f>
        <v>100</v>
      </c>
      <c r="E31" s="165" t="str">
        <f t="shared" si="0"/>
        <v>Fuerte</v>
      </c>
      <c r="F31" s="165">
        <f>IF(AND(B31="Directamente",E31="Fuerte",'ANALISIS DE RIESGOS'!E31&gt;=3),'ANALISIS DE RIESGOS'!E31-2,IF(AND(B31="Directamente",E31="Fuerte",'ANALISIS DE RIESGOS'!E31=2),'ANALISIS DE RIESGOS'!E31-1,IF(AND(B31="Directamente",E31="Moderado",'ANALISIS DE RIESGOS'!E31&gt;=2),'ANALISIS DE RIESGOS'!E31-1,'ANALISIS DE RIESGOS'!E31)))</f>
        <v>1</v>
      </c>
      <c r="G31" s="165">
        <f>IF(AND(C31="Directamente",E31="Fuerte",'ANALISIS DE RIESGOS'!F31&gt;=3),'ANALISIS DE RIESGOS'!F31-2,IF(AND(C31="Directamente",E31="Fuerte",'ANALISIS DE RIESGOS'!F31=2),'ANALISIS DE RIESGOS'!F31-1,IF(AND(C31="Directamente",E31="Moderado",'ANALISIS DE RIESGOS'!E31&gt;=2),'ANALISIS DE RIESGOS'!E31-1,IF(AND(C31="Indirectamente",E31="Fuerte",'ANALISIS DE RIESGOS'!F31&gt;=2),'ANALISIS DE RIESGOS'!F31-1,'ANALISIS DE RIESGOS'!F31))))</f>
        <v>1</v>
      </c>
      <c r="H31" s="165" t="str">
        <f>IF(AND('TABLAS DE INFORMACIÓN'!N37&lt;&gt;"",'TABLAS DE INFORMACIÓN'!N37&lt;&gt;0),'TABLAS DE INFORMACIÓN'!N37,IF(AND('TABLAS DE INFORMACIÓN'!O37&lt;&gt;"",'TABLAS DE INFORMACIÓN'!O37&lt;&gt;0),'TABLAS DE INFORMACIÓN'!O37,IF(AND('TABLAS DE INFORMACIÓN'!P37&lt;&gt;"",'TABLAS DE INFORMACIÓN'!P37&lt;&gt;0),'TABLAS DE INFORMACIÓN'!P37,IF(AND('TABLAS DE INFORMACIÓN'!Q37&lt;&gt;"",'TABLAS DE INFORMACIÓN'!Q37&lt;&gt;0),'TABLAS DE INFORMACIÓN'!Q37))))</f>
        <v>ZONA RIESGO BAJA</v>
      </c>
      <c r="I31" s="140"/>
      <c r="J31" s="140"/>
      <c r="K31" s="140"/>
      <c r="L31" s="140"/>
      <c r="M31" s="140"/>
      <c r="N31" s="140"/>
      <c r="O31" s="140"/>
      <c r="P31" s="140"/>
      <c r="Q31" s="140"/>
      <c r="R31" s="140"/>
      <c r="S31" s="140"/>
      <c r="T31" s="140"/>
      <c r="U31" s="140"/>
      <c r="V31" s="140"/>
      <c r="W31" s="140"/>
      <c r="X31" s="140"/>
      <c r="Y31" s="140"/>
      <c r="Z31" s="140"/>
      <c r="AA31" s="140"/>
      <c r="AB31" s="140"/>
      <c r="AC31" s="140"/>
      <c r="AD31" s="140"/>
      <c r="AE31" s="140"/>
      <c r="AF31" s="140"/>
      <c r="AG31" s="140"/>
      <c r="AH31" s="140"/>
    </row>
    <row r="32" spans="1:34" x14ac:dyDescent="0.25">
      <c r="A32" s="166">
        <v>24</v>
      </c>
      <c r="B32" s="165" t="s">
        <v>417</v>
      </c>
      <c r="C32" s="165" t="s">
        <v>417</v>
      </c>
      <c r="D32" s="165">
        <f>(SUMIF('VALORACIÓN DE CONTROL DE RIESGO'!$A$9:$A$71,'VALORACIÓN CON CONTROLES'!A32,'VALORACIÓN DE CONTROL DE RIESGO'!$O$9:$O$71))/(COUNTIF('VALORACIÓN DE CONTROL DE RIESGO'!$A$9:$A$71,'VALORACIÓN CON CONTROLES'!A32))</f>
        <v>100</v>
      </c>
      <c r="E32" s="165" t="str">
        <f t="shared" si="0"/>
        <v>Fuerte</v>
      </c>
      <c r="F32" s="165">
        <f>IF(AND(B32="Directamente",E32="Fuerte",'ANALISIS DE RIESGOS'!E32&gt;=3),'ANALISIS DE RIESGOS'!E32-2,IF(AND(B32="Directamente",E32="Fuerte",'ANALISIS DE RIESGOS'!E32=2),'ANALISIS DE RIESGOS'!E32-1,IF(AND(B32="Directamente",E32="Moderado",'ANALISIS DE RIESGOS'!E32&gt;=2),'ANALISIS DE RIESGOS'!E32-1,'ANALISIS DE RIESGOS'!E32)))</f>
        <v>1</v>
      </c>
      <c r="G32" s="165">
        <f>IF(AND(C32="Directamente",E32="Fuerte",'ANALISIS DE RIESGOS'!F32&gt;=3),'ANALISIS DE RIESGOS'!F32-2,IF(AND(C32="Directamente",E32="Fuerte",'ANALISIS DE RIESGOS'!F32=2),'ANALISIS DE RIESGOS'!F32-1,IF(AND(C32="Directamente",E32="Moderado",'ANALISIS DE RIESGOS'!E32&gt;=2),'ANALISIS DE RIESGOS'!E32-1,IF(AND(C32="Indirectamente",E32="Fuerte",'ANALISIS DE RIESGOS'!F32&gt;=2),'ANALISIS DE RIESGOS'!F32-1,'ANALISIS DE RIESGOS'!F32))))</f>
        <v>2</v>
      </c>
      <c r="H32" s="165" t="str">
        <f>IF(AND('TABLAS DE INFORMACIÓN'!N38&lt;&gt;"",'TABLAS DE INFORMACIÓN'!N38&lt;&gt;0),'TABLAS DE INFORMACIÓN'!N38,IF(AND('TABLAS DE INFORMACIÓN'!O38&lt;&gt;"",'TABLAS DE INFORMACIÓN'!O38&lt;&gt;0),'TABLAS DE INFORMACIÓN'!O38,IF(AND('TABLAS DE INFORMACIÓN'!P38&lt;&gt;"",'TABLAS DE INFORMACIÓN'!P38&lt;&gt;0),'TABLAS DE INFORMACIÓN'!P38,IF(AND('TABLAS DE INFORMACIÓN'!Q38&lt;&gt;"",'TABLAS DE INFORMACIÓN'!Q38&lt;&gt;0),'TABLAS DE INFORMACIÓN'!Q38))))</f>
        <v>ZONA RIESGO BAJA</v>
      </c>
      <c r="I32" s="140"/>
      <c r="J32" s="140"/>
      <c r="K32" s="140"/>
      <c r="L32" s="140"/>
      <c r="M32" s="140"/>
      <c r="N32" s="140"/>
      <c r="O32" s="140"/>
      <c r="P32" s="140"/>
      <c r="Q32" s="140"/>
      <c r="R32" s="140"/>
      <c r="S32" s="140"/>
      <c r="T32" s="140"/>
      <c r="U32" s="140"/>
      <c r="V32" s="140"/>
      <c r="W32" s="140"/>
      <c r="X32" s="140"/>
      <c r="Y32" s="140"/>
      <c r="Z32" s="140"/>
      <c r="AA32" s="140"/>
      <c r="AB32" s="140"/>
      <c r="AC32" s="140"/>
      <c r="AD32" s="140"/>
      <c r="AE32" s="140"/>
      <c r="AF32" s="140"/>
      <c r="AG32" s="140"/>
      <c r="AH32" s="140"/>
    </row>
    <row r="33" spans="1:34" x14ac:dyDescent="0.25">
      <c r="A33" s="166">
        <v>25</v>
      </c>
      <c r="B33" s="165" t="s">
        <v>417</v>
      </c>
      <c r="C33" s="165" t="s">
        <v>417</v>
      </c>
      <c r="D33" s="165">
        <f>(SUMIF('VALORACIÓN DE CONTROL DE RIESGO'!$A$9:$A$71,'VALORACIÓN CON CONTROLES'!A33,'VALORACIÓN DE CONTROL DE RIESGO'!$O$9:$O$71))/(COUNTIF('VALORACIÓN DE CONTROL DE RIESGO'!$A$9:$A$71,'VALORACIÓN CON CONTROLES'!A33))</f>
        <v>100</v>
      </c>
      <c r="E33" s="165" t="str">
        <f t="shared" si="0"/>
        <v>Fuerte</v>
      </c>
      <c r="F33" s="165">
        <f>IF(AND(B33="Directamente",E33="Fuerte",'ANALISIS DE RIESGOS'!E33&gt;=3),'ANALISIS DE RIESGOS'!E33-2,IF(AND(B33="Directamente",E33="Fuerte",'ANALISIS DE RIESGOS'!E33=2),'ANALISIS DE RIESGOS'!E33-1,IF(AND(B33="Directamente",E33="Moderado",'ANALISIS DE RIESGOS'!E33&gt;=2),'ANALISIS DE RIESGOS'!E33-1,'ANALISIS DE RIESGOS'!E33)))</f>
        <v>1</v>
      </c>
      <c r="G33" s="165">
        <f>IF(AND(C33="Directamente",E33="Fuerte",'ANALISIS DE RIESGOS'!F33&gt;=3),'ANALISIS DE RIESGOS'!F33-2,IF(AND(C33="Directamente",E33="Fuerte",'ANALISIS DE RIESGOS'!F33=2),'ANALISIS DE RIESGOS'!F33-1,IF(AND(C33="Directamente",E33="Moderado",'ANALISIS DE RIESGOS'!E33&gt;=2),'ANALISIS DE RIESGOS'!E33-1,IF(AND(C33="Indirectamente",E33="Fuerte",'ANALISIS DE RIESGOS'!F33&gt;=2),'ANALISIS DE RIESGOS'!F33-1,'ANALISIS DE RIESGOS'!F33))))</f>
        <v>2</v>
      </c>
      <c r="H33" s="165" t="str">
        <f>IF(AND('TABLAS DE INFORMACIÓN'!N39&lt;&gt;"",'TABLAS DE INFORMACIÓN'!N39&lt;&gt;0),'TABLAS DE INFORMACIÓN'!N39,IF(AND('TABLAS DE INFORMACIÓN'!O39&lt;&gt;"",'TABLAS DE INFORMACIÓN'!O39&lt;&gt;0),'TABLAS DE INFORMACIÓN'!O39,IF(AND('TABLAS DE INFORMACIÓN'!P39&lt;&gt;"",'TABLAS DE INFORMACIÓN'!P39&lt;&gt;0),'TABLAS DE INFORMACIÓN'!P39,IF(AND('TABLAS DE INFORMACIÓN'!Q39&lt;&gt;"",'TABLAS DE INFORMACIÓN'!Q39&lt;&gt;0),'TABLAS DE INFORMACIÓN'!Q39))))</f>
        <v>ZONA RIESGO BAJA</v>
      </c>
      <c r="I33" s="140"/>
      <c r="J33" s="140"/>
      <c r="K33" s="140"/>
      <c r="L33" s="140"/>
      <c r="M33" s="140"/>
      <c r="N33" s="140"/>
      <c r="O33" s="140"/>
      <c r="P33" s="140"/>
      <c r="Q33" s="140"/>
      <c r="R33" s="140"/>
      <c r="S33" s="140"/>
      <c r="T33" s="140"/>
      <c r="U33" s="140"/>
      <c r="V33" s="140"/>
      <c r="W33" s="140"/>
      <c r="X33" s="140"/>
      <c r="Y33" s="140"/>
      <c r="Z33" s="140"/>
      <c r="AA33" s="140"/>
      <c r="AB33" s="140"/>
      <c r="AC33" s="140"/>
      <c r="AD33" s="140"/>
      <c r="AE33" s="140"/>
      <c r="AF33" s="140"/>
      <c r="AG33" s="140"/>
      <c r="AH33" s="140"/>
    </row>
    <row r="34" spans="1:34" x14ac:dyDescent="0.25">
      <c r="A34" s="166">
        <v>26</v>
      </c>
      <c r="B34" s="165" t="s">
        <v>417</v>
      </c>
      <c r="C34" s="165" t="s">
        <v>417</v>
      </c>
      <c r="D34" s="165">
        <f>(SUMIF('VALORACIÓN DE CONTROL DE RIESGO'!$A$9:$A$71,'VALORACIÓN CON CONTROLES'!A34,'VALORACIÓN DE CONTROL DE RIESGO'!$O$9:$O$71))/(COUNTIF('VALORACIÓN DE CONTROL DE RIESGO'!$A$9:$A$71,'VALORACIÓN CON CONTROLES'!A34))</f>
        <v>100</v>
      </c>
      <c r="E34" s="165" t="str">
        <f t="shared" si="0"/>
        <v>Fuerte</v>
      </c>
      <c r="F34" s="165">
        <f>IF(AND(B34="Directamente",E34="Fuerte",'ANALISIS DE RIESGOS'!E34&gt;=3),'ANALISIS DE RIESGOS'!E34-2,IF(AND(B34="Directamente",E34="Fuerte",'ANALISIS DE RIESGOS'!E34=2),'ANALISIS DE RIESGOS'!E34-1,IF(AND(B34="Directamente",E34="Moderado",'ANALISIS DE RIESGOS'!E34&gt;=2),'ANALISIS DE RIESGOS'!E34-1,'ANALISIS DE RIESGOS'!E34)))</f>
        <v>1</v>
      </c>
      <c r="G34" s="165">
        <f>IF(AND(C34="Directamente",E34="Fuerte",'ANALISIS DE RIESGOS'!F34&gt;=3),'ANALISIS DE RIESGOS'!F34-2,IF(AND(C34="Directamente",E34="Fuerte",'ANALISIS DE RIESGOS'!F34=2),'ANALISIS DE RIESGOS'!F34-1,IF(AND(C34="Directamente",E34="Moderado",'ANALISIS DE RIESGOS'!E34&gt;=2),'ANALISIS DE RIESGOS'!E34-1,IF(AND(C34="Indirectamente",E34="Fuerte",'ANALISIS DE RIESGOS'!F34&gt;=2),'ANALISIS DE RIESGOS'!F34-1,'ANALISIS DE RIESGOS'!F34))))</f>
        <v>1</v>
      </c>
      <c r="H34" s="165" t="str">
        <f>IF(AND('TABLAS DE INFORMACIÓN'!N40&lt;&gt;"",'TABLAS DE INFORMACIÓN'!N40&lt;&gt;0),'TABLAS DE INFORMACIÓN'!N40,IF(AND('TABLAS DE INFORMACIÓN'!O40&lt;&gt;"",'TABLAS DE INFORMACIÓN'!O40&lt;&gt;0),'TABLAS DE INFORMACIÓN'!O40,IF(AND('TABLAS DE INFORMACIÓN'!P40&lt;&gt;"",'TABLAS DE INFORMACIÓN'!P40&lt;&gt;0),'TABLAS DE INFORMACIÓN'!P40,IF(AND('TABLAS DE INFORMACIÓN'!Q40&lt;&gt;"",'TABLAS DE INFORMACIÓN'!Q40&lt;&gt;0),'TABLAS DE INFORMACIÓN'!Q40))))</f>
        <v>ZONA RIESGO BAJA</v>
      </c>
      <c r="I34" s="140"/>
      <c r="J34" s="140"/>
      <c r="K34" s="140"/>
      <c r="L34" s="140"/>
      <c r="M34" s="140"/>
      <c r="N34" s="140"/>
      <c r="O34" s="140"/>
      <c r="P34" s="140"/>
      <c r="Q34" s="140"/>
      <c r="R34" s="140"/>
      <c r="S34" s="140"/>
      <c r="T34" s="140"/>
      <c r="U34" s="140"/>
      <c r="V34" s="140"/>
      <c r="W34" s="140"/>
      <c r="X34" s="140"/>
      <c r="Y34" s="140"/>
      <c r="Z34" s="140"/>
      <c r="AA34" s="140"/>
      <c r="AB34" s="140"/>
      <c r="AC34" s="140"/>
      <c r="AD34" s="140"/>
      <c r="AE34" s="140"/>
      <c r="AF34" s="140"/>
      <c r="AG34" s="140"/>
      <c r="AH34" s="140"/>
    </row>
    <row r="35" spans="1:34" x14ac:dyDescent="0.25">
      <c r="A35" s="166">
        <v>27</v>
      </c>
      <c r="B35" s="165" t="s">
        <v>417</v>
      </c>
      <c r="C35" s="165" t="s">
        <v>417</v>
      </c>
      <c r="D35" s="165">
        <f>(SUMIF('VALORACIÓN DE CONTROL DE RIESGO'!$A$9:$A$71,'VALORACIÓN CON CONTROLES'!A35,'VALORACIÓN DE CONTROL DE RIESGO'!$O$9:$O$71))/(COUNTIF('VALORACIÓN DE CONTROL DE RIESGO'!$A$9:$A$71,'VALORACIÓN CON CONTROLES'!A35))</f>
        <v>100</v>
      </c>
      <c r="E35" s="165" t="str">
        <f t="shared" si="0"/>
        <v>Fuerte</v>
      </c>
      <c r="F35" s="165">
        <f>IF(AND(B35="Directamente",E35="Fuerte",'ANALISIS DE RIESGOS'!E35&gt;=3),'ANALISIS DE RIESGOS'!E35-2,IF(AND(B35="Directamente",E35="Fuerte",'ANALISIS DE RIESGOS'!E35=2),'ANALISIS DE RIESGOS'!E35-1,IF(AND(B35="Directamente",E35="Moderado",'ANALISIS DE RIESGOS'!E35&gt;=2),'ANALISIS DE RIESGOS'!E35-1,'ANALISIS DE RIESGOS'!E35)))</f>
        <v>2</v>
      </c>
      <c r="G35" s="165">
        <f>IF(AND(C35="Directamente",E35="Fuerte",'ANALISIS DE RIESGOS'!F35&gt;=3),'ANALISIS DE RIESGOS'!F35-2,IF(AND(C35="Directamente",E35="Fuerte",'ANALISIS DE RIESGOS'!F35=2),'ANALISIS DE RIESGOS'!F35-1,IF(AND(C35="Directamente",E35="Moderado",'ANALISIS DE RIESGOS'!E35&gt;=2),'ANALISIS DE RIESGOS'!E35-1,IF(AND(C35="Indirectamente",E35="Fuerte",'ANALISIS DE RIESGOS'!F35&gt;=2),'ANALISIS DE RIESGOS'!F35-1,'ANALISIS DE RIESGOS'!F35))))</f>
        <v>1</v>
      </c>
      <c r="H35" s="165" t="str">
        <f>IF(AND('TABLAS DE INFORMACIÓN'!N41&lt;&gt;"",'TABLAS DE INFORMACIÓN'!N41&lt;&gt;0),'TABLAS DE INFORMACIÓN'!N41,IF(AND('TABLAS DE INFORMACIÓN'!O41&lt;&gt;"",'TABLAS DE INFORMACIÓN'!O41&lt;&gt;0),'TABLAS DE INFORMACIÓN'!O41,IF(AND('TABLAS DE INFORMACIÓN'!P41&lt;&gt;"",'TABLAS DE INFORMACIÓN'!P41&lt;&gt;0),'TABLAS DE INFORMACIÓN'!P41,IF(AND('TABLAS DE INFORMACIÓN'!Q41&lt;&gt;"",'TABLAS DE INFORMACIÓN'!Q41&lt;&gt;0),'TABLAS DE INFORMACIÓN'!Q41))))</f>
        <v>ZONA RIESGO BAJA</v>
      </c>
      <c r="I35" s="140"/>
      <c r="J35" s="140"/>
      <c r="K35" s="140"/>
      <c r="L35" s="140"/>
      <c r="M35" s="140"/>
      <c r="N35" s="140"/>
      <c r="O35" s="140"/>
      <c r="P35" s="140"/>
      <c r="Q35" s="140"/>
      <c r="R35" s="140"/>
      <c r="S35" s="140"/>
      <c r="T35" s="140"/>
      <c r="U35" s="140"/>
      <c r="V35" s="140"/>
      <c r="W35" s="140"/>
      <c r="X35" s="140"/>
      <c r="Y35" s="140"/>
      <c r="Z35" s="140"/>
      <c r="AA35" s="140"/>
      <c r="AB35" s="140"/>
      <c r="AC35" s="140"/>
      <c r="AD35" s="140"/>
      <c r="AE35" s="140"/>
      <c r="AF35" s="140"/>
      <c r="AG35" s="140"/>
      <c r="AH35" s="140"/>
    </row>
    <row r="36" spans="1:34" x14ac:dyDescent="0.25">
      <c r="A36" s="166">
        <v>28</v>
      </c>
      <c r="B36" s="165" t="s">
        <v>417</v>
      </c>
      <c r="C36" s="165" t="s">
        <v>417</v>
      </c>
      <c r="D36" s="165">
        <f>(SUMIF('VALORACIÓN DE CONTROL DE RIESGO'!$A$9:$A$71,'VALORACIÓN CON CONTROLES'!A36,'VALORACIÓN DE CONTROL DE RIESGO'!$O$9:$O$71))/(COUNTIF('VALORACIÓN DE CONTROL DE RIESGO'!$A$9:$A$71,'VALORACIÓN CON CONTROLES'!A36))</f>
        <v>100</v>
      </c>
      <c r="E36" s="165" t="str">
        <f t="shared" si="0"/>
        <v>Fuerte</v>
      </c>
      <c r="F36" s="165">
        <f>IF(AND(B36="Directamente",E36="Fuerte",'ANALISIS DE RIESGOS'!E36&gt;=3),'ANALISIS DE RIESGOS'!E36-2,IF(AND(B36="Directamente",E36="Fuerte",'ANALISIS DE RIESGOS'!E36=2),'ANALISIS DE RIESGOS'!E36-1,IF(AND(B36="Directamente",E36="Moderado",'ANALISIS DE RIESGOS'!E36&gt;=2),'ANALISIS DE RIESGOS'!E36-1,'ANALISIS DE RIESGOS'!E36)))</f>
        <v>1</v>
      </c>
      <c r="G36" s="165">
        <f>IF(AND(C36="Directamente",E36="Fuerte",'ANALISIS DE RIESGOS'!F36&gt;=3),'ANALISIS DE RIESGOS'!F36-2,IF(AND(C36="Directamente",E36="Fuerte",'ANALISIS DE RIESGOS'!F36=2),'ANALISIS DE RIESGOS'!F36-1,IF(AND(C36="Directamente",E36="Moderado",'ANALISIS DE RIESGOS'!E36&gt;=2),'ANALISIS DE RIESGOS'!E36-1,IF(AND(C36="Indirectamente",E36="Fuerte",'ANALISIS DE RIESGOS'!F36&gt;=2),'ANALISIS DE RIESGOS'!F36-1,'ANALISIS DE RIESGOS'!F36))))</f>
        <v>2</v>
      </c>
      <c r="H36" s="165" t="str">
        <f>IF(AND('TABLAS DE INFORMACIÓN'!N42&lt;&gt;"",'TABLAS DE INFORMACIÓN'!N42&lt;&gt;0),'TABLAS DE INFORMACIÓN'!N42,IF(AND('TABLAS DE INFORMACIÓN'!O42&lt;&gt;"",'TABLAS DE INFORMACIÓN'!O42&lt;&gt;0),'TABLAS DE INFORMACIÓN'!O42,IF(AND('TABLAS DE INFORMACIÓN'!P42&lt;&gt;"",'TABLAS DE INFORMACIÓN'!P42&lt;&gt;0),'TABLAS DE INFORMACIÓN'!P42,IF(AND('TABLAS DE INFORMACIÓN'!Q42&lt;&gt;"",'TABLAS DE INFORMACIÓN'!Q42&lt;&gt;0),'TABLAS DE INFORMACIÓN'!Q42))))</f>
        <v>ZONA RIESGO BAJA</v>
      </c>
      <c r="I36" s="140"/>
      <c r="J36" s="140"/>
      <c r="K36" s="140"/>
      <c r="L36" s="140"/>
      <c r="M36" s="140"/>
      <c r="N36" s="140"/>
      <c r="O36" s="140"/>
      <c r="P36" s="140"/>
      <c r="Q36" s="140"/>
      <c r="R36" s="140"/>
      <c r="S36" s="140"/>
      <c r="T36" s="140"/>
      <c r="U36" s="140"/>
      <c r="V36" s="140"/>
      <c r="W36" s="140"/>
      <c r="X36" s="140"/>
      <c r="Y36" s="140"/>
      <c r="Z36" s="140"/>
      <c r="AA36" s="140"/>
      <c r="AB36" s="140"/>
      <c r="AC36" s="140"/>
      <c r="AD36" s="140"/>
      <c r="AE36" s="140"/>
      <c r="AF36" s="140"/>
      <c r="AG36" s="140"/>
      <c r="AH36" s="140"/>
    </row>
    <row r="37" spans="1:34" x14ac:dyDescent="0.25">
      <c r="A37" s="166">
        <v>29</v>
      </c>
      <c r="B37" s="165" t="s">
        <v>417</v>
      </c>
      <c r="C37" s="165" t="s">
        <v>417</v>
      </c>
      <c r="D37" s="165">
        <f>(SUMIF('VALORACIÓN DE CONTROL DE RIESGO'!$A$9:$A$71,'VALORACIÓN CON CONTROLES'!A37,'VALORACIÓN DE CONTROL DE RIESGO'!$O$9:$O$71))/(COUNTIF('VALORACIÓN DE CONTROL DE RIESGO'!$A$9:$A$71,'VALORACIÓN CON CONTROLES'!A37))</f>
        <v>100</v>
      </c>
      <c r="E37" s="165" t="str">
        <f t="shared" si="0"/>
        <v>Fuerte</v>
      </c>
      <c r="F37" s="165">
        <f>IF(AND(B37="Directamente",E37="Fuerte",'ANALISIS DE RIESGOS'!E37&gt;=3),'ANALISIS DE RIESGOS'!E37-2,IF(AND(B37="Directamente",E37="Fuerte",'ANALISIS DE RIESGOS'!E37=2),'ANALISIS DE RIESGOS'!E37-1,IF(AND(B37="Directamente",E37="Moderado",'ANALISIS DE RIESGOS'!E37&gt;=2),'ANALISIS DE RIESGOS'!E37-1,'ANALISIS DE RIESGOS'!E37)))</f>
        <v>1</v>
      </c>
      <c r="G37" s="165">
        <f>IF(AND(C37="Directamente",E37="Fuerte",'ANALISIS DE RIESGOS'!F37&gt;=3),'ANALISIS DE RIESGOS'!F37-2,IF(AND(C37="Directamente",E37="Fuerte",'ANALISIS DE RIESGOS'!F37=2),'ANALISIS DE RIESGOS'!F37-1,IF(AND(C37="Directamente",E37="Moderado",'ANALISIS DE RIESGOS'!E37&gt;=2),'ANALISIS DE RIESGOS'!E37-1,IF(AND(C37="Indirectamente",E37="Fuerte",'ANALISIS DE RIESGOS'!F37&gt;=2),'ANALISIS DE RIESGOS'!F37-1,'ANALISIS DE RIESGOS'!F37))))</f>
        <v>1</v>
      </c>
      <c r="H37" s="165" t="str">
        <f>IF(AND('TABLAS DE INFORMACIÓN'!N43&lt;&gt;"",'TABLAS DE INFORMACIÓN'!N43&lt;&gt;0),'TABLAS DE INFORMACIÓN'!N43,IF(AND('TABLAS DE INFORMACIÓN'!O43&lt;&gt;"",'TABLAS DE INFORMACIÓN'!O43&lt;&gt;0),'TABLAS DE INFORMACIÓN'!O43,IF(AND('TABLAS DE INFORMACIÓN'!P43&lt;&gt;"",'TABLAS DE INFORMACIÓN'!P43&lt;&gt;0),'TABLAS DE INFORMACIÓN'!P43,IF(AND('TABLAS DE INFORMACIÓN'!Q43&lt;&gt;"",'TABLAS DE INFORMACIÓN'!Q43&lt;&gt;0),'TABLAS DE INFORMACIÓN'!Q43))))</f>
        <v>ZONA RIESGO BAJA</v>
      </c>
      <c r="I37" s="140"/>
      <c r="J37" s="140"/>
      <c r="K37" s="140"/>
      <c r="L37" s="140"/>
      <c r="M37" s="140"/>
      <c r="N37" s="140"/>
      <c r="O37" s="140"/>
      <c r="P37" s="140"/>
      <c r="Q37" s="140"/>
      <c r="R37" s="140"/>
      <c r="S37" s="140"/>
      <c r="T37" s="140"/>
      <c r="U37" s="140"/>
      <c r="V37" s="140"/>
      <c r="W37" s="140"/>
      <c r="X37" s="140"/>
      <c r="Y37" s="140"/>
      <c r="Z37" s="140"/>
      <c r="AA37" s="140"/>
      <c r="AB37" s="140"/>
      <c r="AC37" s="140"/>
      <c r="AD37" s="140"/>
      <c r="AE37" s="140"/>
      <c r="AF37" s="140"/>
      <c r="AG37" s="140"/>
      <c r="AH37" s="140"/>
    </row>
    <row r="38" spans="1:34" x14ac:dyDescent="0.25">
      <c r="A38" s="166">
        <v>30</v>
      </c>
      <c r="B38" s="165" t="s">
        <v>417</v>
      </c>
      <c r="C38" s="165" t="s">
        <v>417</v>
      </c>
      <c r="D38" s="165">
        <f>(SUMIF('VALORACIÓN DE CONTROL DE RIESGO'!$A$9:$A$71,'VALORACIÓN CON CONTROLES'!A38,'VALORACIÓN DE CONTROL DE RIESGO'!$O$9:$O$71))/(COUNTIF('VALORACIÓN DE CONTROL DE RIESGO'!$A$9:$A$71,'VALORACIÓN CON CONTROLES'!A38))</f>
        <v>100</v>
      </c>
      <c r="E38" s="165" t="str">
        <f t="shared" si="0"/>
        <v>Fuerte</v>
      </c>
      <c r="F38" s="165">
        <f>IF(AND(B38="Directamente",E38="Fuerte",'ANALISIS DE RIESGOS'!E38&gt;=3),'ANALISIS DE RIESGOS'!E38-2,IF(AND(B38="Directamente",E38="Fuerte",'ANALISIS DE RIESGOS'!E38=2),'ANALISIS DE RIESGOS'!E38-1,IF(AND(B38="Directamente",E38="Moderado",'ANALISIS DE RIESGOS'!E38&gt;=2),'ANALISIS DE RIESGOS'!E38-1,'ANALISIS DE RIESGOS'!E38)))</f>
        <v>1</v>
      </c>
      <c r="G38" s="165">
        <f>IF(AND(C38="Directamente",E38="Fuerte",'ANALISIS DE RIESGOS'!F38&gt;=3),'ANALISIS DE RIESGOS'!F38-2,IF(AND(C38="Directamente",E38="Fuerte",'ANALISIS DE RIESGOS'!F38=2),'ANALISIS DE RIESGOS'!F38-1,IF(AND(C38="Directamente",E38="Moderado",'ANALISIS DE RIESGOS'!E38&gt;=2),'ANALISIS DE RIESGOS'!E38-1,IF(AND(C38="Indirectamente",E38="Fuerte",'ANALISIS DE RIESGOS'!F38&gt;=2),'ANALISIS DE RIESGOS'!F38-1,'ANALISIS DE RIESGOS'!F38))))</f>
        <v>3</v>
      </c>
      <c r="H38" s="165" t="str">
        <f>IF(AND('TABLAS DE INFORMACIÓN'!N44&lt;&gt;"",'TABLAS DE INFORMACIÓN'!N44&lt;&gt;0),'TABLAS DE INFORMACIÓN'!N44,IF(AND('TABLAS DE INFORMACIÓN'!O44&lt;&gt;"",'TABLAS DE INFORMACIÓN'!O44&lt;&gt;0),'TABLAS DE INFORMACIÓN'!O44,IF(AND('TABLAS DE INFORMACIÓN'!P44&lt;&gt;"",'TABLAS DE INFORMACIÓN'!P44&lt;&gt;0),'TABLAS DE INFORMACIÓN'!P44,IF(AND('TABLAS DE INFORMACIÓN'!Q44&lt;&gt;"",'TABLAS DE INFORMACIÓN'!Q44&lt;&gt;0),'TABLAS DE INFORMACIÓN'!Q44))))</f>
        <v>ZONA RIESGO MODERADO</v>
      </c>
      <c r="I38" s="140"/>
      <c r="J38" s="140"/>
      <c r="K38" s="140"/>
      <c r="L38" s="140"/>
      <c r="M38" s="140"/>
      <c r="N38" s="140"/>
      <c r="O38" s="140"/>
      <c r="P38" s="140"/>
      <c r="Q38" s="140"/>
      <c r="R38" s="140"/>
      <c r="S38" s="140"/>
      <c r="T38" s="140"/>
      <c r="U38" s="140"/>
      <c r="V38" s="140"/>
      <c r="W38" s="140"/>
      <c r="X38" s="140"/>
      <c r="Y38" s="140"/>
      <c r="Z38" s="140"/>
      <c r="AA38" s="140"/>
      <c r="AB38" s="140"/>
      <c r="AC38" s="140"/>
      <c r="AD38" s="140"/>
      <c r="AE38" s="140"/>
      <c r="AF38" s="140"/>
      <c r="AG38" s="140"/>
      <c r="AH38" s="140"/>
    </row>
    <row r="39" spans="1:34" x14ac:dyDescent="0.25">
      <c r="A39" s="166">
        <v>31</v>
      </c>
      <c r="B39" s="165" t="s">
        <v>417</v>
      </c>
      <c r="C39" s="165" t="s">
        <v>417</v>
      </c>
      <c r="D39" s="165">
        <f>(SUMIF('VALORACIÓN DE CONTROL DE RIESGO'!$A$9:$A$71,'VALORACIÓN CON CONTROLES'!A39,'VALORACIÓN DE CONTROL DE RIESGO'!$O$9:$O$71))/(COUNTIF('VALORACIÓN DE CONTROL DE RIESGO'!$A$9:$A$71,'VALORACIÓN CON CONTROLES'!A39))</f>
        <v>100</v>
      </c>
      <c r="E39" s="165" t="str">
        <f t="shared" si="0"/>
        <v>Fuerte</v>
      </c>
      <c r="F39" s="165">
        <f>IF(AND(B39="Directamente",E39="Fuerte",'ANALISIS DE RIESGOS'!E39&gt;=3),'ANALISIS DE RIESGOS'!E39-2,IF(AND(B39="Directamente",E39="Fuerte",'ANALISIS DE RIESGOS'!E39=2),'ANALISIS DE RIESGOS'!E39-1,IF(AND(B39="Directamente",E39="Moderado",'ANALISIS DE RIESGOS'!E39&gt;=2),'ANALISIS DE RIESGOS'!E39-1,'ANALISIS DE RIESGOS'!E39)))</f>
        <v>1</v>
      </c>
      <c r="G39" s="165">
        <f>IF(AND(C39="Directamente",E39="Fuerte",'ANALISIS DE RIESGOS'!F39&gt;=3),'ANALISIS DE RIESGOS'!F39-2,IF(AND(C39="Directamente",E39="Fuerte",'ANALISIS DE RIESGOS'!F39=2),'ANALISIS DE RIESGOS'!F39-1,IF(AND(C39="Directamente",E39="Moderado",'ANALISIS DE RIESGOS'!E39&gt;=2),'ANALISIS DE RIESGOS'!E39-1,IF(AND(C39="Indirectamente",E39="Fuerte",'ANALISIS DE RIESGOS'!F39&gt;=2),'ANALISIS DE RIESGOS'!F39-1,'ANALISIS DE RIESGOS'!F39))))</f>
        <v>2</v>
      </c>
      <c r="H39" s="165" t="str">
        <f>IF(AND('TABLAS DE INFORMACIÓN'!N45&lt;&gt;"",'TABLAS DE INFORMACIÓN'!N45&lt;&gt;0),'TABLAS DE INFORMACIÓN'!N45,IF(AND('TABLAS DE INFORMACIÓN'!O45&lt;&gt;"",'TABLAS DE INFORMACIÓN'!O45&lt;&gt;0),'TABLAS DE INFORMACIÓN'!O45,IF(AND('TABLAS DE INFORMACIÓN'!P45&lt;&gt;"",'TABLAS DE INFORMACIÓN'!P45&lt;&gt;0),'TABLAS DE INFORMACIÓN'!P45,IF(AND('TABLAS DE INFORMACIÓN'!Q45&lt;&gt;"",'TABLAS DE INFORMACIÓN'!Q45&lt;&gt;0),'TABLAS DE INFORMACIÓN'!Q45))))</f>
        <v>ZONA RIESGO BAJA</v>
      </c>
      <c r="I39" s="140"/>
      <c r="J39" s="140"/>
      <c r="K39" s="140"/>
      <c r="L39" s="140"/>
      <c r="M39" s="140"/>
      <c r="N39" s="140"/>
      <c r="O39" s="140"/>
      <c r="P39" s="140"/>
      <c r="Q39" s="140"/>
      <c r="R39" s="140"/>
      <c r="S39" s="140"/>
      <c r="T39" s="140"/>
      <c r="U39" s="140"/>
      <c r="V39" s="140"/>
      <c r="W39" s="140"/>
      <c r="X39" s="140"/>
      <c r="Y39" s="140"/>
      <c r="Z39" s="140"/>
      <c r="AA39" s="140"/>
      <c r="AB39" s="140"/>
      <c r="AC39" s="140"/>
      <c r="AD39" s="140"/>
      <c r="AE39" s="140"/>
      <c r="AF39" s="140"/>
      <c r="AG39" s="140"/>
      <c r="AH39" s="140"/>
    </row>
    <row r="40" spans="1:34" x14ac:dyDescent="0.25">
      <c r="A40" s="166">
        <v>32</v>
      </c>
      <c r="B40" s="165" t="s">
        <v>417</v>
      </c>
      <c r="C40" s="165" t="s">
        <v>417</v>
      </c>
      <c r="D40" s="165">
        <f>(SUMIF('VALORACIÓN DE CONTROL DE RIESGO'!$A$9:$A$71,'VALORACIÓN CON CONTROLES'!A40,'VALORACIÓN DE CONTROL DE RIESGO'!$O$9:$O$71))/(COUNTIF('VALORACIÓN DE CONTROL DE RIESGO'!$A$9:$A$71,'VALORACIÓN CON CONTROLES'!A40))</f>
        <v>100</v>
      </c>
      <c r="E40" s="165" t="str">
        <f t="shared" si="0"/>
        <v>Fuerte</v>
      </c>
      <c r="F40" s="165">
        <f>IF(AND(B40="Directamente",E40="Fuerte",'ANALISIS DE RIESGOS'!E40&gt;=3),'ANALISIS DE RIESGOS'!E40-2,IF(AND(B40="Directamente",E40="Fuerte",'ANALISIS DE RIESGOS'!E40=2),'ANALISIS DE RIESGOS'!E40-1,IF(AND(B40="Directamente",E40="Moderado",'ANALISIS DE RIESGOS'!E40&gt;=2),'ANALISIS DE RIESGOS'!E40-1,'ANALISIS DE RIESGOS'!E40)))</f>
        <v>1</v>
      </c>
      <c r="G40" s="165">
        <f>IF(AND(C40="Directamente",E40="Fuerte",'ANALISIS DE RIESGOS'!F40&gt;=3),'ANALISIS DE RIESGOS'!F40-2,IF(AND(C40="Directamente",E40="Fuerte",'ANALISIS DE RIESGOS'!F40=2),'ANALISIS DE RIESGOS'!F40-1,IF(AND(C40="Directamente",E40="Moderado",'ANALISIS DE RIESGOS'!E40&gt;=2),'ANALISIS DE RIESGOS'!E40-1,IF(AND(C40="Indirectamente",E40="Fuerte",'ANALISIS DE RIESGOS'!F40&gt;=2),'ANALISIS DE RIESGOS'!F40-1,'ANALISIS DE RIESGOS'!F40))))</f>
        <v>1</v>
      </c>
      <c r="H40" s="165" t="str">
        <f>IF(AND('TABLAS DE INFORMACIÓN'!N46&lt;&gt;"",'TABLAS DE INFORMACIÓN'!N46&lt;&gt;0),'TABLAS DE INFORMACIÓN'!N46,IF(AND('TABLAS DE INFORMACIÓN'!O46&lt;&gt;"",'TABLAS DE INFORMACIÓN'!O46&lt;&gt;0),'TABLAS DE INFORMACIÓN'!O46,IF(AND('TABLAS DE INFORMACIÓN'!P46&lt;&gt;"",'TABLAS DE INFORMACIÓN'!P46&lt;&gt;0),'TABLAS DE INFORMACIÓN'!P46,IF(AND('TABLAS DE INFORMACIÓN'!Q46&lt;&gt;"",'TABLAS DE INFORMACIÓN'!Q46&lt;&gt;0),'TABLAS DE INFORMACIÓN'!Q46))))</f>
        <v>ZONA RIESGO BAJA</v>
      </c>
      <c r="I40" s="140"/>
      <c r="J40" s="140"/>
      <c r="K40" s="140"/>
      <c r="L40" s="140"/>
      <c r="M40" s="140"/>
      <c r="N40" s="140"/>
      <c r="O40" s="140"/>
      <c r="P40" s="140"/>
      <c r="Q40" s="140"/>
      <c r="R40" s="140"/>
      <c r="S40" s="140"/>
      <c r="T40" s="140"/>
      <c r="U40" s="140"/>
      <c r="V40" s="140"/>
      <c r="W40" s="140"/>
      <c r="X40" s="140"/>
      <c r="Y40" s="140"/>
      <c r="Z40" s="140"/>
      <c r="AA40" s="140"/>
      <c r="AB40" s="140"/>
      <c r="AC40" s="140"/>
      <c r="AD40" s="140"/>
      <c r="AE40" s="140"/>
      <c r="AF40" s="140"/>
      <c r="AG40" s="140"/>
      <c r="AH40" s="140"/>
    </row>
    <row r="41" spans="1:34" x14ac:dyDescent="0.25">
      <c r="A41" s="166">
        <v>33</v>
      </c>
      <c r="B41" s="165" t="s">
        <v>417</v>
      </c>
      <c r="C41" s="165" t="s">
        <v>417</v>
      </c>
      <c r="D41" s="165">
        <f>(SUMIF('VALORACIÓN DE CONTROL DE RIESGO'!$A$9:$A$71,'VALORACIÓN CON CONTROLES'!A41,'VALORACIÓN DE CONTROL DE RIESGO'!$O$9:$O$71))/(COUNTIF('VALORACIÓN DE CONTROL DE RIESGO'!$A$9:$A$71,'VALORACIÓN CON CONTROLES'!A41))</f>
        <v>100</v>
      </c>
      <c r="E41" s="165" t="str">
        <f t="shared" si="0"/>
        <v>Fuerte</v>
      </c>
      <c r="F41" s="165">
        <f>IF(AND(B41="Directamente",E41="Fuerte",'ANALISIS DE RIESGOS'!E41&gt;=3),'ANALISIS DE RIESGOS'!E41-2,IF(AND(B41="Directamente",E41="Fuerte",'ANALISIS DE RIESGOS'!E41=2),'ANALISIS DE RIESGOS'!E41-1,IF(AND(B41="Directamente",E41="Moderado",'ANALISIS DE RIESGOS'!E41&gt;=2),'ANALISIS DE RIESGOS'!E41-1,'ANALISIS DE RIESGOS'!E41)))</f>
        <v>1</v>
      </c>
      <c r="G41" s="165">
        <f>IF(AND(C41="Directamente",E41="Fuerte",'ANALISIS DE RIESGOS'!F41&gt;=3),'ANALISIS DE RIESGOS'!F41-2,IF(AND(C41="Directamente",E41="Fuerte",'ANALISIS DE RIESGOS'!F41=2),'ANALISIS DE RIESGOS'!F41-1,IF(AND(C41="Directamente",E41="Moderado",'ANALISIS DE RIESGOS'!E41&gt;=2),'ANALISIS DE RIESGOS'!E41-1,IF(AND(C41="Indirectamente",E41="Fuerte",'ANALISIS DE RIESGOS'!F41&gt;=2),'ANALISIS DE RIESGOS'!F41-1,'ANALISIS DE RIESGOS'!F41))))</f>
        <v>1</v>
      </c>
      <c r="H41" s="165" t="str">
        <f>IF(AND('TABLAS DE INFORMACIÓN'!N47&lt;&gt;"",'TABLAS DE INFORMACIÓN'!N47&lt;&gt;0),'TABLAS DE INFORMACIÓN'!N47,IF(AND('TABLAS DE INFORMACIÓN'!O47&lt;&gt;"",'TABLAS DE INFORMACIÓN'!O47&lt;&gt;0),'TABLAS DE INFORMACIÓN'!O47,IF(AND('TABLAS DE INFORMACIÓN'!P47&lt;&gt;"",'TABLAS DE INFORMACIÓN'!P47&lt;&gt;0),'TABLAS DE INFORMACIÓN'!P47,IF(AND('TABLAS DE INFORMACIÓN'!Q47&lt;&gt;"",'TABLAS DE INFORMACIÓN'!Q47&lt;&gt;0),'TABLAS DE INFORMACIÓN'!Q47))))</f>
        <v>ZONA RIESGO BAJA</v>
      </c>
      <c r="I41" s="140"/>
      <c r="J41" s="140"/>
      <c r="K41" s="140"/>
      <c r="L41" s="140"/>
      <c r="M41" s="140"/>
      <c r="N41" s="140"/>
      <c r="O41" s="140"/>
      <c r="P41" s="140"/>
      <c r="Q41" s="140"/>
      <c r="R41" s="140"/>
      <c r="S41" s="140"/>
      <c r="T41" s="140"/>
      <c r="U41" s="140"/>
      <c r="V41" s="140"/>
      <c r="W41" s="140"/>
      <c r="X41" s="140"/>
      <c r="Y41" s="140"/>
      <c r="Z41" s="140"/>
      <c r="AA41" s="140"/>
      <c r="AB41" s="140"/>
      <c r="AC41" s="140"/>
      <c r="AD41" s="140"/>
      <c r="AE41" s="140"/>
      <c r="AF41" s="140"/>
      <c r="AG41" s="140"/>
      <c r="AH41" s="140"/>
    </row>
    <row r="42" spans="1:34" x14ac:dyDescent="0.25">
      <c r="A42" s="166">
        <v>34</v>
      </c>
      <c r="B42" s="165" t="s">
        <v>417</v>
      </c>
      <c r="C42" s="165" t="s">
        <v>417</v>
      </c>
      <c r="D42" s="165">
        <f>(SUMIF('VALORACIÓN DE CONTROL DE RIESGO'!$A$9:$A$71,'VALORACIÓN CON CONTROLES'!A42,'VALORACIÓN DE CONTROL DE RIESGO'!$O$9:$O$71))/(COUNTIF('VALORACIÓN DE CONTROL DE RIESGO'!$A$9:$A$71,'VALORACIÓN CON CONTROLES'!A42))</f>
        <v>100</v>
      </c>
      <c r="E42" s="165" t="str">
        <f t="shared" si="0"/>
        <v>Fuerte</v>
      </c>
      <c r="F42" s="165">
        <f>IF(AND(B42="Directamente",E42="Fuerte",'ANALISIS DE RIESGOS'!E42&gt;=3),'ANALISIS DE RIESGOS'!E42-2,IF(AND(B42="Directamente",E42="Fuerte",'ANALISIS DE RIESGOS'!E42=2),'ANALISIS DE RIESGOS'!E42-1,IF(AND(B42="Directamente",E42="Moderado",'ANALISIS DE RIESGOS'!E42&gt;=2),'ANALISIS DE RIESGOS'!E42-1,'ANALISIS DE RIESGOS'!E42)))</f>
        <v>1</v>
      </c>
      <c r="G42" s="165">
        <f>IF(AND(C42="Directamente",E42="Fuerte",'ANALISIS DE RIESGOS'!F42&gt;=3),'ANALISIS DE RIESGOS'!F42-2,IF(AND(C42="Directamente",E42="Fuerte",'ANALISIS DE RIESGOS'!F42=2),'ANALISIS DE RIESGOS'!F42-1,IF(AND(C42="Directamente",E42="Moderado",'ANALISIS DE RIESGOS'!E42&gt;=2),'ANALISIS DE RIESGOS'!E42-1,IF(AND(C42="Indirectamente",E42="Fuerte",'ANALISIS DE RIESGOS'!F42&gt;=2),'ANALISIS DE RIESGOS'!F42-1,'ANALISIS DE RIESGOS'!F42))))</f>
        <v>1</v>
      </c>
      <c r="H42" s="165" t="str">
        <f>IF(AND('TABLAS DE INFORMACIÓN'!N48&lt;&gt;"",'TABLAS DE INFORMACIÓN'!N48&lt;&gt;0),'TABLAS DE INFORMACIÓN'!N48,IF(AND('TABLAS DE INFORMACIÓN'!O48&lt;&gt;"",'TABLAS DE INFORMACIÓN'!O48&lt;&gt;0),'TABLAS DE INFORMACIÓN'!O48,IF(AND('TABLAS DE INFORMACIÓN'!P48&lt;&gt;"",'TABLAS DE INFORMACIÓN'!P48&lt;&gt;0),'TABLAS DE INFORMACIÓN'!P48,IF(AND('TABLAS DE INFORMACIÓN'!Q48&lt;&gt;"",'TABLAS DE INFORMACIÓN'!Q48&lt;&gt;0),'TABLAS DE INFORMACIÓN'!Q48))))</f>
        <v>ZONA RIESGO BAJA</v>
      </c>
      <c r="I42" s="140"/>
      <c r="J42" s="140"/>
      <c r="K42" s="140"/>
      <c r="L42" s="140"/>
      <c r="M42" s="140"/>
      <c r="N42" s="140"/>
      <c r="O42" s="140"/>
      <c r="P42" s="140"/>
      <c r="Q42" s="140"/>
      <c r="R42" s="140"/>
      <c r="S42" s="140"/>
      <c r="T42" s="140"/>
      <c r="U42" s="140"/>
      <c r="V42" s="140"/>
      <c r="W42" s="140"/>
      <c r="X42" s="140"/>
      <c r="Y42" s="140"/>
      <c r="Z42" s="140"/>
      <c r="AA42" s="140"/>
      <c r="AB42" s="140"/>
      <c r="AC42" s="140"/>
      <c r="AD42" s="140"/>
      <c r="AE42" s="140"/>
      <c r="AF42" s="140"/>
      <c r="AG42" s="140"/>
      <c r="AH42" s="140"/>
    </row>
    <row r="43" spans="1:34" x14ac:dyDescent="0.25">
      <c r="A43" s="166">
        <v>35</v>
      </c>
      <c r="B43" s="165" t="s">
        <v>417</v>
      </c>
      <c r="C43" s="165" t="s">
        <v>417</v>
      </c>
      <c r="D43" s="165">
        <f>(SUMIF('VALORACIÓN DE CONTROL DE RIESGO'!$A$9:$A$71,'VALORACIÓN CON CONTROLES'!A43,'VALORACIÓN DE CONTROL DE RIESGO'!$O$9:$O$71))/(COUNTIF('VALORACIÓN DE CONTROL DE RIESGO'!$A$9:$A$71,'VALORACIÓN CON CONTROLES'!A43))</f>
        <v>100</v>
      </c>
      <c r="E43" s="165" t="str">
        <f t="shared" si="0"/>
        <v>Fuerte</v>
      </c>
      <c r="F43" s="165">
        <f>IF(AND(B43="Directamente",E43="Fuerte",'ANALISIS DE RIESGOS'!E43&gt;=3),'ANALISIS DE RIESGOS'!E43-2,IF(AND(B43="Directamente",E43="Fuerte",'ANALISIS DE RIESGOS'!E43=2),'ANALISIS DE RIESGOS'!E43-1,IF(AND(B43="Directamente",E43="Moderado",'ANALISIS DE RIESGOS'!E43&gt;=2),'ANALISIS DE RIESGOS'!E43-1,'ANALISIS DE RIESGOS'!E43)))</f>
        <v>1</v>
      </c>
      <c r="G43" s="165">
        <f>IF(AND(C43="Directamente",E43="Fuerte",'ANALISIS DE RIESGOS'!F43&gt;=3),'ANALISIS DE RIESGOS'!F43-2,IF(AND(C43="Directamente",E43="Fuerte",'ANALISIS DE RIESGOS'!F43=2),'ANALISIS DE RIESGOS'!F43-1,IF(AND(C43="Directamente",E43="Moderado",'ANALISIS DE RIESGOS'!E43&gt;=2),'ANALISIS DE RIESGOS'!E43-1,IF(AND(C43="Indirectamente",E43="Fuerte",'ANALISIS DE RIESGOS'!F43&gt;=2),'ANALISIS DE RIESGOS'!F43-1,'ANALISIS DE RIESGOS'!F43))))</f>
        <v>1</v>
      </c>
      <c r="H43" s="165" t="str">
        <f>IF(AND('TABLAS DE INFORMACIÓN'!N49&lt;&gt;"",'TABLAS DE INFORMACIÓN'!N49&lt;&gt;0),'TABLAS DE INFORMACIÓN'!N49,IF(AND('TABLAS DE INFORMACIÓN'!O49&lt;&gt;"",'TABLAS DE INFORMACIÓN'!O49&lt;&gt;0),'TABLAS DE INFORMACIÓN'!O49,IF(AND('TABLAS DE INFORMACIÓN'!P49&lt;&gt;"",'TABLAS DE INFORMACIÓN'!P49&lt;&gt;0),'TABLAS DE INFORMACIÓN'!P49,IF(AND('TABLAS DE INFORMACIÓN'!Q49&lt;&gt;"",'TABLAS DE INFORMACIÓN'!Q49&lt;&gt;0),'TABLAS DE INFORMACIÓN'!Q49))))</f>
        <v>ZONA RIESGO BAJA</v>
      </c>
      <c r="I43" s="140"/>
      <c r="J43" s="140"/>
      <c r="K43" s="140"/>
      <c r="L43" s="140"/>
      <c r="M43" s="140"/>
      <c r="N43" s="140"/>
      <c r="O43" s="140"/>
      <c r="P43" s="140"/>
      <c r="Q43" s="140"/>
      <c r="R43" s="140"/>
      <c r="S43" s="140"/>
      <c r="T43" s="140"/>
      <c r="U43" s="140"/>
      <c r="V43" s="140"/>
      <c r="W43" s="140"/>
      <c r="X43" s="140"/>
      <c r="Y43" s="140"/>
      <c r="Z43" s="140"/>
      <c r="AA43" s="140"/>
      <c r="AB43" s="140"/>
      <c r="AC43" s="140"/>
      <c r="AD43" s="140"/>
      <c r="AE43" s="140"/>
      <c r="AF43" s="140"/>
      <c r="AG43" s="140"/>
      <c r="AH43" s="140"/>
    </row>
    <row r="44" spans="1:34" x14ac:dyDescent="0.25">
      <c r="A44" s="166">
        <v>36</v>
      </c>
      <c r="B44" s="165" t="s">
        <v>417</v>
      </c>
      <c r="C44" s="165" t="s">
        <v>417</v>
      </c>
      <c r="D44" s="165">
        <f>(SUMIF('VALORACIÓN DE CONTROL DE RIESGO'!$A$9:$A$71,'VALORACIÓN CON CONTROLES'!A44,'VALORACIÓN DE CONTROL DE RIESGO'!$O$9:$O$71))/(COUNTIF('VALORACIÓN DE CONTROL DE RIESGO'!$A$9:$A$71,'VALORACIÓN CON CONTROLES'!A44))</f>
        <v>100</v>
      </c>
      <c r="E44" s="165" t="str">
        <f t="shared" si="0"/>
        <v>Fuerte</v>
      </c>
      <c r="F44" s="165">
        <f>IF(AND(B44="Directamente",E44="Fuerte",'ANALISIS DE RIESGOS'!E44&gt;=3),'ANALISIS DE RIESGOS'!E44-2,IF(AND(B44="Directamente",E44="Fuerte",'ANALISIS DE RIESGOS'!E44=2),'ANALISIS DE RIESGOS'!E44-1,IF(AND(B44="Directamente",E44="Moderado",'ANALISIS DE RIESGOS'!E44&gt;=2),'ANALISIS DE RIESGOS'!E44-1,'ANALISIS DE RIESGOS'!E44)))</f>
        <v>1</v>
      </c>
      <c r="G44" s="165">
        <f>IF(AND(C44="Directamente",E44="Fuerte",'ANALISIS DE RIESGOS'!F44&gt;=3),'ANALISIS DE RIESGOS'!F44-2,IF(AND(C44="Directamente",E44="Fuerte",'ANALISIS DE RIESGOS'!F44=2),'ANALISIS DE RIESGOS'!F44-1,IF(AND(C44="Directamente",E44="Moderado",'ANALISIS DE RIESGOS'!E44&gt;=2),'ANALISIS DE RIESGOS'!E44-1,IF(AND(C44="Indirectamente",E44="Fuerte",'ANALISIS DE RIESGOS'!F44&gt;=2),'ANALISIS DE RIESGOS'!F44-1,'ANALISIS DE RIESGOS'!F44))))</f>
        <v>1</v>
      </c>
      <c r="H44" s="165" t="str">
        <f>IF(AND('TABLAS DE INFORMACIÓN'!N50&lt;&gt;"",'TABLAS DE INFORMACIÓN'!N50&lt;&gt;0),'TABLAS DE INFORMACIÓN'!N50,IF(AND('TABLAS DE INFORMACIÓN'!O50&lt;&gt;"",'TABLAS DE INFORMACIÓN'!O50&lt;&gt;0),'TABLAS DE INFORMACIÓN'!O50,IF(AND('TABLAS DE INFORMACIÓN'!P50&lt;&gt;"",'TABLAS DE INFORMACIÓN'!P50&lt;&gt;0),'TABLAS DE INFORMACIÓN'!P50,IF(AND('TABLAS DE INFORMACIÓN'!Q50&lt;&gt;"",'TABLAS DE INFORMACIÓN'!Q50&lt;&gt;0),'TABLAS DE INFORMACIÓN'!Q50))))</f>
        <v>ZONA RIESGO BAJA</v>
      </c>
      <c r="I44" s="140"/>
      <c r="J44" s="140"/>
      <c r="K44" s="140"/>
      <c r="L44" s="140"/>
      <c r="M44" s="140"/>
      <c r="N44" s="140"/>
      <c r="O44" s="140"/>
      <c r="P44" s="140"/>
      <c r="Q44" s="140"/>
      <c r="R44" s="140"/>
      <c r="S44" s="140"/>
      <c r="T44" s="140"/>
      <c r="U44" s="140"/>
      <c r="V44" s="140"/>
      <c r="W44" s="140"/>
      <c r="X44" s="140"/>
      <c r="Y44" s="140"/>
      <c r="Z44" s="140"/>
      <c r="AA44" s="140"/>
      <c r="AB44" s="140"/>
      <c r="AC44" s="140"/>
      <c r="AD44" s="140"/>
      <c r="AE44" s="140"/>
      <c r="AF44" s="140"/>
      <c r="AG44" s="140"/>
      <c r="AH44" s="140"/>
    </row>
    <row r="45" spans="1:34" x14ac:dyDescent="0.25">
      <c r="A45" s="166">
        <v>37</v>
      </c>
      <c r="B45" s="165" t="s">
        <v>417</v>
      </c>
      <c r="C45" s="165" t="s">
        <v>417</v>
      </c>
      <c r="D45" s="165">
        <f>(SUMIF('VALORACIÓN DE CONTROL DE RIESGO'!$A$9:$A$71,'VALORACIÓN CON CONTROLES'!A45,'VALORACIÓN DE CONTROL DE RIESGO'!$O$9:$O$71))/(COUNTIF('VALORACIÓN DE CONTROL DE RIESGO'!$A$9:$A$71,'VALORACIÓN CON CONTROLES'!A45))</f>
        <v>100</v>
      </c>
      <c r="E45" s="165" t="str">
        <f t="shared" si="0"/>
        <v>Fuerte</v>
      </c>
      <c r="F45" s="165">
        <f>IF(AND(B45="Directamente",E45="Fuerte",'ANALISIS DE RIESGOS'!E45&gt;=3),'ANALISIS DE RIESGOS'!E45-2,IF(AND(B45="Directamente",E45="Fuerte",'ANALISIS DE RIESGOS'!E45=2),'ANALISIS DE RIESGOS'!E45-1,IF(AND(B45="Directamente",E45="Moderado",'ANALISIS DE RIESGOS'!E45&gt;=2),'ANALISIS DE RIESGOS'!E45-1,'ANALISIS DE RIESGOS'!E45)))</f>
        <v>1</v>
      </c>
      <c r="G45" s="165">
        <f>IF(AND(C45="Directamente",E45="Fuerte",'ANALISIS DE RIESGOS'!F45&gt;=3),'ANALISIS DE RIESGOS'!F45-2,IF(AND(C45="Directamente",E45="Fuerte",'ANALISIS DE RIESGOS'!F45=2),'ANALISIS DE RIESGOS'!F45-1,IF(AND(C45="Directamente",E45="Moderado",'ANALISIS DE RIESGOS'!E45&gt;=2),'ANALISIS DE RIESGOS'!E45-1,IF(AND(C45="Indirectamente",E45="Fuerte",'ANALISIS DE RIESGOS'!F45&gt;=2),'ANALISIS DE RIESGOS'!F45-1,'ANALISIS DE RIESGOS'!F45))))</f>
        <v>1</v>
      </c>
      <c r="H45" s="165" t="str">
        <f>IF(AND('TABLAS DE INFORMACIÓN'!N51&lt;&gt;"",'TABLAS DE INFORMACIÓN'!N51&lt;&gt;0),'TABLAS DE INFORMACIÓN'!N51,IF(AND('TABLAS DE INFORMACIÓN'!O51&lt;&gt;"",'TABLAS DE INFORMACIÓN'!O51&lt;&gt;0),'TABLAS DE INFORMACIÓN'!O51,IF(AND('TABLAS DE INFORMACIÓN'!P51&lt;&gt;"",'TABLAS DE INFORMACIÓN'!P51&lt;&gt;0),'TABLAS DE INFORMACIÓN'!P51,IF(AND('TABLAS DE INFORMACIÓN'!Q51&lt;&gt;"",'TABLAS DE INFORMACIÓN'!Q51&lt;&gt;0),'TABLAS DE INFORMACIÓN'!Q51))))</f>
        <v>ZONA RIESGO BAJA</v>
      </c>
      <c r="I45" s="140"/>
      <c r="J45" s="140"/>
      <c r="K45" s="140"/>
      <c r="L45" s="140"/>
      <c r="M45" s="140"/>
      <c r="N45" s="140"/>
      <c r="O45" s="140"/>
      <c r="P45" s="140"/>
      <c r="Q45" s="140"/>
      <c r="R45" s="140"/>
      <c r="S45" s="140"/>
      <c r="T45" s="140"/>
      <c r="U45" s="140"/>
      <c r="V45" s="140"/>
      <c r="W45" s="140"/>
      <c r="X45" s="140"/>
      <c r="Y45" s="140"/>
      <c r="Z45" s="140"/>
      <c r="AA45" s="140"/>
      <c r="AB45" s="140"/>
      <c r="AC45" s="140"/>
      <c r="AD45" s="140"/>
      <c r="AE45" s="140"/>
      <c r="AF45" s="140"/>
      <c r="AG45" s="140"/>
      <c r="AH45" s="140"/>
    </row>
    <row r="46" spans="1:34" x14ac:dyDescent="0.25">
      <c r="A46" s="166">
        <v>38</v>
      </c>
      <c r="B46" s="165" t="s">
        <v>417</v>
      </c>
      <c r="C46" s="165" t="s">
        <v>417</v>
      </c>
      <c r="D46" s="165">
        <f>(SUMIF('VALORACIÓN DE CONTROL DE RIESGO'!$A$9:$A$71,'VALORACIÓN CON CONTROLES'!A46,'VALORACIÓN DE CONTROL DE RIESGO'!$O$9:$O$71))/(COUNTIF('VALORACIÓN DE CONTROL DE RIESGO'!$A$9:$A$71,'VALORACIÓN CON CONTROLES'!A46))</f>
        <v>100</v>
      </c>
      <c r="E46" s="165" t="str">
        <f t="shared" si="0"/>
        <v>Fuerte</v>
      </c>
      <c r="F46" s="165">
        <f>IF(AND(B46="Directamente",E46="Fuerte",'ANALISIS DE RIESGOS'!E46&gt;=3),'ANALISIS DE RIESGOS'!E46-2,IF(AND(B46="Directamente",E46="Fuerte",'ANALISIS DE RIESGOS'!E46=2),'ANALISIS DE RIESGOS'!E46-1,IF(AND(B46="Directamente",E46="Moderado",'ANALISIS DE RIESGOS'!E46&gt;=2),'ANALISIS DE RIESGOS'!E46-1,'ANALISIS DE RIESGOS'!E46)))</f>
        <v>2</v>
      </c>
      <c r="G46" s="165">
        <f>IF(AND(C46="Directamente",E46="Fuerte",'ANALISIS DE RIESGOS'!F46&gt;=3),'ANALISIS DE RIESGOS'!F46-2,IF(AND(C46="Directamente",E46="Fuerte",'ANALISIS DE RIESGOS'!F46=2),'ANALISIS DE RIESGOS'!F46-1,IF(AND(C46="Directamente",E46="Moderado",'ANALISIS DE RIESGOS'!E46&gt;=2),'ANALISIS DE RIESGOS'!E46-1,IF(AND(C46="Indirectamente",E46="Fuerte",'ANALISIS DE RIESGOS'!F46&gt;=2),'ANALISIS DE RIESGOS'!F46-1,'ANALISIS DE RIESGOS'!F46))))</f>
        <v>1</v>
      </c>
      <c r="H46" s="165" t="str">
        <f>IF(AND('TABLAS DE INFORMACIÓN'!N52&lt;&gt;"",'TABLAS DE INFORMACIÓN'!N52&lt;&gt;0),'TABLAS DE INFORMACIÓN'!N52,IF(AND('TABLAS DE INFORMACIÓN'!O52&lt;&gt;"",'TABLAS DE INFORMACIÓN'!O52&lt;&gt;0),'TABLAS DE INFORMACIÓN'!O52,IF(AND('TABLAS DE INFORMACIÓN'!P52&lt;&gt;"",'TABLAS DE INFORMACIÓN'!P52&lt;&gt;0),'TABLAS DE INFORMACIÓN'!P52,IF(AND('TABLAS DE INFORMACIÓN'!Q52&lt;&gt;"",'TABLAS DE INFORMACIÓN'!Q52&lt;&gt;0),'TABLAS DE INFORMACIÓN'!Q52))))</f>
        <v>ZONA RIESGO BAJA</v>
      </c>
      <c r="I46" s="140"/>
      <c r="J46" s="140"/>
      <c r="K46" s="140"/>
      <c r="L46" s="140"/>
      <c r="M46" s="140"/>
      <c r="N46" s="140"/>
      <c r="O46" s="140"/>
      <c r="P46" s="140"/>
      <c r="Q46" s="140"/>
      <c r="R46" s="140"/>
      <c r="S46" s="140"/>
      <c r="T46" s="140"/>
      <c r="U46" s="140"/>
      <c r="V46" s="140"/>
      <c r="W46" s="140"/>
      <c r="X46" s="140"/>
      <c r="Y46" s="140"/>
      <c r="Z46" s="140"/>
      <c r="AA46" s="140"/>
      <c r="AB46" s="140"/>
      <c r="AC46" s="140"/>
      <c r="AD46" s="140"/>
      <c r="AE46" s="140"/>
      <c r="AF46" s="140"/>
      <c r="AG46" s="140"/>
      <c r="AH46" s="140"/>
    </row>
    <row r="47" spans="1:34" x14ac:dyDescent="0.25">
      <c r="A47" s="166">
        <v>39</v>
      </c>
      <c r="B47" s="165" t="s">
        <v>417</v>
      </c>
      <c r="C47" s="165" t="s">
        <v>417</v>
      </c>
      <c r="D47" s="165">
        <f>(SUMIF('VALORACIÓN DE CONTROL DE RIESGO'!$A$9:$A$71,'VALORACIÓN CON CONTROLES'!A47,'VALORACIÓN DE CONTROL DE RIESGO'!$O$9:$O$71))/(COUNTIF('VALORACIÓN DE CONTROL DE RIESGO'!$A$9:$A$71,'VALORACIÓN CON CONTROLES'!A47))</f>
        <v>100</v>
      </c>
      <c r="E47" s="165" t="str">
        <f t="shared" si="0"/>
        <v>Fuerte</v>
      </c>
      <c r="F47" s="165">
        <f>IF(AND(B47="Directamente",E47="Fuerte",'ANALISIS DE RIESGOS'!E47&gt;=3),'ANALISIS DE RIESGOS'!E47-2,IF(AND(B47="Directamente",E47="Fuerte",'ANALISIS DE RIESGOS'!E47=2),'ANALISIS DE RIESGOS'!E47-1,IF(AND(B47="Directamente",E47="Moderado",'ANALISIS DE RIESGOS'!E47&gt;=2),'ANALISIS DE RIESGOS'!E47-1,'ANALISIS DE RIESGOS'!E47)))</f>
        <v>1</v>
      </c>
      <c r="G47" s="165">
        <f>IF(AND(C47="Directamente",E47="Fuerte",'ANALISIS DE RIESGOS'!F47&gt;=3),'ANALISIS DE RIESGOS'!F47-2,IF(AND(C47="Directamente",E47="Fuerte",'ANALISIS DE RIESGOS'!F47=2),'ANALISIS DE RIESGOS'!F47-1,IF(AND(C47="Directamente",E47="Moderado",'ANALISIS DE RIESGOS'!E47&gt;=2),'ANALISIS DE RIESGOS'!E47-1,IF(AND(C47="Indirectamente",E47="Fuerte",'ANALISIS DE RIESGOS'!F47&gt;=2),'ANALISIS DE RIESGOS'!F47-1,'ANALISIS DE RIESGOS'!F47))))</f>
        <v>3</v>
      </c>
      <c r="H47" s="165" t="str">
        <f>IF(AND('TABLAS DE INFORMACIÓN'!N53&lt;&gt;"",'TABLAS DE INFORMACIÓN'!N53&lt;&gt;0),'TABLAS DE INFORMACIÓN'!N53,IF(AND('TABLAS DE INFORMACIÓN'!O53&lt;&gt;"",'TABLAS DE INFORMACIÓN'!O53&lt;&gt;0),'TABLAS DE INFORMACIÓN'!O53,IF(AND('TABLAS DE INFORMACIÓN'!P53&lt;&gt;"",'TABLAS DE INFORMACIÓN'!P53&lt;&gt;0),'TABLAS DE INFORMACIÓN'!P53,IF(AND('TABLAS DE INFORMACIÓN'!Q53&lt;&gt;"",'TABLAS DE INFORMACIÓN'!Q53&lt;&gt;0),'TABLAS DE INFORMACIÓN'!Q53))))</f>
        <v>ZONA RIESGO MODERADO</v>
      </c>
      <c r="I47" s="140"/>
      <c r="J47" s="140"/>
      <c r="K47" s="140"/>
      <c r="L47" s="140"/>
      <c r="M47" s="140"/>
      <c r="N47" s="140"/>
      <c r="O47" s="140"/>
      <c r="P47" s="140"/>
      <c r="Q47" s="140"/>
      <c r="R47" s="140"/>
      <c r="S47" s="140"/>
      <c r="T47" s="140"/>
      <c r="U47" s="140"/>
      <c r="V47" s="140"/>
      <c r="W47" s="140"/>
      <c r="X47" s="140"/>
      <c r="Y47" s="140"/>
      <c r="Z47" s="140"/>
      <c r="AA47" s="140"/>
      <c r="AB47" s="140"/>
      <c r="AC47" s="140"/>
      <c r="AD47" s="140"/>
      <c r="AE47" s="140"/>
      <c r="AF47" s="140"/>
      <c r="AG47" s="140"/>
      <c r="AH47" s="140"/>
    </row>
    <row r="48" spans="1:34" x14ac:dyDescent="0.25">
      <c r="A48" s="166">
        <v>40</v>
      </c>
      <c r="B48" s="165" t="s">
        <v>417</v>
      </c>
      <c r="C48" s="165" t="s">
        <v>417</v>
      </c>
      <c r="D48" s="165">
        <f>(SUMIF('VALORACIÓN DE CONTROL DE RIESGO'!$A$9:$A$71,'VALORACIÓN CON CONTROLES'!A48,'VALORACIÓN DE CONTROL DE RIESGO'!$O$9:$O$71))/(COUNTIF('VALORACIÓN DE CONTROL DE RIESGO'!$A$9:$A$71,'VALORACIÓN CON CONTROLES'!A48))</f>
        <v>100</v>
      </c>
      <c r="E48" s="165" t="str">
        <f t="shared" si="0"/>
        <v>Fuerte</v>
      </c>
      <c r="F48" s="165">
        <f>IF(AND(B48="Directamente",E48="Fuerte",'ANALISIS DE RIESGOS'!E48&gt;=3),'ANALISIS DE RIESGOS'!E48-2,IF(AND(B48="Directamente",E48="Fuerte",'ANALISIS DE RIESGOS'!E48=2),'ANALISIS DE RIESGOS'!E48-1,IF(AND(B48="Directamente",E48="Moderado",'ANALISIS DE RIESGOS'!E48&gt;=2),'ANALISIS DE RIESGOS'!E48-1,'ANALISIS DE RIESGOS'!E48)))</f>
        <v>1</v>
      </c>
      <c r="G48" s="165">
        <f>IF(AND(C48="Directamente",E48="Fuerte",'ANALISIS DE RIESGOS'!F48&gt;=3),'ANALISIS DE RIESGOS'!F48-2,IF(AND(C48="Directamente",E48="Fuerte",'ANALISIS DE RIESGOS'!F48=2),'ANALISIS DE RIESGOS'!F48-1,IF(AND(C48="Directamente",E48="Moderado",'ANALISIS DE RIESGOS'!E48&gt;=2),'ANALISIS DE RIESGOS'!E48-1,IF(AND(C48="Indirectamente",E48="Fuerte",'ANALISIS DE RIESGOS'!F48&gt;=2),'ANALISIS DE RIESGOS'!F48-1,'ANALISIS DE RIESGOS'!F48))))</f>
        <v>3</v>
      </c>
      <c r="H48" s="165" t="str">
        <f>IF(AND('TABLAS DE INFORMACIÓN'!N54&lt;&gt;"",'TABLAS DE INFORMACIÓN'!N54&lt;&gt;0),'TABLAS DE INFORMACIÓN'!N54,IF(AND('TABLAS DE INFORMACIÓN'!O54&lt;&gt;"",'TABLAS DE INFORMACIÓN'!O54&lt;&gt;0),'TABLAS DE INFORMACIÓN'!O54,IF(AND('TABLAS DE INFORMACIÓN'!P54&lt;&gt;"",'TABLAS DE INFORMACIÓN'!P54&lt;&gt;0),'TABLAS DE INFORMACIÓN'!P54,IF(AND('TABLAS DE INFORMACIÓN'!Q54&lt;&gt;"",'TABLAS DE INFORMACIÓN'!Q54&lt;&gt;0),'TABLAS DE INFORMACIÓN'!Q54))))</f>
        <v>ZONA RIESGO MODERADO</v>
      </c>
      <c r="I48" s="140"/>
      <c r="J48" s="140"/>
      <c r="K48" s="140"/>
      <c r="L48" s="140"/>
      <c r="M48" s="140"/>
      <c r="N48" s="140"/>
      <c r="O48" s="140"/>
      <c r="P48" s="140"/>
      <c r="Q48" s="140"/>
      <c r="R48" s="140"/>
      <c r="S48" s="140"/>
      <c r="T48" s="140"/>
      <c r="U48" s="140"/>
      <c r="V48" s="140"/>
      <c r="W48" s="140"/>
      <c r="X48" s="140"/>
      <c r="Y48" s="140"/>
      <c r="Z48" s="140"/>
      <c r="AA48" s="140"/>
      <c r="AB48" s="140"/>
      <c r="AC48" s="140"/>
      <c r="AD48" s="140"/>
      <c r="AE48" s="140"/>
      <c r="AF48" s="140"/>
      <c r="AG48" s="140"/>
      <c r="AH48" s="140"/>
    </row>
    <row r="49" spans="1:34" x14ac:dyDescent="0.25">
      <c r="A49" s="166">
        <v>41</v>
      </c>
      <c r="B49" s="165" t="s">
        <v>417</v>
      </c>
      <c r="C49" s="165" t="s">
        <v>417</v>
      </c>
      <c r="D49" s="165">
        <f>(SUMIF('VALORACIÓN DE CONTROL DE RIESGO'!$A$9:$A$71,'VALORACIÓN CON CONTROLES'!A49,'VALORACIÓN DE CONTROL DE RIESGO'!$O$9:$O$71))/(COUNTIF('VALORACIÓN DE CONTROL DE RIESGO'!$A$9:$A$71,'VALORACIÓN CON CONTROLES'!A49))</f>
        <v>100</v>
      </c>
      <c r="E49" s="165" t="str">
        <f t="shared" si="0"/>
        <v>Fuerte</v>
      </c>
      <c r="F49" s="165">
        <f>IF(AND(B49="Directamente",E49="Fuerte",'ANALISIS DE RIESGOS'!E49&gt;=3),'ANALISIS DE RIESGOS'!E49-2,IF(AND(B49="Directamente",E49="Fuerte",'ANALISIS DE RIESGOS'!E49=2),'ANALISIS DE RIESGOS'!E49-1,IF(AND(B49="Directamente",E49="Moderado",'ANALISIS DE RIESGOS'!E49&gt;=2),'ANALISIS DE RIESGOS'!E49-1,'ANALISIS DE RIESGOS'!E49)))</f>
        <v>1</v>
      </c>
      <c r="G49" s="165">
        <f>IF(AND(C49="Directamente",E49="Fuerte",'ANALISIS DE RIESGOS'!F49&gt;=3),'ANALISIS DE RIESGOS'!F49-2,IF(AND(C49="Directamente",E49="Fuerte",'ANALISIS DE RIESGOS'!F49=2),'ANALISIS DE RIESGOS'!F49-1,IF(AND(C49="Directamente",E49="Moderado",'ANALISIS DE RIESGOS'!E49&gt;=2),'ANALISIS DE RIESGOS'!E49-1,IF(AND(C49="Indirectamente",E49="Fuerte",'ANALISIS DE RIESGOS'!F49&gt;=2),'ANALISIS DE RIESGOS'!F49-1,'ANALISIS DE RIESGOS'!F49))))</f>
        <v>3</v>
      </c>
      <c r="H49" s="165" t="str">
        <f>IF(AND('TABLAS DE INFORMACIÓN'!N55&lt;&gt;"",'TABLAS DE INFORMACIÓN'!N55&lt;&gt;0),'TABLAS DE INFORMACIÓN'!N55,IF(AND('TABLAS DE INFORMACIÓN'!O55&lt;&gt;"",'TABLAS DE INFORMACIÓN'!O55&lt;&gt;0),'TABLAS DE INFORMACIÓN'!O55,IF(AND('TABLAS DE INFORMACIÓN'!P55&lt;&gt;"",'TABLAS DE INFORMACIÓN'!P55&lt;&gt;0),'TABLAS DE INFORMACIÓN'!P55,IF(AND('TABLAS DE INFORMACIÓN'!Q55&lt;&gt;"",'TABLAS DE INFORMACIÓN'!Q55&lt;&gt;0),'TABLAS DE INFORMACIÓN'!Q55))))</f>
        <v>ZONA RIESGO MODERADO</v>
      </c>
      <c r="I49" s="140"/>
      <c r="J49" s="140"/>
      <c r="K49" s="140"/>
      <c r="L49" s="140"/>
      <c r="M49" s="140"/>
      <c r="N49" s="140"/>
      <c r="O49" s="140"/>
      <c r="P49" s="140"/>
      <c r="Q49" s="140"/>
      <c r="R49" s="140"/>
      <c r="S49" s="140"/>
      <c r="T49" s="140"/>
      <c r="U49" s="140"/>
      <c r="V49" s="140"/>
      <c r="W49" s="140"/>
      <c r="X49" s="140"/>
      <c r="Y49" s="140"/>
      <c r="Z49" s="140"/>
      <c r="AA49" s="140"/>
      <c r="AB49" s="140"/>
      <c r="AC49" s="140"/>
      <c r="AD49" s="140"/>
      <c r="AE49" s="140"/>
      <c r="AF49" s="140"/>
      <c r="AG49" s="140"/>
      <c r="AH49" s="140"/>
    </row>
    <row r="50" spans="1:34" x14ac:dyDescent="0.25">
      <c r="A50" s="166">
        <v>42</v>
      </c>
      <c r="B50" s="165" t="s">
        <v>417</v>
      </c>
      <c r="C50" s="165" t="s">
        <v>417</v>
      </c>
      <c r="D50" s="165">
        <f>(SUMIF('VALORACIÓN DE CONTROL DE RIESGO'!$A$9:$A$71,'VALORACIÓN CON CONTROLES'!A50,'VALORACIÓN DE CONTROL DE RIESGO'!$O$9:$O$71))/(COUNTIF('VALORACIÓN DE CONTROL DE RIESGO'!$A$9:$A$71,'VALORACIÓN CON CONTROLES'!A50))</f>
        <v>100</v>
      </c>
      <c r="E50" s="165" t="str">
        <f t="shared" ref="E50" si="1">IF(D50=100,"Fuerte",IF(AND(D50&lt;99,D50&gt;=50),"Moderado",IF(AND(D50&lt;49,D50&gt;0),"Debil")))</f>
        <v>Fuerte</v>
      </c>
      <c r="F50" s="165">
        <f>IF(AND(B50="Directamente",E50="Fuerte",'ANALISIS DE RIESGOS'!E50&gt;=3),'ANALISIS DE RIESGOS'!E50-2,IF(AND(B50="Directamente",E50="Fuerte",'ANALISIS DE RIESGOS'!E50=2),'ANALISIS DE RIESGOS'!E50-1,IF(AND(B50="Directamente",E50="Moderado",'ANALISIS DE RIESGOS'!E50&gt;=2),'ANALISIS DE RIESGOS'!E50-1,'ANALISIS DE RIESGOS'!E50)))</f>
        <v>1</v>
      </c>
      <c r="G50" s="165">
        <f>IF(AND(C50="Directamente",E50="Fuerte",'ANALISIS DE RIESGOS'!F50&gt;=3),'ANALISIS DE RIESGOS'!F50-2,IF(AND(C50="Directamente",E50="Fuerte",'ANALISIS DE RIESGOS'!F50=2),'ANALISIS DE RIESGOS'!F50-1,IF(AND(C50="Directamente",E50="Moderado",'ANALISIS DE RIESGOS'!E50&gt;=2),'ANALISIS DE RIESGOS'!E50-1,IF(AND(C50="Indirectamente",E50="Fuerte",'ANALISIS DE RIESGOS'!F50&gt;=2),'ANALISIS DE RIESGOS'!F50-1,'ANALISIS DE RIESGOS'!F50))))</f>
        <v>2</v>
      </c>
      <c r="H50" s="165" t="str">
        <f>IF(AND('TABLAS DE INFORMACIÓN'!N56&lt;&gt;"",'TABLAS DE INFORMACIÓN'!N56&lt;&gt;0),'TABLAS DE INFORMACIÓN'!N56,IF(AND('TABLAS DE INFORMACIÓN'!O56&lt;&gt;"",'TABLAS DE INFORMACIÓN'!O56&lt;&gt;0),'TABLAS DE INFORMACIÓN'!O56,IF(AND('TABLAS DE INFORMACIÓN'!P56&lt;&gt;"",'TABLAS DE INFORMACIÓN'!P56&lt;&gt;0),'TABLAS DE INFORMACIÓN'!P56,IF(AND('TABLAS DE INFORMACIÓN'!Q56&lt;&gt;"",'TABLAS DE INFORMACIÓN'!Q56&lt;&gt;0),'TABLAS DE INFORMACIÓN'!Q56))))</f>
        <v>ZONA RIESGO BAJA</v>
      </c>
      <c r="I50" s="140"/>
      <c r="J50" s="140"/>
      <c r="K50" s="140"/>
      <c r="L50" s="140"/>
      <c r="M50" s="140"/>
      <c r="N50" s="140"/>
      <c r="O50" s="140"/>
      <c r="P50" s="140"/>
      <c r="Q50" s="140"/>
      <c r="R50" s="140"/>
      <c r="S50" s="140"/>
      <c r="T50" s="140"/>
      <c r="U50" s="140"/>
      <c r="V50" s="140"/>
      <c r="W50" s="140"/>
      <c r="X50" s="140"/>
      <c r="Y50" s="140"/>
      <c r="Z50" s="140"/>
      <c r="AA50" s="140"/>
      <c r="AB50" s="140"/>
      <c r="AC50" s="140"/>
      <c r="AD50" s="140"/>
      <c r="AE50" s="140"/>
      <c r="AF50" s="140"/>
      <c r="AG50" s="140"/>
      <c r="AH50" s="140"/>
    </row>
    <row r="51" spans="1:34" x14ac:dyDescent="0.25">
      <c r="A51" s="166">
        <v>43</v>
      </c>
      <c r="B51" s="165" t="s">
        <v>417</v>
      </c>
      <c r="C51" s="165" t="s">
        <v>417</v>
      </c>
      <c r="D51" s="165">
        <f>(SUMIF('VALORACIÓN DE CONTROL DE RIESGO'!$A$9:$A$71,'VALORACIÓN CON CONTROLES'!A51,'VALORACIÓN DE CONTROL DE RIESGO'!$O$9:$O$71))/(COUNTIF('VALORACIÓN DE CONTROL DE RIESGO'!$A$9:$A$71,'VALORACIÓN CON CONTROLES'!A51))</f>
        <v>100</v>
      </c>
      <c r="E51" s="165" t="str">
        <f t="shared" ref="E51:E54" si="2">IF(D51=100,"Fuerte",IF(AND(D51&lt;99,D51&gt;=50),"Moderado",IF(AND(D51&lt;49,D51&gt;0),"Debil")))</f>
        <v>Fuerte</v>
      </c>
      <c r="F51" s="165">
        <f>IF(AND(B51="Directamente",E51="Fuerte",'ANALISIS DE RIESGOS'!E51&gt;=3),'ANALISIS DE RIESGOS'!E51-2,IF(AND(B51="Directamente",E51="Fuerte",'ANALISIS DE RIESGOS'!E51=2),'ANALISIS DE RIESGOS'!E51-1,IF(AND(B51="Directamente",E51="Moderado",'ANALISIS DE RIESGOS'!E51&gt;=2),'ANALISIS DE RIESGOS'!E51-1,'ANALISIS DE RIESGOS'!E51)))</f>
        <v>1</v>
      </c>
      <c r="G51" s="165">
        <f>IF(AND(C51="Directamente",E51="Fuerte",'ANALISIS DE RIESGOS'!F51&gt;=3),'ANALISIS DE RIESGOS'!F51-2,IF(AND(C51="Directamente",E51="Fuerte",'ANALISIS DE RIESGOS'!F51=2),'ANALISIS DE RIESGOS'!F51-1,IF(AND(C51="Directamente",E51="Moderado",'ANALISIS DE RIESGOS'!E51&gt;=2),'ANALISIS DE RIESGOS'!E51-1,IF(AND(C51="Indirectamente",E51="Fuerte",'ANALISIS DE RIESGOS'!F51&gt;=2),'ANALISIS DE RIESGOS'!F51-1,'ANALISIS DE RIESGOS'!F51))))</f>
        <v>2</v>
      </c>
      <c r="H51" s="165" t="str">
        <f>IF(AND('TABLAS DE INFORMACIÓN'!N57&lt;&gt;"",'TABLAS DE INFORMACIÓN'!N57&lt;&gt;0),'TABLAS DE INFORMACIÓN'!N57,IF(AND('TABLAS DE INFORMACIÓN'!O57&lt;&gt;"",'TABLAS DE INFORMACIÓN'!O57&lt;&gt;0),'TABLAS DE INFORMACIÓN'!O57,IF(AND('TABLAS DE INFORMACIÓN'!P57&lt;&gt;"",'TABLAS DE INFORMACIÓN'!P57&lt;&gt;0),'TABLAS DE INFORMACIÓN'!P57,IF(AND('TABLAS DE INFORMACIÓN'!Q57&lt;&gt;"",'TABLAS DE INFORMACIÓN'!Q57&lt;&gt;0),'TABLAS DE INFORMACIÓN'!Q57))))</f>
        <v>ZONA RIESGO BAJA</v>
      </c>
      <c r="I51" s="140"/>
      <c r="J51" s="140"/>
      <c r="K51" s="140"/>
      <c r="L51" s="140"/>
      <c r="M51" s="140"/>
      <c r="N51" s="140"/>
      <c r="O51" s="140"/>
      <c r="P51" s="140"/>
      <c r="Q51" s="140"/>
      <c r="R51" s="140"/>
      <c r="S51" s="140"/>
      <c r="T51" s="140"/>
      <c r="U51" s="140"/>
      <c r="V51" s="140"/>
      <c r="W51" s="140"/>
      <c r="X51" s="140"/>
      <c r="Y51" s="140"/>
      <c r="Z51" s="140"/>
      <c r="AA51" s="140"/>
      <c r="AB51" s="140"/>
      <c r="AC51" s="140"/>
      <c r="AD51" s="140"/>
      <c r="AE51" s="140"/>
      <c r="AF51" s="140"/>
      <c r="AG51" s="140"/>
      <c r="AH51" s="140"/>
    </row>
    <row r="52" spans="1:34" x14ac:dyDescent="0.25">
      <c r="A52" s="166">
        <v>44</v>
      </c>
      <c r="B52" s="165" t="s">
        <v>417</v>
      </c>
      <c r="C52" s="165" t="s">
        <v>417</v>
      </c>
      <c r="D52" s="165">
        <f>(SUMIF('VALORACIÓN DE CONTROL DE RIESGO'!$A$9:$A$71,'VALORACIÓN CON CONTROLES'!A52,'VALORACIÓN DE CONTROL DE RIESGO'!$O$9:$O$71))/(COUNTIF('VALORACIÓN DE CONTROL DE RIESGO'!$A$9:$A$71,'VALORACIÓN CON CONTROLES'!A52))</f>
        <v>100</v>
      </c>
      <c r="E52" s="165" t="str">
        <f t="shared" si="2"/>
        <v>Fuerte</v>
      </c>
      <c r="F52" s="165">
        <f>IF(AND(B52="Directamente",E52="Fuerte",'ANALISIS DE RIESGOS'!E52&gt;=3),'ANALISIS DE RIESGOS'!E52-2,IF(AND(B52="Directamente",E52="Fuerte",'ANALISIS DE RIESGOS'!E52=2),'ANALISIS DE RIESGOS'!E52-1,IF(AND(B52="Directamente",E52="Moderado",'ANALISIS DE RIESGOS'!E52&gt;=2),'ANALISIS DE RIESGOS'!E52-1,'ANALISIS DE RIESGOS'!E52)))</f>
        <v>1</v>
      </c>
      <c r="G52" s="165">
        <f>IF(AND(C52="Directamente",E52="Fuerte",'ANALISIS DE RIESGOS'!F52&gt;=3),'ANALISIS DE RIESGOS'!F52-2,IF(AND(C52="Directamente",E52="Fuerte",'ANALISIS DE RIESGOS'!F52=2),'ANALISIS DE RIESGOS'!F52-1,IF(AND(C52="Directamente",E52="Moderado",'ANALISIS DE RIESGOS'!E52&gt;=2),'ANALISIS DE RIESGOS'!E52-1,IF(AND(C52="Indirectamente",E52="Fuerte",'ANALISIS DE RIESGOS'!F52&gt;=2),'ANALISIS DE RIESGOS'!F52-1,'ANALISIS DE RIESGOS'!F52))))</f>
        <v>1</v>
      </c>
      <c r="H52" s="165" t="str">
        <f>IF(AND('TABLAS DE INFORMACIÓN'!N58&lt;&gt;"",'TABLAS DE INFORMACIÓN'!N58&lt;&gt;0),'TABLAS DE INFORMACIÓN'!N58,IF(AND('TABLAS DE INFORMACIÓN'!O58&lt;&gt;"",'TABLAS DE INFORMACIÓN'!O58&lt;&gt;0),'TABLAS DE INFORMACIÓN'!O58,IF(AND('TABLAS DE INFORMACIÓN'!P58&lt;&gt;"",'TABLAS DE INFORMACIÓN'!P58&lt;&gt;0),'TABLAS DE INFORMACIÓN'!P58,IF(AND('TABLAS DE INFORMACIÓN'!Q58&lt;&gt;"",'TABLAS DE INFORMACIÓN'!Q58&lt;&gt;0),'TABLAS DE INFORMACIÓN'!Q58))))</f>
        <v>ZONA RIESGO BAJA</v>
      </c>
      <c r="I52" s="140"/>
      <c r="J52" s="140"/>
      <c r="K52" s="140"/>
      <c r="L52" s="140"/>
      <c r="M52" s="140"/>
      <c r="N52" s="140"/>
      <c r="O52" s="140"/>
      <c r="P52" s="140"/>
      <c r="Q52" s="140"/>
      <c r="R52" s="140"/>
      <c r="S52" s="140"/>
      <c r="T52" s="140"/>
      <c r="U52" s="140"/>
      <c r="V52" s="140"/>
      <c r="W52" s="140"/>
      <c r="X52" s="140"/>
      <c r="Y52" s="140"/>
      <c r="Z52" s="140"/>
      <c r="AA52" s="140"/>
      <c r="AB52" s="140"/>
      <c r="AC52" s="140"/>
      <c r="AD52" s="140"/>
      <c r="AE52" s="140"/>
      <c r="AF52" s="140"/>
      <c r="AG52" s="140"/>
      <c r="AH52" s="140"/>
    </row>
    <row r="53" spans="1:34" x14ac:dyDescent="0.25">
      <c r="A53" s="166">
        <v>45</v>
      </c>
      <c r="B53" s="165" t="s">
        <v>417</v>
      </c>
      <c r="C53" s="165" t="s">
        <v>417</v>
      </c>
      <c r="D53" s="165">
        <f>(SUMIF('VALORACIÓN DE CONTROL DE RIESGO'!$A$9:$A$71,'VALORACIÓN CON CONTROLES'!A53,'VALORACIÓN DE CONTROL DE RIESGO'!$O$9:$O$71))/(COUNTIF('VALORACIÓN DE CONTROL DE RIESGO'!$A$9:$A$71,'VALORACIÓN CON CONTROLES'!A53))</f>
        <v>100</v>
      </c>
      <c r="E53" s="165" t="str">
        <f t="shared" si="2"/>
        <v>Fuerte</v>
      </c>
      <c r="F53" s="165">
        <f>IF(AND(B53="Directamente",E53="Fuerte",'ANALISIS DE RIESGOS'!E53&gt;=3),'ANALISIS DE RIESGOS'!E53-2,IF(AND(B53="Directamente",E53="Fuerte",'ANALISIS DE RIESGOS'!E53=2),'ANALISIS DE RIESGOS'!E53-1,IF(AND(B53="Directamente",E53="Moderado",'ANALISIS DE RIESGOS'!E53&gt;=2),'ANALISIS DE RIESGOS'!E53-1,'ANALISIS DE RIESGOS'!E53)))</f>
        <v>1</v>
      </c>
      <c r="G53" s="165">
        <f>IF(AND(C53="Directamente",E53="Fuerte",'ANALISIS DE RIESGOS'!F53&gt;=3),'ANALISIS DE RIESGOS'!F53-2,IF(AND(C53="Directamente",E53="Fuerte",'ANALISIS DE RIESGOS'!F53=2),'ANALISIS DE RIESGOS'!F53-1,IF(AND(C53="Directamente",E53="Moderado",'ANALISIS DE RIESGOS'!E53&gt;=2),'ANALISIS DE RIESGOS'!E53-1,IF(AND(C53="Indirectamente",E53="Fuerte",'ANALISIS DE RIESGOS'!F53&gt;=2),'ANALISIS DE RIESGOS'!F53-1,'ANALISIS DE RIESGOS'!F53))))</f>
        <v>1</v>
      </c>
      <c r="H53" s="165" t="str">
        <f>IF(AND('TABLAS DE INFORMACIÓN'!N59&lt;&gt;"",'TABLAS DE INFORMACIÓN'!N59&lt;&gt;0),'TABLAS DE INFORMACIÓN'!N59,IF(AND('TABLAS DE INFORMACIÓN'!O59&lt;&gt;"",'TABLAS DE INFORMACIÓN'!O59&lt;&gt;0),'TABLAS DE INFORMACIÓN'!O59,IF(AND('TABLAS DE INFORMACIÓN'!P59&lt;&gt;"",'TABLAS DE INFORMACIÓN'!P59&lt;&gt;0),'TABLAS DE INFORMACIÓN'!P59,IF(AND('TABLAS DE INFORMACIÓN'!Q59&lt;&gt;"",'TABLAS DE INFORMACIÓN'!Q59&lt;&gt;0),'TABLAS DE INFORMACIÓN'!Q59))))</f>
        <v>ZONA RIESGO BAJA</v>
      </c>
      <c r="I53" s="140"/>
      <c r="J53" s="140"/>
      <c r="K53" s="140"/>
      <c r="L53" s="140"/>
      <c r="M53" s="140"/>
      <c r="N53" s="140"/>
      <c r="O53" s="140"/>
      <c r="P53" s="140"/>
      <c r="Q53" s="140"/>
      <c r="R53" s="140"/>
      <c r="S53" s="140"/>
      <c r="T53" s="140"/>
      <c r="U53" s="140"/>
      <c r="V53" s="140"/>
      <c r="W53" s="140"/>
      <c r="X53" s="140"/>
      <c r="Y53" s="140"/>
      <c r="Z53" s="140"/>
      <c r="AA53" s="140"/>
      <c r="AB53" s="140"/>
      <c r="AC53" s="140"/>
      <c r="AD53" s="140"/>
      <c r="AE53" s="140"/>
      <c r="AF53" s="140"/>
      <c r="AG53" s="140"/>
      <c r="AH53" s="140"/>
    </row>
    <row r="54" spans="1:34" x14ac:dyDescent="0.25">
      <c r="A54" s="166">
        <v>46</v>
      </c>
      <c r="B54" s="165" t="s">
        <v>417</v>
      </c>
      <c r="C54" s="165" t="s">
        <v>417</v>
      </c>
      <c r="D54" s="165">
        <f>(SUMIF('VALORACIÓN DE CONTROL DE RIESGO'!$A$9:$A$71,'VALORACIÓN CON CONTROLES'!A54,'VALORACIÓN DE CONTROL DE RIESGO'!$O$9:$O$71))/(COUNTIF('VALORACIÓN DE CONTROL DE RIESGO'!$A$9:$A$71,'VALORACIÓN CON CONTROLES'!A54))</f>
        <v>100</v>
      </c>
      <c r="E54" s="165" t="str">
        <f t="shared" si="2"/>
        <v>Fuerte</v>
      </c>
      <c r="F54" s="165">
        <f>IF(AND(B54="Directamente",E54="Fuerte",'ANALISIS DE RIESGOS'!E54&gt;=3),'ANALISIS DE RIESGOS'!E54-2,IF(AND(B54="Directamente",E54="Fuerte",'ANALISIS DE RIESGOS'!E54=2),'ANALISIS DE RIESGOS'!E54-1,IF(AND(B54="Directamente",E54="Moderado",'ANALISIS DE RIESGOS'!E54&gt;=2),'ANALISIS DE RIESGOS'!E54-1,'ANALISIS DE RIESGOS'!E54)))</f>
        <v>1</v>
      </c>
      <c r="G54" s="165">
        <f>IF(AND(C54="Directamente",E54="Fuerte",'ANALISIS DE RIESGOS'!F54&gt;=3),'ANALISIS DE RIESGOS'!F54-2,IF(AND(C54="Directamente",E54="Fuerte",'ANALISIS DE RIESGOS'!F54=2),'ANALISIS DE RIESGOS'!F54-1,IF(AND(C54="Directamente",E54="Moderado",'ANALISIS DE RIESGOS'!E54&gt;=2),'ANALISIS DE RIESGOS'!E54-1,IF(AND(C54="Indirectamente",E54="Fuerte",'ANALISIS DE RIESGOS'!F54&gt;=2),'ANALISIS DE RIESGOS'!F54-1,'ANALISIS DE RIESGOS'!F54))))</f>
        <v>1</v>
      </c>
      <c r="H54" s="165" t="str">
        <f>IF(AND('TABLAS DE INFORMACIÓN'!N60&lt;&gt;"",'TABLAS DE INFORMACIÓN'!N60&lt;&gt;0),'TABLAS DE INFORMACIÓN'!N60,IF(AND('TABLAS DE INFORMACIÓN'!O60&lt;&gt;"",'TABLAS DE INFORMACIÓN'!O60&lt;&gt;0),'TABLAS DE INFORMACIÓN'!O60,IF(AND('TABLAS DE INFORMACIÓN'!P60&lt;&gt;"",'TABLAS DE INFORMACIÓN'!P60&lt;&gt;0),'TABLAS DE INFORMACIÓN'!P60,IF(AND('TABLAS DE INFORMACIÓN'!Q60&lt;&gt;"",'TABLAS DE INFORMACIÓN'!Q60&lt;&gt;0),'TABLAS DE INFORMACIÓN'!Q60))))</f>
        <v>ZONA RIESGO BAJA</v>
      </c>
      <c r="I54" s="140"/>
      <c r="J54" s="140"/>
      <c r="K54" s="140"/>
      <c r="L54" s="140"/>
      <c r="M54" s="140"/>
      <c r="N54" s="140"/>
      <c r="O54" s="140"/>
      <c r="P54" s="140"/>
      <c r="Q54" s="140"/>
      <c r="R54" s="140"/>
      <c r="S54" s="140"/>
      <c r="T54" s="140"/>
      <c r="U54" s="140"/>
      <c r="V54" s="140"/>
      <c r="W54" s="140"/>
      <c r="X54" s="140"/>
      <c r="Y54" s="140"/>
      <c r="Z54" s="140"/>
      <c r="AA54" s="140"/>
      <c r="AB54" s="140"/>
      <c r="AC54" s="140"/>
      <c r="AD54" s="140"/>
      <c r="AE54" s="140"/>
      <c r="AF54" s="140"/>
      <c r="AG54" s="140"/>
      <c r="AH54" s="140"/>
    </row>
    <row r="55" spans="1:34" x14ac:dyDescent="0.25">
      <c r="A55" s="166">
        <v>47</v>
      </c>
      <c r="B55" s="165" t="s">
        <v>417</v>
      </c>
      <c r="C55" s="165" t="s">
        <v>417</v>
      </c>
      <c r="D55" s="165">
        <f>(SUMIF('VALORACIÓN DE CONTROL DE RIESGO'!$A$9:$A$71,'VALORACIÓN CON CONTROLES'!A55,'VALORACIÓN DE CONTROL DE RIESGO'!$O$9:$O$71))/(COUNTIF('VALORACIÓN DE CONTROL DE RIESGO'!$A$9:$A$71,'VALORACIÓN CON CONTROLES'!A55))</f>
        <v>100</v>
      </c>
      <c r="E55" s="165" t="str">
        <f t="shared" ref="E55:E57" si="3">IF(D55=100,"Fuerte",IF(AND(D55&lt;99,D55&gt;=50),"Moderado",IF(AND(D55&lt;49,D55&gt;0),"Debil")))</f>
        <v>Fuerte</v>
      </c>
      <c r="F55" s="165">
        <f>IF(AND(B55="Directamente",E55="Fuerte",'ANALISIS DE RIESGOS'!E55&gt;=3),'ANALISIS DE RIESGOS'!E55-2,IF(AND(B55="Directamente",E55="Fuerte",'ANALISIS DE RIESGOS'!E55=2),'ANALISIS DE RIESGOS'!E55-1,IF(AND(B55="Directamente",E55="Moderado",'ANALISIS DE RIESGOS'!E55&gt;=2),'ANALISIS DE RIESGOS'!E55-1,'ANALISIS DE RIESGOS'!E55)))</f>
        <v>1</v>
      </c>
      <c r="G55" s="165">
        <f>IF(AND(C55="Directamente",E55="Fuerte",'ANALISIS DE RIESGOS'!F55&gt;=3),'ANALISIS DE RIESGOS'!F55-2,IF(AND(C55="Directamente",E55="Fuerte",'ANALISIS DE RIESGOS'!F55=2),'ANALISIS DE RIESGOS'!F55-1,IF(AND(C55="Directamente",E55="Moderado",'ANALISIS DE RIESGOS'!E55&gt;=2),'ANALISIS DE RIESGOS'!E55-1,IF(AND(C55="Indirectamente",E55="Fuerte",'ANALISIS DE RIESGOS'!F55&gt;=2),'ANALISIS DE RIESGOS'!F55-1,'ANALISIS DE RIESGOS'!F55))))</f>
        <v>1</v>
      </c>
      <c r="H55" s="165" t="str">
        <f>IF(AND('TABLAS DE INFORMACIÓN'!N61&lt;&gt;"",'TABLAS DE INFORMACIÓN'!N61&lt;&gt;0),'TABLAS DE INFORMACIÓN'!N61,IF(AND('TABLAS DE INFORMACIÓN'!O61&lt;&gt;"",'TABLAS DE INFORMACIÓN'!O61&lt;&gt;0),'TABLAS DE INFORMACIÓN'!O61,IF(AND('TABLAS DE INFORMACIÓN'!P61&lt;&gt;"",'TABLAS DE INFORMACIÓN'!P61&lt;&gt;0),'TABLAS DE INFORMACIÓN'!P61,IF(AND('TABLAS DE INFORMACIÓN'!Q61&lt;&gt;"",'TABLAS DE INFORMACIÓN'!Q61&lt;&gt;0),'TABLAS DE INFORMACIÓN'!Q61))))</f>
        <v>ZONA RIESGO BAJA</v>
      </c>
      <c r="I55" s="140"/>
      <c r="J55" s="140"/>
      <c r="K55" s="140"/>
      <c r="L55" s="140"/>
      <c r="M55" s="140"/>
      <c r="N55" s="140"/>
      <c r="O55" s="140"/>
      <c r="P55" s="140"/>
      <c r="Q55" s="140"/>
      <c r="R55" s="140"/>
      <c r="S55" s="140"/>
      <c r="T55" s="140"/>
      <c r="U55" s="140"/>
      <c r="V55" s="140"/>
      <c r="W55" s="140"/>
      <c r="X55" s="140"/>
      <c r="Y55" s="140"/>
      <c r="Z55" s="140"/>
      <c r="AA55" s="140"/>
      <c r="AB55" s="140"/>
      <c r="AC55" s="140"/>
      <c r="AD55" s="140"/>
      <c r="AE55" s="140"/>
      <c r="AF55" s="140"/>
      <c r="AG55" s="140"/>
      <c r="AH55" s="140"/>
    </row>
    <row r="56" spans="1:34" x14ac:dyDescent="0.25">
      <c r="A56" s="166">
        <v>48</v>
      </c>
      <c r="B56" s="165" t="s">
        <v>417</v>
      </c>
      <c r="C56" s="165" t="s">
        <v>417</v>
      </c>
      <c r="D56" s="165">
        <f>(SUMIF('VALORACIÓN DE CONTROL DE RIESGO'!$A$9:$A$71,'VALORACIÓN CON CONTROLES'!A56,'VALORACIÓN DE CONTROL DE RIESGO'!$O$9:$O$71))/(COUNTIF('VALORACIÓN DE CONTROL DE RIESGO'!$A$9:$A$71,'VALORACIÓN CON CONTROLES'!A56))</f>
        <v>100</v>
      </c>
      <c r="E56" s="165" t="str">
        <f t="shared" si="3"/>
        <v>Fuerte</v>
      </c>
      <c r="F56" s="165">
        <f>IF(AND(B56="Directamente",E56="Fuerte",'ANALISIS DE RIESGOS'!E56&gt;=3),'ANALISIS DE RIESGOS'!E56-2,IF(AND(B56="Directamente",E56="Fuerte",'ANALISIS DE RIESGOS'!E56=2),'ANALISIS DE RIESGOS'!E56-1,IF(AND(B56="Directamente",E56="Moderado",'ANALISIS DE RIESGOS'!E56&gt;=2),'ANALISIS DE RIESGOS'!E56-1,'ANALISIS DE RIESGOS'!E56)))</f>
        <v>1</v>
      </c>
      <c r="G56" s="165">
        <f>IF(AND(C56="Directamente",E56="Fuerte",'ANALISIS DE RIESGOS'!F56&gt;=3),'ANALISIS DE RIESGOS'!F56-2,IF(AND(C56="Directamente",E56="Fuerte",'ANALISIS DE RIESGOS'!F56=2),'ANALISIS DE RIESGOS'!F56-1,IF(AND(C56="Directamente",E56="Moderado",'ANALISIS DE RIESGOS'!E56&gt;=2),'ANALISIS DE RIESGOS'!E56-1,IF(AND(C56="Indirectamente",E56="Fuerte",'ANALISIS DE RIESGOS'!F56&gt;=2),'ANALISIS DE RIESGOS'!F56-1,'ANALISIS DE RIESGOS'!F56))))</f>
        <v>1</v>
      </c>
      <c r="H56" s="165" t="str">
        <f>IF(AND('TABLAS DE INFORMACIÓN'!N62&lt;&gt;"",'TABLAS DE INFORMACIÓN'!N62&lt;&gt;0),'TABLAS DE INFORMACIÓN'!N62,IF(AND('TABLAS DE INFORMACIÓN'!O62&lt;&gt;"",'TABLAS DE INFORMACIÓN'!O62&lt;&gt;0),'TABLAS DE INFORMACIÓN'!O62,IF(AND('TABLAS DE INFORMACIÓN'!P62&lt;&gt;"",'TABLAS DE INFORMACIÓN'!P62&lt;&gt;0),'TABLAS DE INFORMACIÓN'!P62,IF(AND('TABLAS DE INFORMACIÓN'!Q62&lt;&gt;"",'TABLAS DE INFORMACIÓN'!Q62&lt;&gt;0),'TABLAS DE INFORMACIÓN'!Q62))))</f>
        <v>ZONA RIESGO BAJA</v>
      </c>
      <c r="I56" s="140"/>
      <c r="J56" s="140"/>
      <c r="K56" s="140"/>
      <c r="L56" s="140"/>
      <c r="M56" s="140"/>
      <c r="N56" s="140"/>
      <c r="O56" s="140"/>
      <c r="P56" s="140"/>
      <c r="Q56" s="140"/>
      <c r="R56" s="140"/>
      <c r="S56" s="140"/>
      <c r="T56" s="140"/>
      <c r="U56" s="140"/>
      <c r="V56" s="140"/>
      <c r="W56" s="140"/>
      <c r="X56" s="140"/>
      <c r="Y56" s="140"/>
      <c r="Z56" s="140"/>
      <c r="AA56" s="140"/>
      <c r="AB56" s="140"/>
      <c r="AC56" s="140"/>
      <c r="AD56" s="140"/>
      <c r="AE56" s="140"/>
      <c r="AF56" s="140"/>
      <c r="AG56" s="140"/>
      <c r="AH56" s="140"/>
    </row>
    <row r="57" spans="1:34" x14ac:dyDescent="0.25">
      <c r="A57" s="166">
        <v>49</v>
      </c>
      <c r="B57" s="165" t="s">
        <v>417</v>
      </c>
      <c r="C57" s="165" t="s">
        <v>417</v>
      </c>
      <c r="D57" s="165">
        <f>(SUMIF('VALORACIÓN DE CONTROL DE RIESGO'!$A$9:$A$71,'VALORACIÓN CON CONTROLES'!A57,'VALORACIÓN DE CONTROL DE RIESGO'!$O$9:$O$71))/(COUNTIF('VALORACIÓN DE CONTROL DE RIESGO'!$A$9:$A$71,'VALORACIÓN CON CONTROLES'!A57))</f>
        <v>100</v>
      </c>
      <c r="E57" s="165" t="str">
        <f t="shared" si="3"/>
        <v>Fuerte</v>
      </c>
      <c r="F57" s="165">
        <f>IF(AND(B57="Directamente",E57="Fuerte",'ANALISIS DE RIESGOS'!E57&gt;=3),'ANALISIS DE RIESGOS'!E57-2,IF(AND(B57="Directamente",E57="Fuerte",'ANALISIS DE RIESGOS'!E57=2),'ANALISIS DE RIESGOS'!E57-1,IF(AND(B57="Directamente",E57="Moderado",'ANALISIS DE RIESGOS'!E57&gt;=2),'ANALISIS DE RIESGOS'!E57-1,'ANALISIS DE RIESGOS'!E57)))</f>
        <v>1</v>
      </c>
      <c r="G57" s="165">
        <f>IF(AND(C57="Directamente",E57="Fuerte",'ANALISIS DE RIESGOS'!F57&gt;=3),'ANALISIS DE RIESGOS'!F57-2,IF(AND(C57="Directamente",E57="Fuerte",'ANALISIS DE RIESGOS'!F57=2),'ANALISIS DE RIESGOS'!F57-1,IF(AND(C57="Directamente",E57="Moderado",'ANALISIS DE RIESGOS'!E57&gt;=2),'ANALISIS DE RIESGOS'!E57-1,IF(AND(C57="Indirectamente",E57="Fuerte",'ANALISIS DE RIESGOS'!F57&gt;=2),'ANALISIS DE RIESGOS'!F57-1,'ANALISIS DE RIESGOS'!F57))))</f>
        <v>1</v>
      </c>
      <c r="H57" s="165" t="str">
        <f>IF(AND('TABLAS DE INFORMACIÓN'!N63&lt;&gt;"",'TABLAS DE INFORMACIÓN'!N63&lt;&gt;0),'TABLAS DE INFORMACIÓN'!N63,IF(AND('TABLAS DE INFORMACIÓN'!O63&lt;&gt;"",'TABLAS DE INFORMACIÓN'!O63&lt;&gt;0),'TABLAS DE INFORMACIÓN'!O63,IF(AND('TABLAS DE INFORMACIÓN'!P63&lt;&gt;"",'TABLAS DE INFORMACIÓN'!P63&lt;&gt;0),'TABLAS DE INFORMACIÓN'!P63,IF(AND('TABLAS DE INFORMACIÓN'!Q63&lt;&gt;"",'TABLAS DE INFORMACIÓN'!Q63&lt;&gt;0),'TABLAS DE INFORMACIÓN'!Q63))))</f>
        <v>ZONA RIESGO BAJA</v>
      </c>
      <c r="I57" s="140"/>
      <c r="J57" s="140"/>
      <c r="K57" s="140"/>
      <c r="L57" s="140"/>
      <c r="M57" s="140"/>
      <c r="N57" s="140"/>
      <c r="O57" s="140"/>
      <c r="P57" s="140"/>
      <c r="Q57" s="140"/>
      <c r="R57" s="140"/>
      <c r="S57" s="140"/>
      <c r="T57" s="140"/>
      <c r="U57" s="140"/>
      <c r="V57" s="140"/>
      <c r="W57" s="140"/>
      <c r="X57" s="140"/>
      <c r="Y57" s="140"/>
      <c r="Z57" s="140"/>
      <c r="AA57" s="140"/>
      <c r="AB57" s="140"/>
      <c r="AC57" s="140"/>
      <c r="AD57" s="140"/>
      <c r="AE57" s="140"/>
      <c r="AF57" s="140"/>
      <c r="AG57" s="140"/>
      <c r="AH57" s="140"/>
    </row>
    <row r="58" spans="1:34" x14ac:dyDescent="0.25">
      <c r="A58" s="140"/>
      <c r="B58" s="140"/>
      <c r="C58" s="140"/>
      <c r="D58" s="140"/>
      <c r="E58" s="140"/>
      <c r="F58" s="140"/>
      <c r="G58" s="140"/>
      <c r="H58" s="140"/>
      <c r="I58" s="140"/>
      <c r="J58" s="140"/>
      <c r="K58" s="140"/>
      <c r="L58" s="140"/>
      <c r="M58" s="140"/>
      <c r="N58" s="140"/>
      <c r="O58" s="140"/>
      <c r="P58" s="140"/>
      <c r="Q58" s="140"/>
      <c r="R58" s="140"/>
      <c r="S58" s="140"/>
      <c r="T58" s="140"/>
      <c r="U58" s="140"/>
      <c r="V58" s="140"/>
      <c r="W58" s="140"/>
    </row>
    <row r="59" spans="1:34" x14ac:dyDescent="0.25">
      <c r="A59" s="140"/>
      <c r="B59" s="140"/>
      <c r="C59" s="140"/>
      <c r="D59" s="140"/>
      <c r="E59" s="140"/>
      <c r="F59" s="140"/>
      <c r="G59" s="140"/>
      <c r="H59" s="140"/>
      <c r="I59" s="140"/>
      <c r="J59" s="140"/>
      <c r="K59" s="140"/>
      <c r="L59" s="140"/>
      <c r="M59" s="140"/>
      <c r="N59" s="140"/>
      <c r="O59" s="140"/>
      <c r="P59" s="140"/>
      <c r="Q59" s="140"/>
      <c r="R59" s="140"/>
      <c r="S59" s="140"/>
      <c r="T59" s="140"/>
      <c r="U59" s="140"/>
      <c r="V59" s="140"/>
      <c r="W59" s="140"/>
    </row>
    <row r="60" spans="1:34" x14ac:dyDescent="0.25">
      <c r="A60" s="140"/>
      <c r="B60" s="140"/>
      <c r="C60" s="140"/>
      <c r="D60" s="140"/>
      <c r="E60" s="140"/>
      <c r="F60" s="140"/>
      <c r="G60" s="140"/>
      <c r="H60" s="140"/>
      <c r="I60" s="140"/>
      <c r="J60" s="140"/>
      <c r="K60" s="140"/>
      <c r="L60" s="140"/>
      <c r="M60" s="140"/>
      <c r="N60" s="140"/>
      <c r="O60" s="140"/>
      <c r="P60" s="140"/>
      <c r="Q60" s="140"/>
      <c r="R60" s="140"/>
      <c r="S60" s="140"/>
      <c r="T60" s="140"/>
      <c r="U60" s="140"/>
      <c r="V60" s="140"/>
      <c r="W60" s="140"/>
    </row>
    <row r="61" spans="1:34" x14ac:dyDescent="0.25">
      <c r="A61" s="140"/>
      <c r="B61" s="140"/>
      <c r="C61" s="140"/>
      <c r="D61" s="140"/>
      <c r="E61" s="140"/>
      <c r="F61" s="140"/>
      <c r="G61" s="140"/>
      <c r="H61" s="140"/>
      <c r="I61" s="140"/>
      <c r="J61" s="140"/>
      <c r="K61" s="140"/>
      <c r="L61" s="140"/>
      <c r="M61" s="140"/>
      <c r="N61" s="140"/>
      <c r="O61" s="140"/>
      <c r="P61" s="140"/>
      <c r="Q61" s="140"/>
      <c r="R61" s="140"/>
      <c r="S61" s="140"/>
      <c r="T61" s="140"/>
      <c r="U61" s="140"/>
      <c r="V61" s="140"/>
      <c r="W61" s="140"/>
    </row>
    <row r="62" spans="1:34" x14ac:dyDescent="0.25">
      <c r="A62" s="140"/>
      <c r="B62" s="140"/>
      <c r="C62" s="140"/>
      <c r="D62" s="140"/>
      <c r="E62" s="140"/>
      <c r="F62" s="140"/>
      <c r="G62" s="140"/>
      <c r="H62" s="140"/>
      <c r="I62" s="140"/>
      <c r="J62" s="140"/>
      <c r="K62" s="140"/>
      <c r="L62" s="140"/>
      <c r="M62" s="140"/>
      <c r="N62" s="140"/>
      <c r="O62" s="140"/>
      <c r="P62" s="140"/>
      <c r="Q62" s="140"/>
      <c r="R62" s="140"/>
      <c r="S62" s="140"/>
      <c r="T62" s="140"/>
      <c r="U62" s="140"/>
      <c r="V62" s="140"/>
      <c r="W62" s="140"/>
    </row>
    <row r="63" spans="1:34" x14ac:dyDescent="0.25">
      <c r="A63" s="140"/>
      <c r="B63" s="140"/>
      <c r="C63" s="140"/>
      <c r="D63" s="140"/>
      <c r="E63" s="140"/>
      <c r="F63" s="140"/>
      <c r="G63" s="140"/>
      <c r="H63" s="140"/>
      <c r="I63" s="140"/>
      <c r="J63" s="140"/>
      <c r="K63" s="140"/>
      <c r="L63" s="140"/>
      <c r="M63" s="140"/>
      <c r="N63" s="140"/>
      <c r="O63" s="140"/>
      <c r="P63" s="140"/>
      <c r="Q63" s="140"/>
      <c r="R63" s="140"/>
      <c r="S63" s="140"/>
      <c r="T63" s="140"/>
      <c r="U63" s="140"/>
      <c r="V63" s="140"/>
      <c r="W63" s="140"/>
    </row>
    <row r="64" spans="1:34" x14ac:dyDescent="0.25">
      <c r="A64" s="140"/>
      <c r="B64" s="140"/>
      <c r="C64" s="140"/>
      <c r="D64" s="140"/>
      <c r="E64" s="140"/>
      <c r="F64" s="140"/>
      <c r="G64" s="140"/>
      <c r="H64" s="140"/>
      <c r="I64" s="140"/>
      <c r="J64" s="140"/>
      <c r="K64" s="140"/>
      <c r="L64" s="140"/>
      <c r="M64" s="140"/>
      <c r="N64" s="140"/>
      <c r="O64" s="140"/>
      <c r="P64" s="140"/>
      <c r="Q64" s="140"/>
      <c r="R64" s="140"/>
      <c r="S64" s="140"/>
      <c r="T64" s="140"/>
      <c r="U64" s="140"/>
      <c r="V64" s="140"/>
      <c r="W64" s="140"/>
    </row>
    <row r="65" spans="1:23" x14ac:dyDescent="0.25">
      <c r="A65" s="140"/>
      <c r="B65" s="140"/>
      <c r="C65" s="140"/>
      <c r="D65" s="140"/>
      <c r="E65" s="140"/>
      <c r="F65" s="140"/>
      <c r="G65" s="140"/>
      <c r="H65" s="140"/>
      <c r="I65" s="140"/>
      <c r="J65" s="140"/>
      <c r="K65" s="140"/>
      <c r="L65" s="140"/>
      <c r="M65" s="140"/>
      <c r="N65" s="140"/>
      <c r="O65" s="140"/>
      <c r="P65" s="140"/>
      <c r="Q65" s="140"/>
      <c r="R65" s="140"/>
      <c r="S65" s="140"/>
      <c r="T65" s="140"/>
      <c r="U65" s="140"/>
      <c r="V65" s="140"/>
      <c r="W65" s="140"/>
    </row>
    <row r="66" spans="1:23" x14ac:dyDescent="0.25">
      <c r="A66" s="140"/>
      <c r="B66" s="140"/>
      <c r="C66" s="140"/>
      <c r="D66" s="140"/>
      <c r="E66" s="140"/>
      <c r="F66" s="140"/>
      <c r="G66" s="140"/>
      <c r="H66" s="140"/>
      <c r="I66" s="140"/>
      <c r="J66" s="140"/>
      <c r="K66" s="140"/>
      <c r="L66" s="140"/>
      <c r="M66" s="140"/>
      <c r="N66" s="140"/>
      <c r="O66" s="140"/>
      <c r="P66" s="140"/>
      <c r="Q66" s="140"/>
      <c r="R66" s="140"/>
      <c r="S66" s="140"/>
      <c r="T66" s="140"/>
      <c r="U66" s="140"/>
      <c r="V66" s="140"/>
      <c r="W66" s="140"/>
    </row>
    <row r="67" spans="1:23" x14ac:dyDescent="0.25">
      <c r="A67" s="140"/>
      <c r="B67" s="140"/>
      <c r="C67" s="140"/>
      <c r="D67" s="140"/>
      <c r="E67" s="140"/>
      <c r="F67" s="140"/>
      <c r="G67" s="140"/>
      <c r="H67" s="140"/>
      <c r="I67" s="140"/>
      <c r="J67" s="140"/>
      <c r="K67" s="140"/>
      <c r="L67" s="140"/>
      <c r="M67" s="140"/>
      <c r="N67" s="140"/>
      <c r="O67" s="140"/>
      <c r="P67" s="140"/>
      <c r="Q67" s="140"/>
      <c r="R67" s="140"/>
      <c r="S67" s="140"/>
      <c r="T67" s="140"/>
      <c r="U67" s="140"/>
      <c r="V67" s="140"/>
      <c r="W67" s="140"/>
    </row>
    <row r="68" spans="1:23" x14ac:dyDescent="0.25">
      <c r="A68" s="140"/>
      <c r="B68" s="140"/>
      <c r="C68" s="140"/>
      <c r="D68" s="140"/>
      <c r="E68" s="140"/>
      <c r="F68" s="140"/>
      <c r="G68" s="140"/>
      <c r="H68" s="140"/>
      <c r="I68" s="140"/>
      <c r="J68" s="140"/>
      <c r="K68" s="140"/>
      <c r="L68" s="140"/>
      <c r="M68" s="140"/>
      <c r="N68" s="140"/>
      <c r="O68" s="140"/>
      <c r="P68" s="140"/>
      <c r="Q68" s="140"/>
      <c r="R68" s="140"/>
      <c r="S68" s="140"/>
      <c r="T68" s="140"/>
      <c r="U68" s="140"/>
      <c r="V68" s="140"/>
      <c r="W68" s="140"/>
    </row>
    <row r="69" spans="1:23" x14ac:dyDescent="0.25">
      <c r="A69" s="140"/>
      <c r="B69" s="140"/>
      <c r="C69" s="140"/>
      <c r="D69" s="140"/>
      <c r="E69" s="140"/>
      <c r="F69" s="140"/>
      <c r="G69" s="140"/>
      <c r="H69" s="140"/>
      <c r="I69" s="140"/>
      <c r="J69" s="140"/>
      <c r="K69" s="140"/>
      <c r="L69" s="140"/>
      <c r="M69" s="140"/>
      <c r="N69" s="140"/>
      <c r="O69" s="140"/>
      <c r="P69" s="140"/>
      <c r="Q69" s="140"/>
      <c r="R69" s="140"/>
      <c r="S69" s="140"/>
      <c r="T69" s="140"/>
      <c r="U69" s="140"/>
      <c r="V69" s="140"/>
      <c r="W69" s="140"/>
    </row>
    <row r="70" spans="1:23" x14ac:dyDescent="0.25">
      <c r="A70" s="140"/>
      <c r="B70" s="140"/>
      <c r="C70" s="140"/>
      <c r="D70" s="140"/>
      <c r="E70" s="140"/>
      <c r="F70" s="140"/>
      <c r="G70" s="140"/>
      <c r="H70" s="140"/>
      <c r="I70" s="140"/>
      <c r="J70" s="140"/>
      <c r="K70" s="140"/>
      <c r="L70" s="140"/>
      <c r="M70" s="140"/>
      <c r="N70" s="140"/>
      <c r="O70" s="140"/>
      <c r="P70" s="140"/>
      <c r="Q70" s="140"/>
      <c r="R70" s="140"/>
      <c r="S70" s="140"/>
      <c r="T70" s="140"/>
      <c r="U70" s="140"/>
      <c r="V70" s="140"/>
      <c r="W70" s="140"/>
    </row>
    <row r="71" spans="1:23" x14ac:dyDescent="0.25">
      <c r="A71" s="140"/>
      <c r="B71" s="140"/>
      <c r="C71" s="140"/>
      <c r="D71" s="140"/>
      <c r="E71" s="140"/>
      <c r="F71" s="140"/>
      <c r="G71" s="140"/>
      <c r="H71" s="140"/>
      <c r="I71" s="140"/>
      <c r="J71" s="140"/>
      <c r="K71" s="140"/>
      <c r="L71" s="140"/>
      <c r="M71" s="140"/>
      <c r="N71" s="140"/>
      <c r="O71" s="140"/>
      <c r="P71" s="140"/>
      <c r="Q71" s="140"/>
      <c r="R71" s="140"/>
      <c r="S71" s="140"/>
      <c r="T71" s="140"/>
      <c r="U71" s="140"/>
      <c r="V71" s="140"/>
      <c r="W71" s="140"/>
    </row>
    <row r="72" spans="1:23" x14ac:dyDescent="0.25">
      <c r="A72" s="140"/>
      <c r="B72" s="140"/>
      <c r="C72" s="140"/>
      <c r="D72" s="140"/>
      <c r="E72" s="140"/>
      <c r="F72" s="140"/>
      <c r="G72" s="140"/>
      <c r="H72" s="140"/>
      <c r="I72" s="140"/>
      <c r="J72" s="140"/>
      <c r="K72" s="140"/>
      <c r="L72" s="140"/>
      <c r="M72" s="140"/>
      <c r="N72" s="140"/>
      <c r="O72" s="140"/>
      <c r="P72" s="140"/>
      <c r="Q72" s="140"/>
      <c r="R72" s="140"/>
      <c r="S72" s="140"/>
      <c r="T72" s="140"/>
      <c r="U72" s="140"/>
      <c r="V72" s="140"/>
      <c r="W72" s="140"/>
    </row>
    <row r="73" spans="1:23" x14ac:dyDescent="0.25">
      <c r="A73" s="140"/>
      <c r="B73" s="140"/>
      <c r="C73" s="140"/>
      <c r="D73" s="140"/>
      <c r="E73" s="140"/>
      <c r="F73" s="140"/>
      <c r="G73" s="140"/>
      <c r="H73" s="140"/>
      <c r="I73" s="140"/>
      <c r="J73" s="140"/>
      <c r="K73" s="140"/>
      <c r="L73" s="140"/>
      <c r="M73" s="140"/>
      <c r="N73" s="140"/>
      <c r="O73" s="140"/>
      <c r="P73" s="140"/>
      <c r="Q73" s="140"/>
      <c r="R73" s="140"/>
      <c r="S73" s="140"/>
      <c r="T73" s="140"/>
      <c r="U73" s="140"/>
      <c r="V73" s="140"/>
      <c r="W73" s="140"/>
    </row>
    <row r="74" spans="1:23" x14ac:dyDescent="0.25">
      <c r="A74" s="140"/>
      <c r="B74" s="140"/>
      <c r="C74" s="140"/>
      <c r="D74" s="140"/>
      <c r="E74" s="140"/>
      <c r="F74" s="140"/>
      <c r="G74" s="140"/>
      <c r="H74" s="140"/>
      <c r="I74" s="140"/>
      <c r="J74" s="140"/>
      <c r="K74" s="140"/>
      <c r="L74" s="140"/>
      <c r="M74" s="140"/>
      <c r="N74" s="140"/>
      <c r="O74" s="140"/>
      <c r="P74" s="140"/>
      <c r="Q74" s="140"/>
      <c r="R74" s="140"/>
      <c r="S74" s="140"/>
      <c r="T74" s="140"/>
      <c r="U74" s="140"/>
      <c r="V74" s="140"/>
      <c r="W74" s="140"/>
    </row>
    <row r="75" spans="1:23" x14ac:dyDescent="0.25">
      <c r="A75" s="140"/>
      <c r="B75" s="140"/>
      <c r="C75" s="140"/>
      <c r="D75" s="140"/>
      <c r="E75" s="140"/>
      <c r="F75" s="140"/>
      <c r="G75" s="140"/>
      <c r="H75" s="140"/>
      <c r="I75" s="140"/>
      <c r="J75" s="140"/>
      <c r="K75" s="140"/>
      <c r="L75" s="140"/>
      <c r="M75" s="140"/>
      <c r="N75" s="140"/>
      <c r="O75" s="140"/>
      <c r="P75" s="140"/>
      <c r="Q75" s="140"/>
      <c r="R75" s="140"/>
      <c r="S75" s="140"/>
      <c r="T75" s="140"/>
      <c r="U75" s="140"/>
      <c r="V75" s="140"/>
      <c r="W75" s="140"/>
    </row>
    <row r="76" spans="1:23" x14ac:dyDescent="0.25">
      <c r="A76" s="140"/>
      <c r="B76" s="140"/>
      <c r="C76" s="140"/>
      <c r="D76" s="140"/>
      <c r="E76" s="140"/>
      <c r="F76" s="140"/>
      <c r="G76" s="140"/>
      <c r="H76" s="140"/>
      <c r="I76" s="140"/>
      <c r="J76" s="140"/>
      <c r="K76" s="140"/>
      <c r="L76" s="140"/>
      <c r="M76" s="140"/>
      <c r="N76" s="140"/>
      <c r="O76" s="140"/>
      <c r="P76" s="140"/>
      <c r="Q76" s="140"/>
      <c r="R76" s="140"/>
      <c r="S76" s="140"/>
      <c r="T76" s="140"/>
      <c r="U76" s="140"/>
      <c r="V76" s="140"/>
      <c r="W76" s="140"/>
    </row>
    <row r="77" spans="1:23" x14ac:dyDescent="0.25">
      <c r="A77" s="140"/>
      <c r="B77" s="140"/>
      <c r="C77" s="140"/>
      <c r="D77" s="140"/>
      <c r="E77" s="140"/>
      <c r="F77" s="140"/>
      <c r="G77" s="140"/>
      <c r="H77" s="140"/>
      <c r="I77" s="140"/>
      <c r="J77" s="140"/>
      <c r="K77" s="140"/>
      <c r="L77" s="140"/>
      <c r="M77" s="140"/>
      <c r="N77" s="140"/>
      <c r="O77" s="140"/>
      <c r="P77" s="140"/>
      <c r="Q77" s="140"/>
      <c r="R77" s="140"/>
      <c r="S77" s="140"/>
      <c r="T77" s="140"/>
      <c r="U77" s="140"/>
      <c r="V77" s="140"/>
      <c r="W77" s="140"/>
    </row>
    <row r="78" spans="1:23" x14ac:dyDescent="0.25">
      <c r="A78" s="140"/>
      <c r="B78" s="140"/>
      <c r="C78" s="140"/>
      <c r="D78" s="140"/>
      <c r="E78" s="140"/>
      <c r="F78" s="140"/>
      <c r="G78" s="140"/>
      <c r="H78" s="140"/>
      <c r="I78" s="140"/>
      <c r="J78" s="140"/>
      <c r="K78" s="140"/>
      <c r="L78" s="140"/>
      <c r="M78" s="140"/>
      <c r="N78" s="140"/>
      <c r="O78" s="140"/>
      <c r="P78" s="140"/>
      <c r="Q78" s="140"/>
      <c r="R78" s="140"/>
      <c r="S78" s="140"/>
      <c r="T78" s="140"/>
      <c r="U78" s="140"/>
      <c r="V78" s="140"/>
      <c r="W78" s="140"/>
    </row>
    <row r="79" spans="1:23" x14ac:dyDescent="0.25">
      <c r="A79" s="140"/>
      <c r="B79" s="140"/>
      <c r="C79" s="140"/>
      <c r="D79" s="140"/>
      <c r="E79" s="140"/>
      <c r="F79" s="140"/>
      <c r="G79" s="140"/>
      <c r="H79" s="140"/>
      <c r="I79" s="140"/>
      <c r="J79" s="140"/>
      <c r="K79" s="140"/>
      <c r="L79" s="140"/>
      <c r="M79" s="140"/>
      <c r="N79" s="140"/>
      <c r="O79" s="140"/>
      <c r="P79" s="140"/>
      <c r="Q79" s="140"/>
      <c r="R79" s="140"/>
      <c r="S79" s="140"/>
      <c r="T79" s="140"/>
      <c r="U79" s="140"/>
      <c r="V79" s="140"/>
      <c r="W79" s="140"/>
    </row>
    <row r="80" spans="1:23" x14ac:dyDescent="0.25">
      <c r="A80" s="140"/>
      <c r="B80" s="140"/>
      <c r="C80" s="140"/>
      <c r="D80" s="140"/>
      <c r="E80" s="140"/>
      <c r="F80" s="140"/>
      <c r="G80" s="140"/>
      <c r="H80" s="140"/>
      <c r="I80" s="140"/>
      <c r="J80" s="140"/>
      <c r="K80" s="140"/>
      <c r="L80" s="140"/>
      <c r="M80" s="140"/>
      <c r="N80" s="140"/>
      <c r="O80" s="140"/>
      <c r="P80" s="140"/>
      <c r="Q80" s="140"/>
      <c r="R80" s="140"/>
      <c r="S80" s="140"/>
      <c r="T80" s="140"/>
      <c r="U80" s="140"/>
      <c r="V80" s="140"/>
      <c r="W80" s="140"/>
    </row>
    <row r="81" spans="1:23" x14ac:dyDescent="0.25">
      <c r="A81" s="140"/>
      <c r="B81" s="140"/>
      <c r="C81" s="140"/>
      <c r="D81" s="140"/>
      <c r="E81" s="140"/>
      <c r="F81" s="140"/>
      <c r="G81" s="140"/>
      <c r="H81" s="140"/>
      <c r="I81" s="140"/>
      <c r="J81" s="140"/>
      <c r="K81" s="140"/>
      <c r="L81" s="140"/>
      <c r="M81" s="140"/>
      <c r="N81" s="140"/>
      <c r="O81" s="140"/>
      <c r="P81" s="140"/>
      <c r="Q81" s="140"/>
      <c r="R81" s="140"/>
      <c r="S81" s="140"/>
      <c r="T81" s="140"/>
      <c r="U81" s="140"/>
      <c r="V81" s="140"/>
      <c r="W81" s="140"/>
    </row>
    <row r="82" spans="1:23" x14ac:dyDescent="0.25">
      <c r="A82" s="140"/>
      <c r="B82" s="140"/>
      <c r="C82" s="140"/>
      <c r="D82" s="140"/>
      <c r="E82" s="140"/>
      <c r="F82" s="140"/>
      <c r="G82" s="140"/>
      <c r="H82" s="140"/>
      <c r="I82" s="140"/>
      <c r="J82" s="140"/>
      <c r="K82" s="140"/>
      <c r="L82" s="140"/>
      <c r="M82" s="140"/>
      <c r="N82" s="140"/>
      <c r="O82" s="140"/>
      <c r="P82" s="140"/>
      <c r="Q82" s="140"/>
      <c r="R82" s="140"/>
      <c r="S82" s="140"/>
      <c r="T82" s="140"/>
      <c r="U82" s="140"/>
      <c r="V82" s="140"/>
      <c r="W82" s="140"/>
    </row>
    <row r="83" spans="1:23" x14ac:dyDescent="0.25">
      <c r="A83" s="140"/>
      <c r="B83" s="140"/>
      <c r="C83" s="140"/>
      <c r="D83" s="140"/>
      <c r="E83" s="140"/>
      <c r="F83" s="140"/>
      <c r="G83" s="140"/>
      <c r="H83" s="140"/>
      <c r="I83" s="140"/>
      <c r="J83" s="140"/>
      <c r="K83" s="140"/>
      <c r="L83" s="140"/>
      <c r="M83" s="140"/>
      <c r="N83" s="140"/>
      <c r="O83" s="140"/>
      <c r="P83" s="140"/>
      <c r="Q83" s="140"/>
      <c r="R83" s="140"/>
      <c r="S83" s="140"/>
      <c r="T83" s="140"/>
      <c r="U83" s="140"/>
      <c r="V83" s="140"/>
      <c r="W83" s="140"/>
    </row>
    <row r="84" spans="1:23" x14ac:dyDescent="0.25">
      <c r="A84" s="140"/>
      <c r="B84" s="140"/>
      <c r="C84" s="140"/>
      <c r="D84" s="140"/>
      <c r="E84" s="140"/>
      <c r="F84" s="140"/>
      <c r="G84" s="140"/>
      <c r="H84" s="140"/>
      <c r="I84" s="140"/>
      <c r="J84" s="140"/>
      <c r="K84" s="140"/>
      <c r="L84" s="140"/>
      <c r="M84" s="140"/>
      <c r="N84" s="140"/>
      <c r="O84" s="140"/>
      <c r="P84" s="140"/>
      <c r="Q84" s="140"/>
      <c r="R84" s="140"/>
      <c r="S84" s="140"/>
      <c r="T84" s="140"/>
      <c r="U84" s="140"/>
      <c r="V84" s="140"/>
      <c r="W84" s="140"/>
    </row>
    <row r="85" spans="1:23" x14ac:dyDescent="0.25">
      <c r="A85" s="140"/>
      <c r="B85" s="140"/>
      <c r="C85" s="140"/>
      <c r="D85" s="140"/>
      <c r="E85" s="140"/>
      <c r="F85" s="140"/>
      <c r="G85" s="140"/>
      <c r="H85" s="140"/>
      <c r="I85" s="140"/>
      <c r="J85" s="140"/>
      <c r="K85" s="140"/>
      <c r="L85" s="140"/>
      <c r="M85" s="140"/>
      <c r="N85" s="140"/>
      <c r="O85" s="140"/>
      <c r="P85" s="140"/>
      <c r="Q85" s="140"/>
      <c r="R85" s="140"/>
      <c r="S85" s="140"/>
      <c r="T85" s="140"/>
      <c r="U85" s="140"/>
      <c r="V85" s="140"/>
      <c r="W85" s="140"/>
    </row>
    <row r="86" spans="1:23" x14ac:dyDescent="0.25">
      <c r="A86" s="140"/>
      <c r="B86" s="140"/>
      <c r="C86" s="140"/>
      <c r="D86" s="140"/>
      <c r="E86" s="140"/>
      <c r="F86" s="140"/>
      <c r="G86" s="140"/>
      <c r="H86" s="140"/>
      <c r="I86" s="140"/>
      <c r="J86" s="140"/>
      <c r="K86" s="140"/>
      <c r="L86" s="140"/>
      <c r="M86" s="140"/>
      <c r="N86" s="140"/>
      <c r="O86" s="140"/>
      <c r="P86" s="140"/>
      <c r="Q86" s="140"/>
      <c r="R86" s="140"/>
      <c r="S86" s="140"/>
      <c r="T86" s="140"/>
      <c r="U86" s="140"/>
      <c r="V86" s="140"/>
      <c r="W86" s="140"/>
    </row>
    <row r="87" spans="1:23" x14ac:dyDescent="0.25">
      <c r="A87" s="140"/>
      <c r="B87" s="140"/>
      <c r="C87" s="140"/>
      <c r="D87" s="140"/>
      <c r="E87" s="140"/>
      <c r="F87" s="140"/>
      <c r="G87" s="140"/>
      <c r="H87" s="140"/>
      <c r="I87" s="140"/>
      <c r="J87" s="140"/>
      <c r="K87" s="140"/>
      <c r="L87" s="140"/>
      <c r="M87" s="140"/>
      <c r="N87" s="140"/>
      <c r="O87" s="140"/>
      <c r="P87" s="140"/>
      <c r="Q87" s="140"/>
      <c r="R87" s="140"/>
      <c r="S87" s="140"/>
      <c r="T87" s="140"/>
      <c r="U87" s="140"/>
      <c r="V87" s="140"/>
      <c r="W87" s="140"/>
    </row>
    <row r="88" spans="1:23" x14ac:dyDescent="0.25">
      <c r="A88" s="140"/>
      <c r="B88" s="140"/>
      <c r="C88" s="140"/>
      <c r="D88" s="140"/>
      <c r="E88" s="140"/>
      <c r="F88" s="140"/>
      <c r="G88" s="140"/>
      <c r="H88" s="140"/>
      <c r="I88" s="140"/>
      <c r="J88" s="140"/>
      <c r="K88" s="140"/>
      <c r="L88" s="140"/>
      <c r="M88" s="140"/>
      <c r="N88" s="140"/>
      <c r="O88" s="140"/>
      <c r="P88" s="140"/>
      <c r="Q88" s="140"/>
      <c r="R88" s="140"/>
      <c r="S88" s="140"/>
      <c r="T88" s="140"/>
      <c r="U88" s="140"/>
      <c r="V88" s="140"/>
      <c r="W88" s="140"/>
    </row>
    <row r="89" spans="1:23" x14ac:dyDescent="0.25">
      <c r="A89" s="140"/>
      <c r="B89" s="140"/>
      <c r="C89" s="140"/>
      <c r="D89" s="140"/>
      <c r="E89" s="140"/>
      <c r="F89" s="140"/>
      <c r="G89" s="140"/>
      <c r="H89" s="140"/>
      <c r="I89" s="140"/>
      <c r="J89" s="140"/>
      <c r="K89" s="140"/>
      <c r="L89" s="140"/>
      <c r="M89" s="140"/>
      <c r="N89" s="140"/>
      <c r="O89" s="140"/>
      <c r="P89" s="140"/>
      <c r="Q89" s="140"/>
      <c r="R89" s="140"/>
      <c r="S89" s="140"/>
      <c r="T89" s="140"/>
      <c r="U89" s="140"/>
      <c r="V89" s="140"/>
      <c r="W89" s="140"/>
    </row>
    <row r="90" spans="1:23" x14ac:dyDescent="0.25">
      <c r="A90" s="140"/>
      <c r="B90" s="140"/>
      <c r="C90" s="140"/>
      <c r="D90" s="140"/>
      <c r="E90" s="140"/>
      <c r="F90" s="140"/>
      <c r="G90" s="140"/>
      <c r="H90" s="140"/>
      <c r="I90" s="140"/>
      <c r="J90" s="140"/>
      <c r="K90" s="140"/>
      <c r="L90" s="140"/>
      <c r="M90" s="140"/>
      <c r="N90" s="140"/>
      <c r="O90" s="140"/>
      <c r="P90" s="140"/>
      <c r="Q90" s="140"/>
      <c r="R90" s="140"/>
      <c r="S90" s="140"/>
      <c r="T90" s="140"/>
      <c r="U90" s="140"/>
      <c r="V90" s="140"/>
      <c r="W90" s="140"/>
    </row>
    <row r="91" spans="1:23" x14ac:dyDescent="0.25">
      <c r="A91" s="140"/>
      <c r="B91" s="140"/>
      <c r="C91" s="140"/>
      <c r="D91" s="140"/>
      <c r="E91" s="140"/>
      <c r="F91" s="140"/>
      <c r="G91" s="140"/>
      <c r="H91" s="140"/>
      <c r="I91" s="140"/>
      <c r="J91" s="140"/>
      <c r="K91" s="140"/>
      <c r="L91" s="140"/>
      <c r="M91" s="140"/>
      <c r="N91" s="140"/>
      <c r="O91" s="140"/>
      <c r="P91" s="140"/>
      <c r="Q91" s="140"/>
      <c r="R91" s="140"/>
      <c r="S91" s="140"/>
      <c r="T91" s="140"/>
      <c r="U91" s="140"/>
      <c r="V91" s="140"/>
      <c r="W91" s="140"/>
    </row>
    <row r="92" spans="1:23" x14ac:dyDescent="0.25">
      <c r="A92" s="140"/>
      <c r="B92" s="140"/>
      <c r="C92" s="140"/>
      <c r="D92" s="140"/>
      <c r="E92" s="140"/>
      <c r="F92" s="140"/>
      <c r="G92" s="140"/>
      <c r="H92" s="140"/>
      <c r="I92" s="140"/>
      <c r="J92" s="140"/>
      <c r="K92" s="140"/>
      <c r="L92" s="140"/>
      <c r="M92" s="140"/>
      <c r="N92" s="140"/>
      <c r="O92" s="140"/>
      <c r="P92" s="140"/>
      <c r="Q92" s="140"/>
      <c r="R92" s="140"/>
      <c r="S92" s="140"/>
      <c r="T92" s="140"/>
      <c r="U92" s="140"/>
      <c r="V92" s="140"/>
      <c r="W92" s="140"/>
    </row>
    <row r="93" spans="1:23" x14ac:dyDescent="0.25">
      <c r="A93" s="140"/>
      <c r="B93" s="140"/>
      <c r="C93" s="140"/>
      <c r="D93" s="140"/>
      <c r="E93" s="140"/>
      <c r="F93" s="140"/>
      <c r="G93" s="140"/>
      <c r="H93" s="140"/>
      <c r="I93" s="140"/>
      <c r="J93" s="140"/>
      <c r="K93" s="140"/>
      <c r="L93" s="140"/>
      <c r="M93" s="140"/>
      <c r="N93" s="140"/>
      <c r="O93" s="140"/>
      <c r="P93" s="140"/>
      <c r="Q93" s="140"/>
      <c r="R93" s="140"/>
      <c r="S93" s="140"/>
      <c r="T93" s="140"/>
      <c r="U93" s="140"/>
      <c r="V93" s="140"/>
      <c r="W93" s="140"/>
    </row>
    <row r="94" spans="1:23" x14ac:dyDescent="0.25">
      <c r="A94" s="140"/>
      <c r="B94" s="140"/>
      <c r="C94" s="140"/>
      <c r="D94" s="140"/>
      <c r="E94" s="140"/>
      <c r="F94" s="140"/>
      <c r="G94" s="140"/>
      <c r="H94" s="140"/>
      <c r="I94" s="140"/>
      <c r="J94" s="140"/>
      <c r="K94" s="140"/>
      <c r="L94" s="140"/>
      <c r="M94" s="140"/>
      <c r="N94" s="140"/>
      <c r="O94" s="140"/>
      <c r="P94" s="140"/>
      <c r="Q94" s="140"/>
      <c r="R94" s="140"/>
      <c r="S94" s="140"/>
      <c r="T94" s="140"/>
      <c r="U94" s="140"/>
      <c r="V94" s="140"/>
      <c r="W94" s="140"/>
    </row>
  </sheetData>
  <sheetProtection algorithmName="SHA-512" hashValue="wE/MfBuL5gw/5I9E1Oevt5QV5lKQf7HiP4MT6F/gKLFgt3IMb3M0YTvnh36LXTOSSrVH+/Abx3R9LR4OgMxt1Q==" saltValue="a+nF38jYSn+t5gHe+mZJqg==" spinCount="100000" sheet="1" objects="1" scenarios="1"/>
  <dataConsolidate/>
  <mergeCells count="13">
    <mergeCell ref="G7:G8"/>
    <mergeCell ref="H7:H8"/>
    <mergeCell ref="A7:A8"/>
    <mergeCell ref="B7:C7"/>
    <mergeCell ref="D7:D8"/>
    <mergeCell ref="E7:E8"/>
    <mergeCell ref="F7:F8"/>
    <mergeCell ref="B1:F2"/>
    <mergeCell ref="B3:D4"/>
    <mergeCell ref="E3:F4"/>
    <mergeCell ref="G3:G4"/>
    <mergeCell ref="B5:H6"/>
    <mergeCell ref="H3:H4"/>
  </mergeCells>
  <conditionalFormatting sqref="H9:H54">
    <cfRule type="containsText" dxfId="7" priority="25" operator="containsText" text="EXTREMO">
      <formula>NOT(ISERROR(SEARCH("EXTREMO",H9)))</formula>
    </cfRule>
    <cfRule type="containsText" dxfId="6" priority="26" operator="containsText" text="ALTO">
      <formula>NOT(ISERROR(SEARCH("ALTO",H9)))</formula>
    </cfRule>
    <cfRule type="containsText" dxfId="5" priority="27" operator="containsText" text="MODERADO">
      <formula>NOT(ISERROR(SEARCH("MODERADO",H9)))</formula>
    </cfRule>
    <cfRule type="containsText" dxfId="4" priority="28" operator="containsText" text="BAJA">
      <formula>NOT(ISERROR(SEARCH("BAJA",H9)))</formula>
    </cfRule>
  </conditionalFormatting>
  <conditionalFormatting sqref="H55:H57">
    <cfRule type="containsText" dxfId="3" priority="1" operator="containsText" text="EXTREMO">
      <formula>NOT(ISERROR(SEARCH("EXTREMO",H55)))</formula>
    </cfRule>
    <cfRule type="containsText" dxfId="2" priority="2" operator="containsText" text="ALTO">
      <formula>NOT(ISERROR(SEARCH("ALTO",H55)))</formula>
    </cfRule>
    <cfRule type="containsText" dxfId="1" priority="3" operator="containsText" text="MODERADO">
      <formula>NOT(ISERROR(SEARCH("MODERADO",H55)))</formula>
    </cfRule>
    <cfRule type="containsText" dxfId="0" priority="4" operator="containsText" text="BAJA">
      <formula>NOT(ISERROR(SEARCH("BAJA",H55)))</formula>
    </cfRule>
  </conditionalFormatting>
  <pageMargins left="0.7" right="0.7" top="0.75" bottom="0.75" header="0.3" footer="0.3"/>
  <pageSetup orientation="portrait" r:id="rId1"/>
  <customProperties>
    <customPr name="MC_LastUpdate" r:id="rId2"/>
    <customPr name="MC_LastUser" r:id="rId3"/>
    <customPr name="MC_SheetModified" r:id="rId4"/>
  </customProperties>
  <drawing r:id="rId5"/>
  <legacyDrawing r:id="rId6"/>
  <extLst>
    <ext xmlns:x14="http://schemas.microsoft.com/office/spreadsheetml/2009/9/main" uri="{CCE6A557-97BC-4b89-ADB6-D9C93CAAB3DF}">
      <x14:dataValidations xmlns:xm="http://schemas.microsoft.com/office/excel/2006/main" count="2">
        <x14:dataValidation type="list" allowBlank="1" showInputMessage="1" showErrorMessage="1">
          <x14:formula1>
            <xm:f>'TABLAS DE INFORMACIÓN'!$AI$4:$AI$5</xm:f>
          </x14:formula1>
          <xm:sqref>B9:B57</xm:sqref>
        </x14:dataValidation>
        <x14:dataValidation type="list" allowBlank="1" showInputMessage="1" showErrorMessage="1">
          <x14:formula1>
            <xm:f>'TABLAS DE INFORMACIÓN'!$AK$4:$AK$6</xm:f>
          </x14:formula1>
          <xm:sqref>C9:C57</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1EDE14"/>
  </sheetPr>
  <dimension ref="A1:Y261"/>
  <sheetViews>
    <sheetView view="pageBreakPreview" zoomScale="130" zoomScaleNormal="90" zoomScaleSheetLayoutView="130" workbookViewId="0">
      <pane xSplit="1" ySplit="8" topLeftCell="B9" activePane="bottomRight" state="frozen"/>
      <selection pane="topRight" activeCell="B1" sqref="B1"/>
      <selection pane="bottomLeft" activeCell="A9" sqref="A9"/>
      <selection pane="bottomRight" sqref="A1:XFD1048576"/>
    </sheetView>
  </sheetViews>
  <sheetFormatPr baseColWidth="10" defaultColWidth="11.42578125" defaultRowHeight="15" x14ac:dyDescent="0.25"/>
  <cols>
    <col min="1" max="1" width="20.42578125" style="111" customWidth="1"/>
    <col min="2" max="3" width="36.140625" style="111" customWidth="1"/>
    <col min="4" max="4" width="22.140625" style="111" customWidth="1"/>
    <col min="5" max="5" width="27.85546875" style="111" customWidth="1"/>
    <col min="6" max="6" width="25.28515625" style="111" bestFit="1" customWidth="1"/>
    <col min="7" max="7" width="28" style="111" customWidth="1"/>
    <col min="8" max="16384" width="11.42578125" style="111"/>
  </cols>
  <sheetData>
    <row r="1" spans="1:25" ht="15" customHeight="1" thickBot="1" x14ac:dyDescent="0.3">
      <c r="A1" s="103"/>
      <c r="B1" s="104" t="s">
        <v>418</v>
      </c>
      <c r="C1" s="105"/>
      <c r="D1" s="106"/>
      <c r="E1" s="107" t="s">
        <v>419</v>
      </c>
      <c r="F1" s="108" t="s">
        <v>420</v>
      </c>
      <c r="G1" s="109" t="s">
        <v>97</v>
      </c>
      <c r="H1" s="110"/>
      <c r="I1" s="103"/>
      <c r="J1" s="103"/>
      <c r="K1" s="103"/>
      <c r="L1" s="103"/>
      <c r="M1" s="103"/>
      <c r="N1" s="103"/>
      <c r="O1" s="103"/>
      <c r="P1" s="103"/>
      <c r="Q1" s="103"/>
      <c r="R1" s="103"/>
      <c r="S1" s="103"/>
      <c r="T1" s="103"/>
      <c r="U1" s="103"/>
      <c r="V1" s="103"/>
      <c r="W1" s="103"/>
      <c r="X1" s="103"/>
      <c r="Y1" s="103"/>
    </row>
    <row r="2" spans="1:25" ht="15.75" customHeight="1" thickBot="1" x14ac:dyDescent="0.3">
      <c r="A2" s="103"/>
      <c r="B2" s="112"/>
      <c r="C2" s="113"/>
      <c r="D2" s="114"/>
      <c r="E2" s="115"/>
      <c r="F2" s="116" t="s">
        <v>421</v>
      </c>
      <c r="G2" s="117">
        <v>16</v>
      </c>
      <c r="H2" s="118"/>
      <c r="I2" s="103"/>
      <c r="J2" s="103"/>
      <c r="K2" s="103"/>
      <c r="L2" s="103"/>
      <c r="M2" s="103"/>
      <c r="N2" s="103"/>
      <c r="O2" s="103"/>
      <c r="P2" s="103"/>
      <c r="Q2" s="103"/>
      <c r="R2" s="103"/>
      <c r="S2" s="103"/>
      <c r="T2" s="103"/>
      <c r="U2" s="103"/>
      <c r="V2" s="103"/>
      <c r="W2" s="103"/>
      <c r="X2" s="103"/>
      <c r="Y2" s="103"/>
    </row>
    <row r="3" spans="1:25" x14ac:dyDescent="0.25">
      <c r="A3" s="103"/>
      <c r="B3" s="112" t="s">
        <v>422</v>
      </c>
      <c r="C3" s="113"/>
      <c r="D3" s="114"/>
      <c r="E3" s="107" t="s">
        <v>5</v>
      </c>
      <c r="F3" s="119" t="s">
        <v>423</v>
      </c>
      <c r="G3" s="120">
        <v>43601</v>
      </c>
      <c r="H3" s="118"/>
      <c r="I3" s="103"/>
      <c r="J3" s="103"/>
      <c r="K3" s="103"/>
      <c r="L3" s="103"/>
      <c r="M3" s="103"/>
      <c r="N3" s="103"/>
      <c r="O3" s="103"/>
      <c r="P3" s="103"/>
      <c r="Q3" s="103"/>
      <c r="R3" s="103"/>
      <c r="S3" s="103"/>
      <c r="T3" s="103"/>
      <c r="U3" s="103"/>
      <c r="V3" s="103"/>
      <c r="W3" s="103"/>
      <c r="X3" s="103"/>
      <c r="Y3" s="103"/>
    </row>
    <row r="4" spans="1:25" ht="15" customHeight="1" thickBot="1" x14ac:dyDescent="0.3">
      <c r="A4" s="103"/>
      <c r="B4" s="112"/>
      <c r="C4" s="121"/>
      <c r="D4" s="114"/>
      <c r="E4" s="122"/>
      <c r="F4" s="123"/>
      <c r="G4" s="124"/>
      <c r="H4" s="118"/>
      <c r="I4" s="103"/>
      <c r="J4" s="103"/>
      <c r="K4" s="103"/>
      <c r="L4" s="103"/>
      <c r="M4" s="103"/>
      <c r="N4" s="103"/>
      <c r="O4" s="103"/>
      <c r="P4" s="103"/>
      <c r="Q4" s="103"/>
      <c r="R4" s="103"/>
      <c r="S4" s="103"/>
      <c r="T4" s="103"/>
      <c r="U4" s="103"/>
      <c r="V4" s="103"/>
      <c r="W4" s="103"/>
      <c r="X4" s="103"/>
      <c r="Y4" s="103"/>
    </row>
    <row r="5" spans="1:25" ht="15.75" customHeight="1" x14ac:dyDescent="0.25">
      <c r="A5" s="125"/>
      <c r="B5" s="126" t="s">
        <v>424</v>
      </c>
      <c r="C5" s="127"/>
      <c r="D5" s="127"/>
      <c r="E5" s="127"/>
      <c r="F5" s="127"/>
      <c r="G5" s="128"/>
      <c r="H5" s="118"/>
      <c r="I5" s="103"/>
      <c r="J5" s="103"/>
      <c r="K5" s="103"/>
      <c r="L5" s="103"/>
      <c r="M5" s="103"/>
      <c r="N5" s="103"/>
      <c r="O5" s="103"/>
      <c r="P5" s="103"/>
      <c r="Q5" s="103"/>
      <c r="R5" s="103"/>
      <c r="S5" s="103"/>
      <c r="T5" s="103"/>
      <c r="U5" s="103"/>
      <c r="V5" s="103"/>
      <c r="W5" s="103"/>
      <c r="X5" s="103"/>
      <c r="Y5" s="103"/>
    </row>
    <row r="6" spans="1:25" ht="15.75" customHeight="1" thickBot="1" x14ac:dyDescent="0.3">
      <c r="A6" s="125"/>
      <c r="B6" s="129"/>
      <c r="C6" s="130"/>
      <c r="D6" s="130"/>
      <c r="E6" s="130"/>
      <c r="F6" s="130"/>
      <c r="G6" s="131"/>
      <c r="H6" s="103"/>
      <c r="I6" s="103"/>
      <c r="J6" s="103"/>
      <c r="K6" s="103"/>
      <c r="L6" s="103"/>
      <c r="M6" s="103"/>
      <c r="N6" s="103"/>
      <c r="O6" s="103"/>
      <c r="P6" s="103"/>
      <c r="Q6" s="103"/>
      <c r="R6" s="103"/>
      <c r="S6" s="103"/>
      <c r="T6" s="103"/>
      <c r="U6" s="103"/>
      <c r="V6" s="103"/>
      <c r="W6" s="103"/>
      <c r="X6" s="103"/>
      <c r="Y6" s="103"/>
    </row>
    <row r="7" spans="1:25" ht="15.75" thickBot="1" x14ac:dyDescent="0.3">
      <c r="A7" s="125"/>
      <c r="B7" s="132" t="s">
        <v>4</v>
      </c>
      <c r="C7" s="133"/>
      <c r="D7" s="133"/>
      <c r="E7" s="134"/>
      <c r="F7" s="132" t="s">
        <v>425</v>
      </c>
      <c r="G7" s="134"/>
      <c r="H7" s="103"/>
      <c r="I7" s="103"/>
      <c r="J7" s="103"/>
      <c r="K7" s="103"/>
      <c r="L7" s="103"/>
      <c r="M7" s="103"/>
      <c r="N7" s="103"/>
      <c r="O7" s="103"/>
      <c r="P7" s="103"/>
      <c r="Q7" s="103"/>
      <c r="R7" s="103"/>
      <c r="S7" s="103"/>
      <c r="T7" s="103"/>
      <c r="U7" s="103"/>
      <c r="V7" s="103"/>
      <c r="W7" s="103"/>
      <c r="X7" s="103"/>
      <c r="Y7" s="103"/>
    </row>
    <row r="8" spans="1:25" s="137" customFormat="1" ht="15.75" thickBot="1" x14ac:dyDescent="0.3">
      <c r="A8" s="135" t="s">
        <v>99</v>
      </c>
      <c r="B8" s="136" t="s">
        <v>285</v>
      </c>
      <c r="C8" s="136" t="s">
        <v>426</v>
      </c>
      <c r="D8" s="135" t="s">
        <v>294</v>
      </c>
      <c r="E8" s="135" t="s">
        <v>427</v>
      </c>
      <c r="F8" s="135" t="s">
        <v>428</v>
      </c>
      <c r="G8" s="135" t="s">
        <v>429</v>
      </c>
      <c r="H8" s="125"/>
      <c r="I8" s="125"/>
      <c r="J8" s="125"/>
      <c r="K8" s="125"/>
      <c r="L8" s="125"/>
      <c r="M8" s="125"/>
      <c r="N8" s="125"/>
      <c r="O8" s="125"/>
      <c r="P8" s="125"/>
      <c r="Q8" s="125"/>
      <c r="R8" s="125"/>
      <c r="S8" s="125"/>
      <c r="T8" s="125"/>
      <c r="U8" s="125"/>
      <c r="V8" s="125"/>
      <c r="W8" s="125"/>
      <c r="X8" s="125"/>
      <c r="Y8" s="125"/>
    </row>
    <row r="9" spans="1:25" s="137" customFormat="1" ht="60" x14ac:dyDescent="0.25">
      <c r="A9" s="138">
        <v>1</v>
      </c>
      <c r="B9" s="138" t="s">
        <v>497</v>
      </c>
      <c r="C9" s="138" t="s">
        <v>541</v>
      </c>
      <c r="D9" s="138" t="s">
        <v>23</v>
      </c>
      <c r="E9" s="138" t="s">
        <v>21</v>
      </c>
      <c r="F9" s="139" t="s">
        <v>530</v>
      </c>
      <c r="G9" s="139" t="s">
        <v>530</v>
      </c>
      <c r="H9" s="125"/>
      <c r="I9" s="125"/>
      <c r="J9" s="125"/>
      <c r="K9" s="125"/>
      <c r="L9" s="125"/>
      <c r="M9" s="125"/>
      <c r="N9" s="125"/>
      <c r="O9" s="125"/>
      <c r="P9" s="125"/>
      <c r="Q9" s="125"/>
      <c r="R9" s="125"/>
      <c r="S9" s="125"/>
      <c r="T9" s="125"/>
      <c r="U9" s="125"/>
      <c r="V9" s="125"/>
      <c r="W9" s="125"/>
      <c r="X9" s="125"/>
      <c r="Y9" s="125"/>
    </row>
    <row r="10" spans="1:25" s="137" customFormat="1" ht="30" x14ac:dyDescent="0.25">
      <c r="A10" s="139">
        <v>2</v>
      </c>
      <c r="B10" s="139" t="s">
        <v>497</v>
      </c>
      <c r="C10" s="138" t="s">
        <v>541</v>
      </c>
      <c r="D10" s="139" t="s">
        <v>313</v>
      </c>
      <c r="E10" s="139" t="s">
        <v>26</v>
      </c>
      <c r="F10" s="139" t="s">
        <v>530</v>
      </c>
      <c r="G10" s="139" t="s">
        <v>530</v>
      </c>
      <c r="H10" s="125"/>
      <c r="I10" s="125"/>
      <c r="J10" s="125"/>
      <c r="K10" s="125"/>
      <c r="L10" s="125"/>
      <c r="M10" s="125"/>
      <c r="N10" s="125"/>
      <c r="O10" s="125"/>
      <c r="P10" s="125"/>
      <c r="Q10" s="125"/>
      <c r="R10" s="125"/>
      <c r="S10" s="125"/>
      <c r="T10" s="125"/>
      <c r="U10" s="125"/>
      <c r="V10" s="125"/>
      <c r="W10" s="125"/>
      <c r="X10" s="125"/>
      <c r="Y10" s="125"/>
    </row>
    <row r="11" spans="1:25" s="137" customFormat="1" ht="45" x14ac:dyDescent="0.25">
      <c r="A11" s="139">
        <v>3</v>
      </c>
      <c r="B11" s="139" t="s">
        <v>497</v>
      </c>
      <c r="C11" s="138" t="s">
        <v>541</v>
      </c>
      <c r="D11" s="139" t="s">
        <v>531</v>
      </c>
      <c r="E11" s="139" t="s">
        <v>31</v>
      </c>
      <c r="F11" s="139" t="s">
        <v>530</v>
      </c>
      <c r="G11" s="139" t="s">
        <v>530</v>
      </c>
      <c r="H11" s="125"/>
      <c r="I11" s="125"/>
      <c r="J11" s="125"/>
      <c r="K11" s="125"/>
      <c r="L11" s="125"/>
      <c r="M11" s="125"/>
      <c r="N11" s="125"/>
      <c r="O11" s="125"/>
      <c r="P11" s="125"/>
      <c r="Q11" s="125"/>
      <c r="R11" s="125"/>
      <c r="S11" s="125"/>
      <c r="T11" s="125"/>
      <c r="U11" s="125"/>
      <c r="V11" s="125"/>
      <c r="W11" s="125"/>
      <c r="X11" s="125"/>
      <c r="Y11" s="125"/>
    </row>
    <row r="12" spans="1:25" s="137" customFormat="1" ht="30" x14ac:dyDescent="0.25">
      <c r="A12" s="139">
        <v>4</v>
      </c>
      <c r="B12" s="139" t="s">
        <v>497</v>
      </c>
      <c r="C12" s="138" t="s">
        <v>541</v>
      </c>
      <c r="D12" s="139" t="s">
        <v>42</v>
      </c>
      <c r="E12" s="139" t="s">
        <v>41</v>
      </c>
      <c r="F12" s="139" t="s">
        <v>530</v>
      </c>
      <c r="G12" s="139" t="s">
        <v>530</v>
      </c>
      <c r="H12" s="125"/>
      <c r="I12" s="125"/>
      <c r="J12" s="125"/>
      <c r="K12" s="125"/>
      <c r="L12" s="125"/>
      <c r="M12" s="125"/>
      <c r="N12" s="125"/>
      <c r="O12" s="125"/>
      <c r="P12" s="125"/>
      <c r="Q12" s="125"/>
      <c r="R12" s="125"/>
      <c r="S12" s="125"/>
      <c r="T12" s="125"/>
      <c r="U12" s="125"/>
      <c r="V12" s="125"/>
      <c r="W12" s="125"/>
      <c r="X12" s="125"/>
      <c r="Y12" s="125"/>
    </row>
    <row r="13" spans="1:25" s="137" customFormat="1" ht="30" x14ac:dyDescent="0.25">
      <c r="A13" s="139">
        <v>5</v>
      </c>
      <c r="B13" s="139" t="s">
        <v>497</v>
      </c>
      <c r="C13" s="138" t="s">
        <v>541</v>
      </c>
      <c r="D13" s="139" t="s">
        <v>42</v>
      </c>
      <c r="E13" s="139" t="s">
        <v>44</v>
      </c>
      <c r="F13" s="139" t="s">
        <v>530</v>
      </c>
      <c r="G13" s="139" t="s">
        <v>530</v>
      </c>
      <c r="H13" s="125"/>
      <c r="I13" s="125"/>
      <c r="J13" s="125"/>
      <c r="K13" s="125"/>
      <c r="L13" s="125"/>
      <c r="M13" s="125"/>
      <c r="N13" s="125"/>
      <c r="O13" s="125"/>
      <c r="P13" s="125"/>
      <c r="Q13" s="125"/>
      <c r="R13" s="125"/>
      <c r="S13" s="125"/>
      <c r="T13" s="125"/>
      <c r="U13" s="125"/>
      <c r="V13" s="125"/>
      <c r="W13" s="125"/>
      <c r="X13" s="125"/>
      <c r="Y13" s="125"/>
    </row>
    <row r="14" spans="1:25" s="137" customFormat="1" ht="30" x14ac:dyDescent="0.25">
      <c r="A14" s="139">
        <v>6</v>
      </c>
      <c r="B14" s="139" t="s">
        <v>497</v>
      </c>
      <c r="C14" s="138" t="s">
        <v>541</v>
      </c>
      <c r="D14" s="139" t="s">
        <v>42</v>
      </c>
      <c r="E14" s="139" t="s">
        <v>47</v>
      </c>
      <c r="F14" s="139" t="s">
        <v>530</v>
      </c>
      <c r="G14" s="139" t="s">
        <v>530</v>
      </c>
      <c r="H14" s="125"/>
      <c r="I14" s="125"/>
      <c r="J14" s="125"/>
      <c r="K14" s="125"/>
      <c r="L14" s="125"/>
      <c r="M14" s="125"/>
      <c r="N14" s="125"/>
      <c r="O14" s="125"/>
      <c r="P14" s="125"/>
      <c r="Q14" s="125"/>
      <c r="R14" s="125"/>
      <c r="S14" s="125"/>
      <c r="T14" s="125"/>
      <c r="U14" s="125"/>
      <c r="V14" s="125"/>
      <c r="W14" s="125"/>
      <c r="X14" s="125"/>
      <c r="Y14" s="125"/>
    </row>
    <row r="15" spans="1:25" s="137" customFormat="1" ht="60" x14ac:dyDescent="0.25">
      <c r="A15" s="139">
        <v>7</v>
      </c>
      <c r="B15" s="139" t="s">
        <v>497</v>
      </c>
      <c r="C15" s="138" t="s">
        <v>541</v>
      </c>
      <c r="D15" s="139" t="s">
        <v>333</v>
      </c>
      <c r="E15" s="139" t="s">
        <v>49</v>
      </c>
      <c r="F15" s="139" t="s">
        <v>530</v>
      </c>
      <c r="G15" s="139" t="s">
        <v>530</v>
      </c>
      <c r="H15" s="125"/>
      <c r="I15" s="125"/>
      <c r="J15" s="125"/>
      <c r="K15" s="125"/>
      <c r="L15" s="125"/>
      <c r="M15" s="125"/>
      <c r="N15" s="125"/>
      <c r="O15" s="125"/>
      <c r="P15" s="125"/>
      <c r="Q15" s="125"/>
      <c r="R15" s="125"/>
      <c r="S15" s="125"/>
      <c r="T15" s="125"/>
      <c r="U15" s="125"/>
      <c r="V15" s="125"/>
      <c r="W15" s="125"/>
      <c r="X15" s="125"/>
      <c r="Y15" s="125"/>
    </row>
    <row r="16" spans="1:25" s="137" customFormat="1" ht="45" x14ac:dyDescent="0.25">
      <c r="A16" s="139">
        <v>8</v>
      </c>
      <c r="B16" s="139" t="s">
        <v>497</v>
      </c>
      <c r="C16" s="138" t="s">
        <v>541</v>
      </c>
      <c r="D16" s="139" t="s">
        <v>336</v>
      </c>
      <c r="E16" s="139" t="s">
        <v>51</v>
      </c>
      <c r="F16" s="139" t="s">
        <v>530</v>
      </c>
      <c r="G16" s="139" t="s">
        <v>530</v>
      </c>
      <c r="H16" s="125"/>
      <c r="I16" s="125"/>
      <c r="J16" s="125"/>
      <c r="K16" s="125"/>
      <c r="L16" s="125"/>
      <c r="M16" s="125"/>
      <c r="N16" s="125"/>
      <c r="O16" s="125"/>
      <c r="P16" s="125"/>
      <c r="Q16" s="125"/>
      <c r="R16" s="125"/>
      <c r="S16" s="125"/>
      <c r="T16" s="125"/>
      <c r="U16" s="125"/>
      <c r="V16" s="125"/>
      <c r="W16" s="125"/>
      <c r="X16" s="125"/>
      <c r="Y16" s="125"/>
    </row>
    <row r="17" spans="1:25" s="137" customFormat="1" ht="45" x14ac:dyDescent="0.25">
      <c r="A17" s="139">
        <v>9</v>
      </c>
      <c r="B17" s="139" t="s">
        <v>497</v>
      </c>
      <c r="C17" s="138" t="s">
        <v>541</v>
      </c>
      <c r="D17" s="139" t="s">
        <v>339</v>
      </c>
      <c r="E17" s="139" t="s">
        <v>53</v>
      </c>
      <c r="F17" s="139" t="s">
        <v>530</v>
      </c>
      <c r="G17" s="139" t="s">
        <v>530</v>
      </c>
      <c r="H17" s="125"/>
      <c r="I17" s="125"/>
      <c r="J17" s="125"/>
      <c r="K17" s="125"/>
      <c r="L17" s="125"/>
      <c r="M17" s="125"/>
      <c r="N17" s="125"/>
      <c r="O17" s="125"/>
      <c r="P17" s="125"/>
      <c r="Q17" s="125"/>
      <c r="R17" s="125"/>
      <c r="S17" s="125"/>
      <c r="T17" s="125"/>
      <c r="U17" s="125"/>
      <c r="V17" s="125"/>
      <c r="W17" s="125"/>
      <c r="X17" s="125"/>
      <c r="Y17" s="125"/>
    </row>
    <row r="18" spans="1:25" s="137" customFormat="1" ht="60" x14ac:dyDescent="0.25">
      <c r="A18" s="139">
        <v>10</v>
      </c>
      <c r="B18" s="139" t="s">
        <v>497</v>
      </c>
      <c r="C18" s="138" t="s">
        <v>541</v>
      </c>
      <c r="D18" s="139" t="s">
        <v>344</v>
      </c>
      <c r="E18" s="139" t="s">
        <v>55</v>
      </c>
      <c r="F18" s="139" t="s">
        <v>530</v>
      </c>
      <c r="G18" s="139" t="s">
        <v>530</v>
      </c>
      <c r="H18" s="125"/>
      <c r="I18" s="125"/>
      <c r="J18" s="125"/>
      <c r="K18" s="125"/>
      <c r="L18" s="125"/>
      <c r="M18" s="125"/>
      <c r="N18" s="125"/>
      <c r="O18" s="125"/>
      <c r="P18" s="125"/>
      <c r="Q18" s="125"/>
      <c r="R18" s="125"/>
      <c r="S18" s="125"/>
      <c r="T18" s="125"/>
      <c r="U18" s="125"/>
      <c r="V18" s="125"/>
      <c r="W18" s="125"/>
      <c r="X18" s="125"/>
      <c r="Y18" s="125"/>
    </row>
    <row r="19" spans="1:25" s="137" customFormat="1" ht="45" x14ac:dyDescent="0.25">
      <c r="A19" s="139">
        <v>11</v>
      </c>
      <c r="B19" s="139" t="s">
        <v>497</v>
      </c>
      <c r="C19" s="138" t="s">
        <v>541</v>
      </c>
      <c r="D19" s="139" t="s">
        <v>345</v>
      </c>
      <c r="E19" s="139" t="s">
        <v>57</v>
      </c>
      <c r="F19" s="139" t="s">
        <v>530</v>
      </c>
      <c r="G19" s="139" t="s">
        <v>530</v>
      </c>
      <c r="H19" s="125"/>
      <c r="I19" s="125"/>
      <c r="J19" s="125"/>
      <c r="K19" s="125"/>
      <c r="L19" s="125"/>
      <c r="M19" s="125"/>
      <c r="N19" s="125"/>
      <c r="O19" s="125"/>
      <c r="P19" s="125"/>
      <c r="Q19" s="125"/>
      <c r="R19" s="125"/>
      <c r="S19" s="125"/>
      <c r="T19" s="125"/>
      <c r="U19" s="125"/>
      <c r="V19" s="125"/>
      <c r="W19" s="125"/>
      <c r="X19" s="125"/>
      <c r="Y19" s="125"/>
    </row>
    <row r="20" spans="1:25" s="137" customFormat="1" ht="45" x14ac:dyDescent="0.25">
      <c r="A20" s="139">
        <v>12</v>
      </c>
      <c r="B20" s="139" t="s">
        <v>497</v>
      </c>
      <c r="C20" s="138" t="s">
        <v>541</v>
      </c>
      <c r="D20" s="139" t="s">
        <v>346</v>
      </c>
      <c r="E20" s="139" t="s">
        <v>58</v>
      </c>
      <c r="F20" s="139" t="s">
        <v>530</v>
      </c>
      <c r="G20" s="139" t="s">
        <v>530</v>
      </c>
      <c r="H20" s="125"/>
      <c r="I20" s="125"/>
      <c r="J20" s="125"/>
      <c r="K20" s="125"/>
      <c r="L20" s="125"/>
      <c r="M20" s="125"/>
      <c r="N20" s="125"/>
      <c r="O20" s="125"/>
      <c r="P20" s="125"/>
      <c r="Q20" s="125"/>
      <c r="R20" s="125"/>
      <c r="S20" s="125"/>
      <c r="T20" s="125"/>
      <c r="U20" s="125"/>
      <c r="V20" s="125"/>
      <c r="W20" s="125"/>
      <c r="X20" s="125"/>
      <c r="Y20" s="125"/>
    </row>
    <row r="21" spans="1:25" s="137" customFormat="1" ht="60" x14ac:dyDescent="0.25">
      <c r="A21" s="139">
        <v>13</v>
      </c>
      <c r="B21" s="139" t="s">
        <v>497</v>
      </c>
      <c r="C21" s="138" t="s">
        <v>541</v>
      </c>
      <c r="D21" s="139" t="s">
        <v>347</v>
      </c>
      <c r="E21" s="139" t="s">
        <v>58</v>
      </c>
      <c r="F21" s="139" t="s">
        <v>530</v>
      </c>
      <c r="G21" s="139" t="s">
        <v>530</v>
      </c>
      <c r="H21" s="125"/>
      <c r="I21" s="125"/>
      <c r="J21" s="125"/>
      <c r="K21" s="125"/>
      <c r="L21" s="125"/>
      <c r="M21" s="125"/>
      <c r="N21" s="125"/>
      <c r="O21" s="125"/>
      <c r="P21" s="125"/>
      <c r="Q21" s="125"/>
      <c r="R21" s="125"/>
      <c r="S21" s="125"/>
      <c r="T21" s="125"/>
      <c r="U21" s="125"/>
      <c r="V21" s="125"/>
      <c r="W21" s="125"/>
      <c r="X21" s="125"/>
      <c r="Y21" s="125"/>
    </row>
    <row r="22" spans="1:25" s="137" customFormat="1" ht="60" x14ac:dyDescent="0.25">
      <c r="A22" s="139">
        <v>14</v>
      </c>
      <c r="B22" s="139" t="s">
        <v>497</v>
      </c>
      <c r="C22" s="138" t="s">
        <v>541</v>
      </c>
      <c r="D22" s="139" t="s">
        <v>348</v>
      </c>
      <c r="E22" s="139" t="s">
        <v>59</v>
      </c>
      <c r="F22" s="139" t="s">
        <v>530</v>
      </c>
      <c r="G22" s="139" t="s">
        <v>530</v>
      </c>
      <c r="H22" s="125"/>
      <c r="I22" s="125"/>
      <c r="J22" s="125"/>
      <c r="K22" s="125"/>
      <c r="L22" s="125"/>
      <c r="M22" s="125"/>
      <c r="N22" s="125"/>
      <c r="O22" s="125"/>
      <c r="P22" s="125"/>
      <c r="Q22" s="125"/>
      <c r="R22" s="125"/>
      <c r="S22" s="125"/>
      <c r="T22" s="125"/>
      <c r="U22" s="125"/>
      <c r="V22" s="125"/>
      <c r="W22" s="125"/>
      <c r="X22" s="125"/>
      <c r="Y22" s="125"/>
    </row>
    <row r="23" spans="1:25" s="137" customFormat="1" ht="60" x14ac:dyDescent="0.25">
      <c r="A23" s="139">
        <v>15</v>
      </c>
      <c r="B23" s="139" t="s">
        <v>497</v>
      </c>
      <c r="C23" s="138" t="s">
        <v>541</v>
      </c>
      <c r="D23" s="139" t="s">
        <v>348</v>
      </c>
      <c r="E23" s="139" t="s">
        <v>60</v>
      </c>
      <c r="F23" s="139" t="s">
        <v>530</v>
      </c>
      <c r="G23" s="139" t="s">
        <v>530</v>
      </c>
      <c r="H23" s="125"/>
      <c r="I23" s="125"/>
      <c r="J23" s="125"/>
      <c r="K23" s="125"/>
      <c r="L23" s="125"/>
      <c r="M23" s="125"/>
      <c r="N23" s="125"/>
      <c r="O23" s="125"/>
      <c r="P23" s="125"/>
      <c r="Q23" s="125"/>
      <c r="R23" s="125"/>
      <c r="S23" s="125"/>
      <c r="T23" s="125"/>
      <c r="U23" s="125"/>
      <c r="V23" s="125"/>
      <c r="W23" s="125"/>
      <c r="X23" s="125"/>
      <c r="Y23" s="125"/>
    </row>
    <row r="24" spans="1:25" s="137" customFormat="1" ht="45" x14ac:dyDescent="0.25">
      <c r="A24" s="139">
        <v>16</v>
      </c>
      <c r="B24" s="139" t="s">
        <v>497</v>
      </c>
      <c r="C24" s="138" t="s">
        <v>541</v>
      </c>
      <c r="D24" s="139" t="s">
        <v>350</v>
      </c>
      <c r="E24" s="139" t="s">
        <v>62</v>
      </c>
      <c r="F24" s="139" t="s">
        <v>530</v>
      </c>
      <c r="G24" s="139" t="s">
        <v>530</v>
      </c>
      <c r="H24" s="125"/>
      <c r="I24" s="125"/>
      <c r="J24" s="125"/>
      <c r="K24" s="125"/>
      <c r="L24" s="125"/>
      <c r="M24" s="125"/>
      <c r="N24" s="125"/>
      <c r="O24" s="125"/>
      <c r="P24" s="125"/>
      <c r="Q24" s="125"/>
      <c r="R24" s="125"/>
      <c r="S24" s="125"/>
      <c r="T24" s="125"/>
      <c r="U24" s="125"/>
      <c r="V24" s="125"/>
      <c r="W24" s="125"/>
      <c r="X24" s="125"/>
      <c r="Y24" s="125"/>
    </row>
    <row r="25" spans="1:25" s="137" customFormat="1" ht="45" x14ac:dyDescent="0.25">
      <c r="A25" s="139">
        <v>17</v>
      </c>
      <c r="B25" s="139" t="s">
        <v>497</v>
      </c>
      <c r="C25" s="138" t="s">
        <v>541</v>
      </c>
      <c r="D25" s="139" t="s">
        <v>350</v>
      </c>
      <c r="E25" s="139" t="s">
        <v>64</v>
      </c>
      <c r="F25" s="139" t="s">
        <v>530</v>
      </c>
      <c r="G25" s="139" t="s">
        <v>530</v>
      </c>
      <c r="H25" s="125"/>
      <c r="I25" s="125"/>
      <c r="J25" s="125"/>
      <c r="K25" s="125"/>
      <c r="L25" s="125"/>
      <c r="M25" s="125"/>
      <c r="N25" s="125"/>
      <c r="O25" s="125"/>
      <c r="P25" s="125"/>
      <c r="Q25" s="125"/>
      <c r="R25" s="125"/>
      <c r="S25" s="125"/>
      <c r="T25" s="125"/>
      <c r="U25" s="125"/>
      <c r="V25" s="125"/>
      <c r="W25" s="125"/>
      <c r="X25" s="125"/>
      <c r="Y25" s="125"/>
    </row>
    <row r="26" spans="1:25" s="137" customFormat="1" ht="75" x14ac:dyDescent="0.25">
      <c r="A26" s="139">
        <v>18</v>
      </c>
      <c r="B26" s="139" t="s">
        <v>497</v>
      </c>
      <c r="C26" s="138" t="s">
        <v>541</v>
      </c>
      <c r="D26" s="139" t="s">
        <v>632</v>
      </c>
      <c r="E26" s="139" t="s">
        <v>620</v>
      </c>
      <c r="F26" s="139" t="s">
        <v>530</v>
      </c>
      <c r="G26" s="139" t="s">
        <v>530</v>
      </c>
      <c r="H26" s="125"/>
      <c r="I26" s="125"/>
      <c r="J26" s="125"/>
      <c r="K26" s="125"/>
      <c r="L26" s="125"/>
      <c r="M26" s="125"/>
      <c r="N26" s="125"/>
      <c r="O26" s="125"/>
      <c r="P26" s="125"/>
      <c r="Q26" s="125"/>
      <c r="R26" s="125"/>
      <c r="S26" s="125"/>
      <c r="T26" s="125"/>
      <c r="U26" s="125"/>
      <c r="V26" s="125"/>
      <c r="W26" s="125"/>
      <c r="X26" s="125"/>
      <c r="Y26" s="125"/>
    </row>
    <row r="27" spans="1:25" s="137" customFormat="1" ht="60" x14ac:dyDescent="0.25">
      <c r="A27" s="139">
        <v>19</v>
      </c>
      <c r="B27" s="139" t="s">
        <v>497</v>
      </c>
      <c r="C27" s="138" t="s">
        <v>541</v>
      </c>
      <c r="D27" s="139" t="s">
        <v>631</v>
      </c>
      <c r="E27" s="139" t="s">
        <v>620</v>
      </c>
      <c r="F27" s="139" t="s">
        <v>530</v>
      </c>
      <c r="G27" s="139" t="s">
        <v>530</v>
      </c>
      <c r="H27" s="125"/>
      <c r="I27" s="125"/>
      <c r="J27" s="125"/>
      <c r="K27" s="125"/>
      <c r="L27" s="125"/>
      <c r="M27" s="125"/>
      <c r="N27" s="125"/>
      <c r="O27" s="125"/>
      <c r="P27" s="125"/>
      <c r="Q27" s="125"/>
      <c r="R27" s="125"/>
      <c r="S27" s="125"/>
      <c r="T27" s="125"/>
      <c r="U27" s="125"/>
      <c r="V27" s="125"/>
      <c r="W27" s="125"/>
      <c r="X27" s="125"/>
      <c r="Y27" s="125"/>
    </row>
    <row r="28" spans="1:25" s="137" customFormat="1" ht="30" x14ac:dyDescent="0.25">
      <c r="A28" s="139">
        <v>20</v>
      </c>
      <c r="B28" s="139" t="s">
        <v>497</v>
      </c>
      <c r="C28" s="138" t="s">
        <v>541</v>
      </c>
      <c r="D28" s="139" t="s">
        <v>353</v>
      </c>
      <c r="E28" s="139" t="s">
        <v>66</v>
      </c>
      <c r="F28" s="139" t="s">
        <v>530</v>
      </c>
      <c r="G28" s="139" t="s">
        <v>530</v>
      </c>
      <c r="H28" s="125"/>
      <c r="I28" s="125"/>
      <c r="J28" s="125"/>
      <c r="K28" s="125"/>
      <c r="L28" s="125"/>
      <c r="M28" s="125"/>
      <c r="N28" s="125"/>
      <c r="O28" s="125"/>
      <c r="P28" s="125"/>
      <c r="Q28" s="125"/>
      <c r="R28" s="125"/>
      <c r="S28" s="125"/>
      <c r="T28" s="125"/>
      <c r="U28" s="125"/>
      <c r="V28" s="125"/>
      <c r="W28" s="125"/>
      <c r="X28" s="125"/>
      <c r="Y28" s="125"/>
    </row>
    <row r="29" spans="1:25" s="137" customFormat="1" ht="45" x14ac:dyDescent="0.25">
      <c r="A29" s="139">
        <v>21</v>
      </c>
      <c r="B29" s="139" t="s">
        <v>497</v>
      </c>
      <c r="C29" s="138" t="s">
        <v>541</v>
      </c>
      <c r="D29" s="139" t="s">
        <v>355</v>
      </c>
      <c r="E29" s="139" t="s">
        <v>67</v>
      </c>
      <c r="F29" s="139" t="s">
        <v>530</v>
      </c>
      <c r="G29" s="139" t="s">
        <v>530</v>
      </c>
      <c r="H29" s="125"/>
      <c r="I29" s="125"/>
      <c r="J29" s="125"/>
      <c r="K29" s="125"/>
      <c r="L29" s="125"/>
      <c r="M29" s="125"/>
      <c r="N29" s="125"/>
      <c r="O29" s="125"/>
      <c r="P29" s="125"/>
      <c r="Q29" s="125"/>
      <c r="R29" s="125"/>
      <c r="S29" s="125"/>
      <c r="T29" s="125"/>
      <c r="U29" s="125"/>
      <c r="V29" s="125"/>
      <c r="W29" s="125"/>
      <c r="X29" s="125"/>
      <c r="Y29" s="125"/>
    </row>
    <row r="30" spans="1:25" s="137" customFormat="1" ht="60" x14ac:dyDescent="0.25">
      <c r="A30" s="139">
        <v>22</v>
      </c>
      <c r="B30" s="139" t="s">
        <v>497</v>
      </c>
      <c r="C30" s="138" t="s">
        <v>541</v>
      </c>
      <c r="D30" s="139" t="s">
        <v>358</v>
      </c>
      <c r="E30" s="139" t="s">
        <v>70</v>
      </c>
      <c r="F30" s="139" t="s">
        <v>530</v>
      </c>
      <c r="G30" s="139" t="s">
        <v>530</v>
      </c>
      <c r="H30" s="125"/>
      <c r="I30" s="125"/>
      <c r="J30" s="125"/>
      <c r="K30" s="125"/>
      <c r="L30" s="125"/>
      <c r="M30" s="125"/>
      <c r="N30" s="125"/>
      <c r="O30" s="125"/>
      <c r="P30" s="125"/>
      <c r="Q30" s="125"/>
      <c r="R30" s="125"/>
      <c r="S30" s="125"/>
      <c r="T30" s="125"/>
      <c r="U30" s="125"/>
      <c r="V30" s="125"/>
      <c r="W30" s="125"/>
      <c r="X30" s="125"/>
      <c r="Y30" s="125"/>
    </row>
    <row r="31" spans="1:25" s="137" customFormat="1" ht="45" x14ac:dyDescent="0.25">
      <c r="A31" s="139">
        <v>23</v>
      </c>
      <c r="B31" s="139" t="s">
        <v>497</v>
      </c>
      <c r="C31" s="138" t="s">
        <v>541</v>
      </c>
      <c r="D31" s="139" t="s">
        <v>361</v>
      </c>
      <c r="E31" s="139" t="s">
        <v>70</v>
      </c>
      <c r="F31" s="139" t="s">
        <v>530</v>
      </c>
      <c r="G31" s="139" t="s">
        <v>530</v>
      </c>
      <c r="H31" s="125"/>
      <c r="I31" s="125"/>
      <c r="J31" s="125"/>
      <c r="K31" s="125"/>
      <c r="L31" s="125"/>
      <c r="M31" s="125"/>
      <c r="N31" s="125"/>
      <c r="O31" s="125"/>
      <c r="P31" s="125"/>
      <c r="Q31" s="125"/>
      <c r="R31" s="125"/>
      <c r="S31" s="125"/>
      <c r="T31" s="125"/>
      <c r="U31" s="125"/>
      <c r="V31" s="125"/>
      <c r="W31" s="125"/>
      <c r="X31" s="125"/>
      <c r="Y31" s="125"/>
    </row>
    <row r="32" spans="1:25" s="137" customFormat="1" ht="60" x14ac:dyDescent="0.25">
      <c r="A32" s="139">
        <v>24</v>
      </c>
      <c r="B32" s="139" t="s">
        <v>497</v>
      </c>
      <c r="C32" s="138" t="s">
        <v>541</v>
      </c>
      <c r="D32" s="139" t="s">
        <v>649</v>
      </c>
      <c r="E32" s="139" t="s">
        <v>634</v>
      </c>
      <c r="F32" s="139" t="s">
        <v>530</v>
      </c>
      <c r="G32" s="139" t="s">
        <v>530</v>
      </c>
      <c r="H32" s="125"/>
      <c r="I32" s="125"/>
      <c r="J32" s="125"/>
      <c r="K32" s="125"/>
      <c r="L32" s="125"/>
      <c r="M32" s="125"/>
      <c r="N32" s="125"/>
      <c r="O32" s="125"/>
      <c r="P32" s="125"/>
      <c r="Q32" s="125"/>
      <c r="R32" s="125"/>
      <c r="S32" s="125"/>
      <c r="T32" s="125"/>
      <c r="U32" s="125"/>
      <c r="V32" s="125"/>
      <c r="W32" s="125"/>
      <c r="X32" s="125"/>
      <c r="Y32" s="125"/>
    </row>
    <row r="33" spans="1:25" s="137" customFormat="1" ht="60" x14ac:dyDescent="0.25">
      <c r="A33" s="139">
        <v>25</v>
      </c>
      <c r="B33" s="139" t="s">
        <v>497</v>
      </c>
      <c r="C33" s="138" t="s">
        <v>541</v>
      </c>
      <c r="D33" s="139" t="s">
        <v>649</v>
      </c>
      <c r="E33" s="139" t="s">
        <v>634</v>
      </c>
      <c r="F33" s="139" t="s">
        <v>530</v>
      </c>
      <c r="G33" s="139" t="s">
        <v>530</v>
      </c>
      <c r="H33" s="125"/>
      <c r="I33" s="125"/>
      <c r="J33" s="125"/>
      <c r="K33" s="125"/>
      <c r="L33" s="125"/>
      <c r="M33" s="125"/>
      <c r="N33" s="125"/>
      <c r="O33" s="125"/>
      <c r="P33" s="125"/>
      <c r="Q33" s="125"/>
      <c r="R33" s="125"/>
      <c r="S33" s="125"/>
      <c r="T33" s="125"/>
      <c r="U33" s="125"/>
      <c r="V33" s="125"/>
      <c r="W33" s="125"/>
      <c r="X33" s="125"/>
      <c r="Y33" s="125"/>
    </row>
    <row r="34" spans="1:25" s="137" customFormat="1" ht="30" x14ac:dyDescent="0.25">
      <c r="A34" s="139">
        <v>26</v>
      </c>
      <c r="B34" s="139" t="s">
        <v>497</v>
      </c>
      <c r="C34" s="138" t="s">
        <v>541</v>
      </c>
      <c r="D34" s="139" t="s">
        <v>651</v>
      </c>
      <c r="E34" s="139" t="s">
        <v>652</v>
      </c>
      <c r="F34" s="139" t="s">
        <v>530</v>
      </c>
      <c r="G34" s="139" t="s">
        <v>530</v>
      </c>
      <c r="H34" s="125"/>
      <c r="I34" s="125"/>
      <c r="J34" s="125"/>
      <c r="K34" s="125"/>
      <c r="L34" s="125"/>
      <c r="M34" s="125"/>
      <c r="N34" s="125"/>
      <c r="O34" s="125"/>
      <c r="P34" s="125"/>
      <c r="Q34" s="125"/>
      <c r="R34" s="125"/>
      <c r="S34" s="125"/>
      <c r="T34" s="125"/>
      <c r="U34" s="125"/>
      <c r="V34" s="125"/>
      <c r="W34" s="125"/>
      <c r="X34" s="125"/>
      <c r="Y34" s="125"/>
    </row>
    <row r="35" spans="1:25" s="137" customFormat="1" ht="30" x14ac:dyDescent="0.25">
      <c r="A35" s="139">
        <v>27</v>
      </c>
      <c r="B35" s="139" t="s">
        <v>497</v>
      </c>
      <c r="C35" s="138" t="s">
        <v>541</v>
      </c>
      <c r="D35" s="139" t="s">
        <v>653</v>
      </c>
      <c r="E35" s="139" t="s">
        <v>652</v>
      </c>
      <c r="F35" s="139" t="s">
        <v>530</v>
      </c>
      <c r="G35" s="139" t="s">
        <v>530</v>
      </c>
      <c r="H35" s="125"/>
      <c r="I35" s="125"/>
      <c r="J35" s="125"/>
      <c r="K35" s="125"/>
      <c r="L35" s="125"/>
      <c r="M35" s="125"/>
      <c r="N35" s="125"/>
      <c r="O35" s="125"/>
      <c r="P35" s="125"/>
      <c r="Q35" s="125"/>
      <c r="R35" s="125"/>
      <c r="S35" s="125"/>
      <c r="T35" s="125"/>
      <c r="U35" s="125"/>
      <c r="V35" s="125"/>
      <c r="W35" s="125"/>
      <c r="X35" s="125"/>
      <c r="Y35" s="125"/>
    </row>
    <row r="36" spans="1:25" s="137" customFormat="1" ht="45" x14ac:dyDescent="0.25">
      <c r="A36" s="139">
        <v>28</v>
      </c>
      <c r="B36" s="139" t="s">
        <v>497</v>
      </c>
      <c r="C36" s="138" t="s">
        <v>541</v>
      </c>
      <c r="D36" s="139" t="s">
        <v>650</v>
      </c>
      <c r="E36" s="139" t="s">
        <v>636</v>
      </c>
      <c r="F36" s="139" t="s">
        <v>530</v>
      </c>
      <c r="G36" s="139" t="s">
        <v>530</v>
      </c>
      <c r="H36" s="125"/>
      <c r="I36" s="125"/>
      <c r="J36" s="125"/>
      <c r="K36" s="125"/>
      <c r="L36" s="125"/>
      <c r="M36" s="125"/>
      <c r="N36" s="125"/>
      <c r="O36" s="125"/>
      <c r="P36" s="125"/>
      <c r="Q36" s="125"/>
      <c r="R36" s="125"/>
      <c r="S36" s="125"/>
      <c r="T36" s="125"/>
      <c r="U36" s="125"/>
      <c r="V36" s="125"/>
      <c r="W36" s="125"/>
      <c r="X36" s="125"/>
      <c r="Y36" s="125"/>
    </row>
    <row r="37" spans="1:25" s="137" customFormat="1" ht="45" x14ac:dyDescent="0.25">
      <c r="A37" s="139">
        <v>29</v>
      </c>
      <c r="B37" s="139" t="s">
        <v>497</v>
      </c>
      <c r="C37" s="138" t="s">
        <v>541</v>
      </c>
      <c r="D37" s="139" t="s">
        <v>368</v>
      </c>
      <c r="E37" s="139" t="s">
        <v>72</v>
      </c>
      <c r="F37" s="139" t="s">
        <v>530</v>
      </c>
      <c r="G37" s="139" t="s">
        <v>530</v>
      </c>
      <c r="H37" s="125"/>
      <c r="I37" s="125"/>
      <c r="J37" s="125"/>
      <c r="K37" s="125"/>
      <c r="L37" s="125"/>
      <c r="M37" s="125"/>
      <c r="N37" s="125"/>
      <c r="O37" s="125"/>
      <c r="P37" s="125"/>
      <c r="Q37" s="125"/>
      <c r="R37" s="125"/>
      <c r="S37" s="125"/>
      <c r="T37" s="125"/>
      <c r="U37" s="125"/>
      <c r="V37" s="125"/>
      <c r="W37" s="125"/>
      <c r="X37" s="125"/>
      <c r="Y37" s="125"/>
    </row>
    <row r="38" spans="1:25" s="137" customFormat="1" x14ac:dyDescent="0.25">
      <c r="A38" s="139">
        <v>30</v>
      </c>
      <c r="B38" s="139" t="s">
        <v>300</v>
      </c>
      <c r="C38" s="139" t="s">
        <v>542</v>
      </c>
      <c r="D38" s="139" t="s">
        <v>75</v>
      </c>
      <c r="E38" s="139" t="s">
        <v>76</v>
      </c>
      <c r="F38" s="139" t="s">
        <v>530</v>
      </c>
      <c r="G38" s="139" t="s">
        <v>530</v>
      </c>
      <c r="H38" s="125"/>
      <c r="I38" s="125"/>
      <c r="J38" s="125"/>
      <c r="K38" s="125"/>
      <c r="L38" s="125"/>
      <c r="M38" s="125"/>
      <c r="N38" s="125"/>
      <c r="O38" s="125"/>
      <c r="P38" s="125"/>
      <c r="Q38" s="125"/>
      <c r="R38" s="125"/>
      <c r="S38" s="125"/>
      <c r="T38" s="125"/>
      <c r="U38" s="125"/>
      <c r="V38" s="125"/>
      <c r="W38" s="125"/>
      <c r="X38" s="125"/>
      <c r="Y38" s="125"/>
    </row>
    <row r="39" spans="1:25" s="137" customFormat="1" ht="45" x14ac:dyDescent="0.25">
      <c r="A39" s="139">
        <v>31</v>
      </c>
      <c r="B39" s="139" t="s">
        <v>497</v>
      </c>
      <c r="C39" s="138" t="s">
        <v>541</v>
      </c>
      <c r="D39" s="139" t="s">
        <v>372</v>
      </c>
      <c r="E39" s="139" t="s">
        <v>78</v>
      </c>
      <c r="F39" s="139" t="s">
        <v>530</v>
      </c>
      <c r="G39" s="139" t="s">
        <v>530</v>
      </c>
      <c r="H39" s="125"/>
      <c r="I39" s="125"/>
      <c r="J39" s="125"/>
      <c r="K39" s="125"/>
      <c r="L39" s="125"/>
      <c r="M39" s="125"/>
      <c r="N39" s="125"/>
      <c r="O39" s="125"/>
      <c r="P39" s="125"/>
      <c r="Q39" s="125"/>
      <c r="R39" s="125"/>
      <c r="S39" s="125"/>
      <c r="T39" s="125"/>
      <c r="U39" s="125"/>
      <c r="V39" s="125"/>
      <c r="W39" s="125"/>
      <c r="X39" s="125"/>
      <c r="Y39" s="125"/>
    </row>
    <row r="40" spans="1:25" s="137" customFormat="1" x14ac:dyDescent="0.25">
      <c r="A40" s="139">
        <v>32</v>
      </c>
      <c r="B40" s="139" t="s">
        <v>497</v>
      </c>
      <c r="C40" s="138" t="s">
        <v>541</v>
      </c>
      <c r="D40" s="139" t="s">
        <v>374</v>
      </c>
      <c r="E40" s="139" t="s">
        <v>80</v>
      </c>
      <c r="F40" s="139" t="s">
        <v>530</v>
      </c>
      <c r="G40" s="139" t="s">
        <v>530</v>
      </c>
      <c r="H40" s="125"/>
      <c r="I40" s="125"/>
      <c r="J40" s="125"/>
      <c r="K40" s="125"/>
      <c r="L40" s="125"/>
      <c r="M40" s="125"/>
      <c r="N40" s="125"/>
      <c r="O40" s="125"/>
      <c r="P40" s="125"/>
      <c r="Q40" s="125"/>
      <c r="R40" s="125"/>
      <c r="S40" s="125"/>
      <c r="T40" s="125"/>
      <c r="U40" s="125"/>
      <c r="V40" s="125"/>
      <c r="W40" s="125"/>
      <c r="X40" s="125"/>
      <c r="Y40" s="125"/>
    </row>
    <row r="41" spans="1:25" s="137" customFormat="1" ht="45" x14ac:dyDescent="0.25">
      <c r="A41" s="139">
        <v>33</v>
      </c>
      <c r="B41" s="139" t="s">
        <v>497</v>
      </c>
      <c r="C41" s="138" t="s">
        <v>541</v>
      </c>
      <c r="D41" s="139" t="s">
        <v>376</v>
      </c>
      <c r="E41" s="139" t="s">
        <v>82</v>
      </c>
      <c r="F41" s="139" t="s">
        <v>530</v>
      </c>
      <c r="G41" s="139" t="s">
        <v>530</v>
      </c>
      <c r="H41" s="125"/>
      <c r="I41" s="125"/>
      <c r="J41" s="125"/>
      <c r="K41" s="125"/>
      <c r="L41" s="125"/>
      <c r="M41" s="125"/>
      <c r="N41" s="125"/>
      <c r="O41" s="125"/>
      <c r="P41" s="125"/>
      <c r="Q41" s="125"/>
      <c r="R41" s="125"/>
      <c r="S41" s="125"/>
      <c r="T41" s="125"/>
      <c r="U41" s="125"/>
      <c r="V41" s="125"/>
      <c r="W41" s="125"/>
      <c r="X41" s="125"/>
      <c r="Y41" s="125"/>
    </row>
    <row r="42" spans="1:25" s="137" customFormat="1" ht="45" x14ac:dyDescent="0.25">
      <c r="A42" s="139">
        <v>34</v>
      </c>
      <c r="B42" s="139" t="s">
        <v>497</v>
      </c>
      <c r="C42" s="138" t="s">
        <v>541</v>
      </c>
      <c r="D42" s="139" t="s">
        <v>379</v>
      </c>
      <c r="E42" s="139" t="s">
        <v>82</v>
      </c>
      <c r="F42" s="139" t="s">
        <v>530</v>
      </c>
      <c r="G42" s="139" t="s">
        <v>530</v>
      </c>
      <c r="H42" s="125"/>
      <c r="I42" s="125"/>
      <c r="J42" s="125"/>
      <c r="K42" s="125"/>
      <c r="L42" s="125"/>
      <c r="M42" s="125"/>
      <c r="N42" s="125"/>
      <c r="O42" s="125"/>
      <c r="P42" s="125"/>
      <c r="Q42" s="125"/>
      <c r="R42" s="125"/>
      <c r="S42" s="125"/>
      <c r="T42" s="125"/>
      <c r="U42" s="125"/>
      <c r="V42" s="125"/>
      <c r="W42" s="125"/>
      <c r="X42" s="125"/>
      <c r="Y42" s="125"/>
    </row>
    <row r="43" spans="1:25" s="137" customFormat="1" ht="45" x14ac:dyDescent="0.25">
      <c r="A43" s="139">
        <v>35</v>
      </c>
      <c r="B43" s="139" t="s">
        <v>497</v>
      </c>
      <c r="C43" s="138" t="s">
        <v>541</v>
      </c>
      <c r="D43" s="139" t="s">
        <v>381</v>
      </c>
      <c r="E43" s="139" t="s">
        <v>82</v>
      </c>
      <c r="F43" s="139" t="s">
        <v>530</v>
      </c>
      <c r="G43" s="139" t="s">
        <v>530</v>
      </c>
      <c r="H43" s="125"/>
      <c r="I43" s="125"/>
      <c r="J43" s="125"/>
      <c r="K43" s="125"/>
      <c r="L43" s="125"/>
      <c r="M43" s="125"/>
      <c r="N43" s="125"/>
      <c r="O43" s="125"/>
      <c r="P43" s="125"/>
      <c r="Q43" s="125"/>
      <c r="R43" s="125"/>
      <c r="S43" s="125"/>
      <c r="T43" s="125"/>
      <c r="U43" s="125"/>
      <c r="V43" s="125"/>
      <c r="W43" s="125"/>
      <c r="X43" s="125"/>
      <c r="Y43" s="125"/>
    </row>
    <row r="44" spans="1:25" s="137" customFormat="1" ht="45" x14ac:dyDescent="0.25">
      <c r="A44" s="139">
        <v>36</v>
      </c>
      <c r="B44" s="139" t="s">
        <v>497</v>
      </c>
      <c r="C44" s="138" t="s">
        <v>541</v>
      </c>
      <c r="D44" s="139" t="s">
        <v>383</v>
      </c>
      <c r="E44" s="139" t="s">
        <v>82</v>
      </c>
      <c r="F44" s="139" t="s">
        <v>530</v>
      </c>
      <c r="G44" s="139" t="s">
        <v>530</v>
      </c>
      <c r="H44" s="125"/>
      <c r="I44" s="125"/>
      <c r="J44" s="125"/>
      <c r="K44" s="125"/>
      <c r="L44" s="125"/>
      <c r="M44" s="125"/>
      <c r="N44" s="125"/>
      <c r="O44" s="125"/>
      <c r="P44" s="125"/>
      <c r="Q44" s="125"/>
      <c r="R44" s="125"/>
      <c r="S44" s="125"/>
      <c r="T44" s="125"/>
      <c r="U44" s="125"/>
      <c r="V44" s="125"/>
      <c r="W44" s="125"/>
      <c r="X44" s="125"/>
      <c r="Y44" s="125"/>
    </row>
    <row r="45" spans="1:25" s="137" customFormat="1" ht="45" x14ac:dyDescent="0.25">
      <c r="A45" s="139">
        <v>37</v>
      </c>
      <c r="B45" s="139" t="s">
        <v>497</v>
      </c>
      <c r="C45" s="138" t="s">
        <v>541</v>
      </c>
      <c r="D45" s="139" t="s">
        <v>386</v>
      </c>
      <c r="E45" s="139" t="s">
        <v>82</v>
      </c>
      <c r="F45" s="139" t="s">
        <v>530</v>
      </c>
      <c r="G45" s="139" t="s">
        <v>530</v>
      </c>
      <c r="H45" s="125"/>
      <c r="I45" s="125"/>
      <c r="J45" s="125"/>
      <c r="K45" s="125"/>
      <c r="L45" s="125"/>
      <c r="M45" s="125"/>
      <c r="N45" s="125"/>
      <c r="O45" s="125"/>
      <c r="P45" s="125"/>
      <c r="Q45" s="125"/>
      <c r="R45" s="125"/>
      <c r="S45" s="125"/>
      <c r="T45" s="125"/>
      <c r="U45" s="125"/>
      <c r="V45" s="125"/>
      <c r="W45" s="125"/>
      <c r="X45" s="125"/>
      <c r="Y45" s="125"/>
    </row>
    <row r="46" spans="1:25" s="137" customFormat="1" x14ac:dyDescent="0.25">
      <c r="A46" s="139">
        <v>38</v>
      </c>
      <c r="B46" s="139" t="s">
        <v>497</v>
      </c>
      <c r="C46" s="138" t="s">
        <v>541</v>
      </c>
      <c r="D46" s="139" t="s">
        <v>388</v>
      </c>
      <c r="E46" s="139" t="s">
        <v>80</v>
      </c>
      <c r="F46" s="139" t="s">
        <v>530</v>
      </c>
      <c r="G46" s="139" t="s">
        <v>530</v>
      </c>
      <c r="H46" s="125"/>
      <c r="I46" s="125"/>
      <c r="J46" s="125"/>
      <c r="K46" s="125"/>
      <c r="L46" s="125"/>
      <c r="M46" s="125"/>
      <c r="N46" s="125"/>
      <c r="O46" s="125"/>
      <c r="P46" s="125"/>
      <c r="Q46" s="125"/>
      <c r="R46" s="125"/>
      <c r="S46" s="125"/>
      <c r="T46" s="125"/>
      <c r="U46" s="125"/>
      <c r="V46" s="125"/>
      <c r="W46" s="125"/>
      <c r="X46" s="125"/>
      <c r="Y46" s="125"/>
    </row>
    <row r="47" spans="1:25" s="137" customFormat="1" ht="30" x14ac:dyDescent="0.25">
      <c r="A47" s="139">
        <v>39</v>
      </c>
      <c r="B47" s="139" t="s">
        <v>300</v>
      </c>
      <c r="C47" s="139" t="s">
        <v>542</v>
      </c>
      <c r="D47" s="139" t="s">
        <v>390</v>
      </c>
      <c r="E47" s="139" t="s">
        <v>89</v>
      </c>
      <c r="F47" s="139" t="s">
        <v>530</v>
      </c>
      <c r="G47" s="139" t="s">
        <v>530</v>
      </c>
      <c r="H47" s="125"/>
      <c r="I47" s="125"/>
      <c r="J47" s="125"/>
      <c r="K47" s="125"/>
      <c r="L47" s="125"/>
      <c r="M47" s="125"/>
      <c r="N47" s="125"/>
      <c r="O47" s="125"/>
      <c r="P47" s="125"/>
      <c r="Q47" s="125"/>
      <c r="R47" s="125"/>
      <c r="S47" s="125"/>
      <c r="T47" s="125"/>
      <c r="U47" s="125"/>
      <c r="V47" s="125"/>
      <c r="W47" s="125"/>
      <c r="X47" s="125"/>
      <c r="Y47" s="125"/>
    </row>
    <row r="48" spans="1:25" s="137" customFormat="1" ht="30" x14ac:dyDescent="0.25">
      <c r="A48" s="139">
        <v>40</v>
      </c>
      <c r="B48" s="139" t="s">
        <v>300</v>
      </c>
      <c r="C48" s="139" t="s">
        <v>542</v>
      </c>
      <c r="D48" s="139" t="s">
        <v>392</v>
      </c>
      <c r="E48" s="139" t="s">
        <v>89</v>
      </c>
      <c r="F48" s="139" t="s">
        <v>530</v>
      </c>
      <c r="G48" s="139" t="s">
        <v>530</v>
      </c>
      <c r="H48" s="125"/>
      <c r="I48" s="125"/>
      <c r="J48" s="125"/>
      <c r="K48" s="125"/>
      <c r="L48" s="125"/>
      <c r="M48" s="125"/>
      <c r="N48" s="125"/>
      <c r="O48" s="125"/>
      <c r="P48" s="125"/>
      <c r="Q48" s="125"/>
      <c r="R48" s="125"/>
      <c r="S48" s="125"/>
      <c r="T48" s="125"/>
      <c r="U48" s="125"/>
      <c r="V48" s="125"/>
      <c r="W48" s="125"/>
      <c r="X48" s="125"/>
      <c r="Y48" s="125"/>
    </row>
    <row r="49" spans="1:25" s="137" customFormat="1" ht="30" x14ac:dyDescent="0.25">
      <c r="A49" s="139">
        <v>41</v>
      </c>
      <c r="B49" s="139" t="s">
        <v>300</v>
      </c>
      <c r="C49" s="139" t="s">
        <v>542</v>
      </c>
      <c r="D49" s="139" t="s">
        <v>394</v>
      </c>
      <c r="E49" s="139" t="s">
        <v>89</v>
      </c>
      <c r="F49" s="139" t="s">
        <v>530</v>
      </c>
      <c r="G49" s="139" t="s">
        <v>530</v>
      </c>
      <c r="H49" s="125"/>
      <c r="I49" s="125"/>
      <c r="J49" s="125"/>
      <c r="K49" s="125"/>
      <c r="L49" s="125"/>
      <c r="M49" s="125"/>
      <c r="N49" s="125"/>
      <c r="O49" s="125"/>
      <c r="P49" s="125"/>
      <c r="Q49" s="125"/>
      <c r="R49" s="125"/>
      <c r="S49" s="125"/>
      <c r="T49" s="125"/>
      <c r="U49" s="125"/>
      <c r="V49" s="125"/>
      <c r="W49" s="125"/>
      <c r="X49" s="125"/>
      <c r="Y49" s="125"/>
    </row>
    <row r="50" spans="1:25" s="137" customFormat="1" ht="30" x14ac:dyDescent="0.25">
      <c r="A50" s="139">
        <v>42</v>
      </c>
      <c r="B50" s="139" t="s">
        <v>497</v>
      </c>
      <c r="C50" s="138" t="s">
        <v>541</v>
      </c>
      <c r="D50" s="139" t="s">
        <v>394</v>
      </c>
      <c r="E50" s="139" t="s">
        <v>51</v>
      </c>
      <c r="F50" s="139" t="s">
        <v>530</v>
      </c>
      <c r="G50" s="139" t="s">
        <v>530</v>
      </c>
      <c r="H50" s="125"/>
      <c r="I50" s="125"/>
      <c r="J50" s="125"/>
      <c r="K50" s="125"/>
      <c r="L50" s="125"/>
      <c r="M50" s="125"/>
      <c r="N50" s="125"/>
      <c r="O50" s="125"/>
      <c r="P50" s="125"/>
      <c r="Q50" s="125"/>
      <c r="R50" s="125"/>
      <c r="S50" s="125"/>
      <c r="T50" s="125"/>
      <c r="U50" s="125"/>
      <c r="V50" s="125"/>
      <c r="W50" s="125"/>
      <c r="X50" s="125"/>
      <c r="Y50" s="125"/>
    </row>
    <row r="51" spans="1:25" s="137" customFormat="1" ht="150" x14ac:dyDescent="0.25">
      <c r="A51" s="139">
        <v>43</v>
      </c>
      <c r="B51" s="139" t="s">
        <v>497</v>
      </c>
      <c r="C51" s="138" t="s">
        <v>541</v>
      </c>
      <c r="D51" s="139" t="s">
        <v>396</v>
      </c>
      <c r="E51" s="139" t="s">
        <v>92</v>
      </c>
      <c r="F51" s="139" t="s">
        <v>530</v>
      </c>
      <c r="G51" s="139" t="s">
        <v>530</v>
      </c>
      <c r="H51" s="125"/>
      <c r="I51" s="125"/>
      <c r="J51" s="125"/>
      <c r="K51" s="125"/>
      <c r="L51" s="125"/>
      <c r="M51" s="125"/>
      <c r="N51" s="125"/>
      <c r="O51" s="125"/>
      <c r="P51" s="125"/>
      <c r="Q51" s="125"/>
      <c r="R51" s="125"/>
      <c r="S51" s="125"/>
      <c r="T51" s="125"/>
      <c r="U51" s="125"/>
      <c r="V51" s="125"/>
      <c r="W51" s="125"/>
      <c r="X51" s="125"/>
      <c r="Y51" s="125"/>
    </row>
    <row r="52" spans="1:25" s="137" customFormat="1" ht="105" x14ac:dyDescent="0.25">
      <c r="A52" s="139">
        <v>44</v>
      </c>
      <c r="B52" s="139" t="s">
        <v>497</v>
      </c>
      <c r="C52" s="138" t="s">
        <v>541</v>
      </c>
      <c r="D52" s="139" t="s">
        <v>399</v>
      </c>
      <c r="E52" s="139" t="s">
        <v>92</v>
      </c>
      <c r="F52" s="139" t="s">
        <v>530</v>
      </c>
      <c r="G52" s="139" t="s">
        <v>530</v>
      </c>
      <c r="H52" s="125"/>
      <c r="I52" s="125"/>
      <c r="J52" s="125"/>
      <c r="K52" s="125"/>
      <c r="L52" s="125"/>
      <c r="M52" s="125"/>
      <c r="N52" s="125"/>
      <c r="O52" s="125"/>
      <c r="P52" s="125"/>
      <c r="Q52" s="125"/>
      <c r="R52" s="125"/>
      <c r="S52" s="125"/>
      <c r="T52" s="125"/>
      <c r="U52" s="125"/>
      <c r="V52" s="125"/>
      <c r="W52" s="125"/>
      <c r="X52" s="125"/>
      <c r="Y52" s="125"/>
    </row>
    <row r="53" spans="1:25" s="137" customFormat="1" ht="90" x14ac:dyDescent="0.25">
      <c r="A53" s="139">
        <v>45</v>
      </c>
      <c r="B53" s="139" t="s">
        <v>497</v>
      </c>
      <c r="C53" s="138" t="s">
        <v>541</v>
      </c>
      <c r="D53" s="139" t="s">
        <v>402</v>
      </c>
      <c r="E53" s="139" t="s">
        <v>94</v>
      </c>
      <c r="F53" s="139" t="s">
        <v>530</v>
      </c>
      <c r="G53" s="139" t="s">
        <v>530</v>
      </c>
      <c r="H53" s="125"/>
      <c r="I53" s="125"/>
      <c r="J53" s="125"/>
      <c r="K53" s="125"/>
      <c r="L53" s="125"/>
      <c r="M53" s="125"/>
      <c r="N53" s="125"/>
      <c r="O53" s="125"/>
      <c r="P53" s="125"/>
      <c r="Q53" s="125"/>
      <c r="R53" s="125"/>
      <c r="S53" s="125"/>
      <c r="T53" s="125"/>
      <c r="U53" s="125"/>
      <c r="V53" s="125"/>
      <c r="W53" s="125"/>
      <c r="X53" s="125"/>
      <c r="Y53" s="125"/>
    </row>
    <row r="54" spans="1:25" s="137" customFormat="1" ht="60" x14ac:dyDescent="0.25">
      <c r="A54" s="139">
        <v>46</v>
      </c>
      <c r="B54" s="139" t="s">
        <v>497</v>
      </c>
      <c r="C54" s="138" t="s">
        <v>541</v>
      </c>
      <c r="D54" s="139" t="s">
        <v>405</v>
      </c>
      <c r="E54" s="139" t="s">
        <v>96</v>
      </c>
      <c r="F54" s="139" t="s">
        <v>530</v>
      </c>
      <c r="G54" s="139" t="s">
        <v>530</v>
      </c>
      <c r="H54" s="125"/>
      <c r="I54" s="125"/>
      <c r="J54" s="125"/>
      <c r="K54" s="125"/>
      <c r="L54" s="125"/>
      <c r="M54" s="125"/>
      <c r="N54" s="125"/>
      <c r="O54" s="125"/>
      <c r="P54" s="125"/>
      <c r="Q54" s="125"/>
      <c r="R54" s="125"/>
      <c r="S54" s="125"/>
      <c r="T54" s="125"/>
      <c r="U54" s="125"/>
      <c r="V54" s="125"/>
      <c r="W54" s="125"/>
      <c r="X54" s="125"/>
      <c r="Y54" s="125"/>
    </row>
    <row r="55" spans="1:25" s="137" customFormat="1" ht="20.25" customHeight="1" x14ac:dyDescent="0.25">
      <c r="A55" s="139">
        <v>47</v>
      </c>
      <c r="B55" s="139" t="s">
        <v>497</v>
      </c>
      <c r="C55" s="138" t="s">
        <v>541</v>
      </c>
      <c r="D55" s="139" t="s">
        <v>607</v>
      </c>
      <c r="E55" s="139" t="s">
        <v>583</v>
      </c>
      <c r="F55" s="139" t="s">
        <v>530</v>
      </c>
      <c r="G55" s="139" t="s">
        <v>530</v>
      </c>
      <c r="H55" s="125"/>
      <c r="I55" s="125"/>
      <c r="J55" s="125"/>
      <c r="K55" s="125"/>
      <c r="L55" s="125"/>
      <c r="M55" s="125"/>
      <c r="N55" s="125"/>
      <c r="O55" s="125"/>
      <c r="P55" s="125"/>
      <c r="Q55" s="125"/>
      <c r="R55" s="125"/>
      <c r="S55" s="125"/>
      <c r="T55" s="125"/>
      <c r="U55" s="125"/>
      <c r="V55" s="125"/>
      <c r="W55" s="125"/>
      <c r="X55" s="125"/>
      <c r="Y55" s="125"/>
    </row>
    <row r="56" spans="1:25" s="137" customFormat="1" ht="30.75" customHeight="1" x14ac:dyDescent="0.25">
      <c r="A56" s="139">
        <v>48</v>
      </c>
      <c r="B56" s="139" t="s">
        <v>497</v>
      </c>
      <c r="C56" s="138" t="s">
        <v>541</v>
      </c>
      <c r="D56" s="139" t="s">
        <v>607</v>
      </c>
      <c r="E56" s="139" t="s">
        <v>609</v>
      </c>
      <c r="F56" s="139" t="s">
        <v>530</v>
      </c>
      <c r="G56" s="139" t="s">
        <v>530</v>
      </c>
      <c r="H56" s="125"/>
      <c r="I56" s="125"/>
      <c r="J56" s="125"/>
      <c r="K56" s="125"/>
      <c r="L56" s="125"/>
      <c r="M56" s="125"/>
      <c r="N56" s="125"/>
      <c r="O56" s="125"/>
      <c r="P56" s="125"/>
      <c r="Q56" s="125"/>
      <c r="R56" s="125"/>
      <c r="S56" s="125"/>
      <c r="T56" s="125"/>
      <c r="U56" s="125"/>
      <c r="V56" s="125"/>
      <c r="W56" s="125"/>
      <c r="X56" s="125"/>
      <c r="Y56" s="125"/>
    </row>
    <row r="57" spans="1:25" s="137" customFormat="1" ht="50.25" customHeight="1" x14ac:dyDescent="0.25">
      <c r="A57" s="139">
        <v>49</v>
      </c>
      <c r="B57" s="139" t="s">
        <v>497</v>
      </c>
      <c r="C57" s="138" t="s">
        <v>541</v>
      </c>
      <c r="D57" s="139" t="s">
        <v>408</v>
      </c>
      <c r="E57" s="139" t="s">
        <v>585</v>
      </c>
      <c r="F57" s="139" t="s">
        <v>530</v>
      </c>
      <c r="G57" s="139" t="s">
        <v>530</v>
      </c>
      <c r="H57" s="125"/>
      <c r="I57" s="125"/>
      <c r="J57" s="125"/>
      <c r="K57" s="125"/>
      <c r="L57" s="125"/>
      <c r="M57" s="125"/>
      <c r="N57" s="125"/>
      <c r="O57" s="125"/>
      <c r="P57" s="125"/>
      <c r="Q57" s="125"/>
      <c r="R57" s="125"/>
      <c r="S57" s="125"/>
      <c r="T57" s="125"/>
      <c r="U57" s="125"/>
      <c r="V57" s="125"/>
      <c r="W57" s="125"/>
      <c r="X57" s="125"/>
      <c r="Y57" s="125"/>
    </row>
    <row r="58" spans="1:25" x14ac:dyDescent="0.25">
      <c r="A58" s="103"/>
      <c r="B58" s="103"/>
      <c r="C58" s="103"/>
      <c r="D58" s="103"/>
      <c r="E58" s="103"/>
      <c r="F58" s="103"/>
      <c r="G58" s="103"/>
      <c r="H58" s="103"/>
      <c r="I58" s="103"/>
      <c r="J58" s="103"/>
      <c r="K58" s="103"/>
      <c r="L58" s="103"/>
      <c r="M58" s="103"/>
      <c r="N58" s="103"/>
      <c r="O58" s="103"/>
      <c r="P58" s="103"/>
      <c r="Q58" s="103"/>
      <c r="R58" s="103"/>
      <c r="S58" s="103"/>
      <c r="T58" s="103"/>
      <c r="U58" s="103"/>
      <c r="V58" s="103"/>
      <c r="W58" s="103"/>
      <c r="X58" s="103"/>
      <c r="Y58" s="103"/>
    </row>
    <row r="59" spans="1:25" x14ac:dyDescent="0.25">
      <c r="A59" s="103"/>
      <c r="B59" s="103"/>
      <c r="C59" s="103"/>
      <c r="D59" s="103"/>
      <c r="E59" s="103"/>
      <c r="F59" s="103"/>
      <c r="G59" s="103"/>
      <c r="H59" s="103"/>
      <c r="I59" s="103"/>
      <c r="J59" s="103"/>
      <c r="K59" s="103"/>
      <c r="L59" s="103"/>
      <c r="M59" s="103"/>
      <c r="N59" s="103"/>
      <c r="O59" s="103"/>
      <c r="P59" s="103"/>
      <c r="Q59" s="103"/>
      <c r="R59" s="103"/>
      <c r="S59" s="103"/>
      <c r="T59" s="103"/>
      <c r="U59" s="103"/>
      <c r="V59" s="103"/>
      <c r="W59" s="103"/>
      <c r="X59" s="103"/>
      <c r="Y59" s="103"/>
    </row>
    <row r="60" spans="1:25" x14ac:dyDescent="0.25">
      <c r="A60" s="103"/>
      <c r="B60" s="103"/>
      <c r="C60" s="103"/>
      <c r="D60" s="103"/>
      <c r="E60" s="103"/>
      <c r="F60" s="103"/>
      <c r="G60" s="103"/>
      <c r="H60" s="103"/>
      <c r="I60" s="103"/>
      <c r="J60" s="103"/>
      <c r="K60" s="103"/>
      <c r="L60" s="103"/>
      <c r="M60" s="103"/>
      <c r="N60" s="103"/>
      <c r="O60" s="103"/>
      <c r="P60" s="103"/>
      <c r="Q60" s="103"/>
      <c r="R60" s="103"/>
      <c r="S60" s="103"/>
      <c r="T60" s="103"/>
      <c r="U60" s="103"/>
      <c r="V60" s="103"/>
      <c r="W60" s="103"/>
      <c r="X60" s="103"/>
      <c r="Y60" s="103"/>
    </row>
    <row r="61" spans="1:25" x14ac:dyDescent="0.25">
      <c r="A61" s="103"/>
      <c r="B61" s="103"/>
      <c r="C61" s="103"/>
      <c r="D61" s="103"/>
      <c r="E61" s="103"/>
      <c r="F61" s="103"/>
      <c r="G61" s="103"/>
      <c r="H61" s="103"/>
      <c r="I61" s="103"/>
      <c r="J61" s="103"/>
      <c r="K61" s="103"/>
      <c r="L61" s="103"/>
      <c r="M61" s="103"/>
      <c r="N61" s="103"/>
      <c r="O61" s="103"/>
      <c r="P61" s="103"/>
      <c r="Q61" s="103"/>
      <c r="R61" s="103"/>
      <c r="S61" s="103"/>
      <c r="T61" s="103"/>
      <c r="U61" s="103"/>
      <c r="V61" s="103"/>
      <c r="W61" s="103"/>
      <c r="X61" s="103"/>
      <c r="Y61" s="103"/>
    </row>
    <row r="62" spans="1:25" x14ac:dyDescent="0.25">
      <c r="A62" s="103"/>
      <c r="B62" s="103"/>
      <c r="C62" s="103"/>
      <c r="D62" s="103"/>
      <c r="E62" s="103"/>
      <c r="F62" s="103"/>
      <c r="G62" s="103"/>
      <c r="H62" s="103"/>
      <c r="I62" s="103"/>
      <c r="J62" s="103"/>
      <c r="K62" s="103"/>
      <c r="L62" s="103"/>
      <c r="M62" s="103"/>
      <c r="N62" s="103"/>
      <c r="O62" s="103"/>
      <c r="P62" s="103"/>
      <c r="Q62" s="103"/>
      <c r="R62" s="103"/>
      <c r="S62" s="103"/>
      <c r="T62" s="103"/>
      <c r="U62" s="103"/>
      <c r="V62" s="103"/>
      <c r="W62" s="103"/>
      <c r="X62" s="103"/>
      <c r="Y62" s="103"/>
    </row>
    <row r="63" spans="1:25" x14ac:dyDescent="0.25">
      <c r="A63" s="103"/>
      <c r="B63" s="103"/>
      <c r="C63" s="103"/>
      <c r="D63" s="103"/>
      <c r="E63" s="103"/>
      <c r="F63" s="103"/>
      <c r="G63" s="103"/>
      <c r="H63" s="103"/>
      <c r="I63" s="103"/>
      <c r="J63" s="103"/>
      <c r="K63" s="103"/>
      <c r="L63" s="103"/>
      <c r="M63" s="103"/>
      <c r="N63" s="103"/>
      <c r="O63" s="103"/>
      <c r="P63" s="103"/>
      <c r="Q63" s="103"/>
      <c r="R63" s="103"/>
      <c r="S63" s="103"/>
      <c r="T63" s="103"/>
      <c r="U63" s="103"/>
      <c r="V63" s="103"/>
      <c r="W63" s="103"/>
      <c r="X63" s="103"/>
      <c r="Y63" s="103"/>
    </row>
    <row r="64" spans="1:25" x14ac:dyDescent="0.25">
      <c r="A64" s="103"/>
      <c r="B64" s="103"/>
      <c r="C64" s="103"/>
      <c r="D64" s="103"/>
      <c r="E64" s="103"/>
      <c r="F64" s="103"/>
      <c r="G64" s="103"/>
      <c r="H64" s="103"/>
      <c r="I64" s="103"/>
      <c r="J64" s="103"/>
      <c r="K64" s="103"/>
      <c r="L64" s="103"/>
      <c r="M64" s="103"/>
      <c r="N64" s="103"/>
      <c r="O64" s="103"/>
      <c r="P64" s="103"/>
      <c r="Q64" s="103"/>
      <c r="R64" s="103"/>
      <c r="S64" s="103"/>
      <c r="T64" s="103"/>
      <c r="U64" s="103"/>
      <c r="V64" s="103"/>
      <c r="W64" s="103"/>
      <c r="X64" s="103"/>
      <c r="Y64" s="103"/>
    </row>
    <row r="65" spans="1:25" x14ac:dyDescent="0.25">
      <c r="A65" s="103"/>
      <c r="B65" s="103"/>
      <c r="C65" s="103"/>
      <c r="D65" s="103"/>
      <c r="E65" s="103"/>
      <c r="F65" s="103"/>
      <c r="G65" s="103"/>
      <c r="H65" s="103"/>
      <c r="I65" s="103"/>
      <c r="J65" s="103"/>
      <c r="K65" s="103"/>
      <c r="L65" s="103"/>
      <c r="M65" s="103"/>
      <c r="N65" s="103"/>
      <c r="O65" s="103"/>
      <c r="P65" s="103"/>
      <c r="Q65" s="103"/>
      <c r="R65" s="103"/>
      <c r="S65" s="103"/>
      <c r="T65" s="103"/>
      <c r="U65" s="103"/>
      <c r="V65" s="103"/>
      <c r="W65" s="103"/>
      <c r="X65" s="103"/>
      <c r="Y65" s="103"/>
    </row>
    <row r="66" spans="1:25" x14ac:dyDescent="0.25">
      <c r="A66" s="103"/>
      <c r="B66" s="103"/>
      <c r="C66" s="103"/>
      <c r="D66" s="103"/>
      <c r="E66" s="103"/>
      <c r="F66" s="103"/>
      <c r="G66" s="103"/>
      <c r="H66" s="103"/>
      <c r="I66" s="103"/>
      <c r="J66" s="103"/>
      <c r="K66" s="103"/>
      <c r="L66" s="103"/>
      <c r="M66" s="103"/>
      <c r="N66" s="103"/>
      <c r="O66" s="103"/>
      <c r="P66" s="103"/>
      <c r="Q66" s="103"/>
      <c r="R66" s="103"/>
      <c r="S66" s="103"/>
      <c r="T66" s="103"/>
      <c r="U66" s="103"/>
      <c r="V66" s="103"/>
      <c r="W66" s="103"/>
      <c r="X66" s="103"/>
      <c r="Y66" s="103"/>
    </row>
    <row r="67" spans="1:25" x14ac:dyDescent="0.25">
      <c r="A67" s="103"/>
      <c r="B67" s="103"/>
      <c r="C67" s="103"/>
      <c r="D67" s="103"/>
      <c r="E67" s="103"/>
      <c r="F67" s="103"/>
      <c r="G67" s="103"/>
      <c r="H67" s="103"/>
      <c r="I67" s="103"/>
      <c r="J67" s="103"/>
      <c r="K67" s="103"/>
      <c r="L67" s="103"/>
      <c r="M67" s="103"/>
      <c r="N67" s="103"/>
      <c r="O67" s="103"/>
      <c r="P67" s="103"/>
      <c r="Q67" s="103"/>
      <c r="R67" s="103"/>
      <c r="S67" s="103"/>
      <c r="T67" s="103"/>
      <c r="U67" s="103"/>
      <c r="V67" s="103"/>
      <c r="W67" s="103"/>
      <c r="X67" s="103"/>
      <c r="Y67" s="103"/>
    </row>
    <row r="68" spans="1:25" x14ac:dyDescent="0.25">
      <c r="A68" s="103"/>
      <c r="B68" s="103"/>
      <c r="C68" s="103"/>
      <c r="D68" s="103"/>
      <c r="E68" s="103"/>
      <c r="F68" s="103"/>
      <c r="G68" s="103"/>
      <c r="H68" s="103"/>
      <c r="I68" s="103"/>
      <c r="J68" s="103"/>
      <c r="K68" s="103"/>
      <c r="L68" s="103"/>
      <c r="M68" s="103"/>
      <c r="N68" s="103"/>
      <c r="O68" s="103"/>
      <c r="P68" s="103"/>
      <c r="Q68" s="103"/>
      <c r="R68" s="103"/>
      <c r="S68" s="103"/>
      <c r="T68" s="103"/>
      <c r="U68" s="103"/>
      <c r="V68" s="103"/>
      <c r="W68" s="103"/>
      <c r="X68" s="103"/>
      <c r="Y68" s="103"/>
    </row>
    <row r="69" spans="1:25" x14ac:dyDescent="0.25">
      <c r="A69" s="103"/>
      <c r="B69" s="103"/>
      <c r="C69" s="103"/>
      <c r="D69" s="103"/>
      <c r="E69" s="103"/>
      <c r="F69" s="103"/>
      <c r="G69" s="103"/>
      <c r="H69" s="103"/>
      <c r="I69" s="103"/>
      <c r="J69" s="103"/>
      <c r="K69" s="103"/>
      <c r="L69" s="103"/>
      <c r="M69" s="103"/>
      <c r="N69" s="103"/>
      <c r="O69" s="103"/>
      <c r="P69" s="103"/>
      <c r="Q69" s="103"/>
      <c r="R69" s="103"/>
      <c r="S69" s="103"/>
      <c r="T69" s="103"/>
      <c r="U69" s="103"/>
      <c r="V69" s="103"/>
      <c r="W69" s="103"/>
      <c r="X69" s="103"/>
      <c r="Y69" s="103"/>
    </row>
    <row r="70" spans="1:25" x14ac:dyDescent="0.25">
      <c r="A70" s="103"/>
      <c r="B70" s="103"/>
      <c r="C70" s="103"/>
      <c r="D70" s="103"/>
      <c r="E70" s="103"/>
      <c r="F70" s="103"/>
      <c r="G70" s="103"/>
      <c r="H70" s="103"/>
      <c r="I70" s="103"/>
      <c r="J70" s="103"/>
      <c r="K70" s="103"/>
      <c r="L70" s="103"/>
      <c r="M70" s="103"/>
      <c r="N70" s="103"/>
      <c r="O70" s="103"/>
      <c r="P70" s="103"/>
      <c r="Q70" s="103"/>
      <c r="R70" s="103"/>
      <c r="S70" s="103"/>
      <c r="T70" s="103"/>
      <c r="U70" s="103"/>
      <c r="V70" s="103"/>
      <c r="W70" s="103"/>
      <c r="X70" s="103"/>
      <c r="Y70" s="103"/>
    </row>
    <row r="71" spans="1:25" x14ac:dyDescent="0.25">
      <c r="A71" s="103"/>
      <c r="B71" s="103"/>
      <c r="C71" s="103"/>
      <c r="D71" s="103"/>
      <c r="E71" s="103"/>
      <c r="F71" s="103"/>
      <c r="G71" s="103"/>
      <c r="H71" s="103"/>
      <c r="I71" s="103"/>
      <c r="J71" s="103"/>
      <c r="K71" s="103"/>
      <c r="L71" s="103"/>
      <c r="M71" s="103"/>
      <c r="N71" s="103"/>
      <c r="O71" s="103"/>
      <c r="P71" s="103"/>
      <c r="Q71" s="103"/>
      <c r="R71" s="103"/>
      <c r="S71" s="103"/>
      <c r="T71" s="103"/>
      <c r="U71" s="103"/>
      <c r="V71" s="103"/>
      <c r="W71" s="103"/>
      <c r="X71" s="103"/>
      <c r="Y71" s="103"/>
    </row>
    <row r="72" spans="1:25" x14ac:dyDescent="0.25">
      <c r="A72" s="103"/>
      <c r="B72" s="103"/>
      <c r="C72" s="103"/>
      <c r="D72" s="103"/>
      <c r="E72" s="103"/>
      <c r="F72" s="103"/>
      <c r="G72" s="103"/>
      <c r="H72" s="103"/>
      <c r="I72" s="103"/>
      <c r="J72" s="103"/>
      <c r="K72" s="103"/>
      <c r="L72" s="103"/>
      <c r="M72" s="103"/>
      <c r="N72" s="103"/>
      <c r="O72" s="103"/>
      <c r="P72" s="103"/>
      <c r="Q72" s="103"/>
      <c r="R72" s="103"/>
      <c r="S72" s="103"/>
      <c r="T72" s="103"/>
      <c r="U72" s="103"/>
      <c r="V72" s="103"/>
      <c r="W72" s="103"/>
      <c r="X72" s="103"/>
      <c r="Y72" s="103"/>
    </row>
    <row r="73" spans="1:25" x14ac:dyDescent="0.25">
      <c r="A73" s="103"/>
      <c r="B73" s="103"/>
      <c r="C73" s="103"/>
      <c r="D73" s="103"/>
      <c r="E73" s="103"/>
      <c r="F73" s="103"/>
      <c r="G73" s="103"/>
      <c r="H73" s="103"/>
      <c r="I73" s="103"/>
      <c r="J73" s="103"/>
      <c r="K73" s="103"/>
      <c r="L73" s="103"/>
      <c r="M73" s="103"/>
      <c r="N73" s="103"/>
      <c r="O73" s="103"/>
      <c r="P73" s="103"/>
      <c r="Q73" s="103"/>
      <c r="R73" s="103"/>
      <c r="S73" s="103"/>
      <c r="T73" s="103"/>
      <c r="U73" s="103"/>
      <c r="V73" s="103"/>
      <c r="W73" s="103"/>
      <c r="X73" s="103"/>
      <c r="Y73" s="103"/>
    </row>
    <row r="74" spans="1:25" x14ac:dyDescent="0.25">
      <c r="A74" s="103"/>
      <c r="B74" s="103"/>
      <c r="C74" s="103"/>
      <c r="D74" s="103"/>
      <c r="E74" s="103"/>
      <c r="F74" s="103"/>
      <c r="G74" s="103"/>
      <c r="H74" s="103"/>
      <c r="I74" s="103"/>
      <c r="J74" s="103"/>
      <c r="K74" s="103"/>
      <c r="L74" s="103"/>
      <c r="M74" s="103"/>
      <c r="N74" s="103"/>
      <c r="O74" s="103"/>
      <c r="P74" s="103"/>
      <c r="Q74" s="103"/>
      <c r="R74" s="103"/>
      <c r="S74" s="103"/>
      <c r="T74" s="103"/>
      <c r="U74" s="103"/>
      <c r="V74" s="103"/>
      <c r="W74" s="103"/>
      <c r="X74" s="103"/>
      <c r="Y74" s="103"/>
    </row>
    <row r="75" spans="1:25" x14ac:dyDescent="0.25">
      <c r="A75" s="103"/>
      <c r="B75" s="103"/>
      <c r="C75" s="103"/>
      <c r="D75" s="103"/>
      <c r="E75" s="103"/>
      <c r="F75" s="103"/>
      <c r="G75" s="103"/>
      <c r="H75" s="103"/>
      <c r="I75" s="103"/>
      <c r="J75" s="103"/>
      <c r="K75" s="103"/>
      <c r="L75" s="103"/>
      <c r="M75" s="103"/>
      <c r="N75" s="103"/>
      <c r="O75" s="103"/>
      <c r="P75" s="103"/>
      <c r="Q75" s="103"/>
      <c r="R75" s="103"/>
      <c r="S75" s="103"/>
      <c r="T75" s="103"/>
      <c r="U75" s="103"/>
      <c r="V75" s="103"/>
      <c r="W75" s="103"/>
      <c r="X75" s="103"/>
      <c r="Y75" s="103"/>
    </row>
    <row r="76" spans="1:25" x14ac:dyDescent="0.25">
      <c r="A76" s="103"/>
      <c r="B76" s="103"/>
      <c r="C76" s="103"/>
      <c r="D76" s="103"/>
      <c r="E76" s="103"/>
      <c r="F76" s="103"/>
      <c r="G76" s="103"/>
      <c r="H76" s="103"/>
      <c r="I76" s="103"/>
      <c r="J76" s="103"/>
      <c r="K76" s="103"/>
      <c r="L76" s="103"/>
      <c r="M76" s="103"/>
      <c r="N76" s="103"/>
      <c r="O76" s="103"/>
      <c r="P76" s="103"/>
      <c r="Q76" s="103"/>
      <c r="R76" s="103"/>
      <c r="S76" s="103"/>
      <c r="T76" s="103"/>
      <c r="U76" s="103"/>
      <c r="V76" s="103"/>
      <c r="W76" s="103"/>
      <c r="X76" s="103"/>
      <c r="Y76" s="103"/>
    </row>
    <row r="77" spans="1:25" x14ac:dyDescent="0.25">
      <c r="A77" s="103"/>
      <c r="B77" s="103"/>
      <c r="C77" s="103"/>
      <c r="D77" s="103"/>
      <c r="E77" s="103"/>
      <c r="F77" s="103"/>
      <c r="G77" s="103"/>
      <c r="H77" s="103"/>
      <c r="I77" s="103"/>
      <c r="J77" s="103"/>
      <c r="K77" s="103"/>
      <c r="L77" s="103"/>
      <c r="M77" s="103"/>
      <c r="N77" s="103"/>
      <c r="O77" s="103"/>
      <c r="P77" s="103"/>
      <c r="Q77" s="103"/>
      <c r="R77" s="103"/>
      <c r="S77" s="103"/>
      <c r="T77" s="103"/>
      <c r="U77" s="103"/>
      <c r="V77" s="103"/>
      <c r="W77" s="103"/>
      <c r="X77" s="103"/>
      <c r="Y77" s="103"/>
    </row>
    <row r="78" spans="1:25" x14ac:dyDescent="0.25">
      <c r="A78" s="103"/>
      <c r="B78" s="103"/>
      <c r="C78" s="103"/>
      <c r="D78" s="103"/>
      <c r="E78" s="103"/>
      <c r="F78" s="103"/>
      <c r="G78" s="103"/>
      <c r="H78" s="103"/>
      <c r="I78" s="103"/>
      <c r="J78" s="103"/>
      <c r="K78" s="103"/>
      <c r="L78" s="103"/>
      <c r="M78" s="103"/>
      <c r="N78" s="103"/>
      <c r="O78" s="103"/>
      <c r="P78" s="103"/>
      <c r="Q78" s="103"/>
      <c r="R78" s="103"/>
      <c r="S78" s="103"/>
      <c r="T78" s="103"/>
      <c r="U78" s="103"/>
      <c r="V78" s="103"/>
      <c r="W78" s="103"/>
      <c r="X78" s="103"/>
      <c r="Y78" s="103"/>
    </row>
    <row r="79" spans="1:25" x14ac:dyDescent="0.25">
      <c r="A79" s="103"/>
      <c r="B79" s="103"/>
      <c r="C79" s="103"/>
      <c r="D79" s="103"/>
      <c r="E79" s="103"/>
      <c r="F79" s="103"/>
      <c r="G79" s="103"/>
      <c r="H79" s="103"/>
      <c r="I79" s="103"/>
      <c r="J79" s="103"/>
      <c r="K79" s="103"/>
      <c r="L79" s="103"/>
      <c r="M79" s="103"/>
      <c r="N79" s="103"/>
      <c r="O79" s="103"/>
      <c r="P79" s="103"/>
      <c r="Q79" s="103"/>
      <c r="R79" s="103"/>
      <c r="S79" s="103"/>
      <c r="T79" s="103"/>
      <c r="U79" s="103"/>
      <c r="V79" s="103"/>
      <c r="W79" s="103"/>
      <c r="X79" s="103"/>
      <c r="Y79" s="103"/>
    </row>
    <row r="80" spans="1:25" x14ac:dyDescent="0.25">
      <c r="A80" s="103"/>
      <c r="B80" s="103"/>
      <c r="C80" s="103"/>
      <c r="D80" s="103"/>
      <c r="E80" s="103"/>
      <c r="F80" s="103"/>
      <c r="G80" s="103"/>
      <c r="H80" s="103"/>
      <c r="I80" s="103"/>
      <c r="J80" s="103"/>
      <c r="K80" s="103"/>
      <c r="L80" s="103"/>
      <c r="M80" s="103"/>
      <c r="N80" s="103"/>
      <c r="O80" s="103"/>
      <c r="P80" s="103"/>
      <c r="Q80" s="103"/>
      <c r="R80" s="103"/>
      <c r="S80" s="103"/>
      <c r="T80" s="103"/>
      <c r="U80" s="103"/>
      <c r="V80" s="103"/>
      <c r="W80" s="103"/>
      <c r="X80" s="103"/>
      <c r="Y80" s="103"/>
    </row>
    <row r="81" spans="1:25" x14ac:dyDescent="0.25">
      <c r="A81" s="103"/>
      <c r="B81" s="103"/>
      <c r="C81" s="103"/>
      <c r="D81" s="103"/>
      <c r="E81" s="103"/>
      <c r="F81" s="103"/>
      <c r="G81" s="103"/>
      <c r="H81" s="103"/>
      <c r="I81" s="103"/>
      <c r="J81" s="103"/>
      <c r="K81" s="103"/>
      <c r="L81" s="103"/>
      <c r="M81" s="103"/>
      <c r="N81" s="103"/>
      <c r="O81" s="103"/>
      <c r="P81" s="103"/>
      <c r="Q81" s="103"/>
      <c r="R81" s="103"/>
      <c r="S81" s="103"/>
      <c r="T81" s="103"/>
      <c r="U81" s="103"/>
      <c r="V81" s="103"/>
      <c r="W81" s="103"/>
      <c r="X81" s="103"/>
      <c r="Y81" s="103"/>
    </row>
    <row r="82" spans="1:25" x14ac:dyDescent="0.25">
      <c r="A82" s="103"/>
      <c r="B82" s="103"/>
      <c r="C82" s="103"/>
      <c r="D82" s="103"/>
      <c r="E82" s="103"/>
      <c r="F82" s="103"/>
      <c r="G82" s="103"/>
      <c r="H82" s="103"/>
      <c r="I82" s="103"/>
      <c r="J82" s="103"/>
      <c r="K82" s="103"/>
      <c r="L82" s="103"/>
      <c r="M82" s="103"/>
      <c r="N82" s="103"/>
      <c r="O82" s="103"/>
      <c r="P82" s="103"/>
      <c r="Q82" s="103"/>
      <c r="R82" s="103"/>
      <c r="S82" s="103"/>
      <c r="T82" s="103"/>
      <c r="U82" s="103"/>
      <c r="V82" s="103"/>
      <c r="W82" s="103"/>
      <c r="X82" s="103"/>
      <c r="Y82" s="103"/>
    </row>
    <row r="83" spans="1:25" x14ac:dyDescent="0.25">
      <c r="A83" s="103"/>
      <c r="B83" s="103"/>
      <c r="C83" s="103"/>
      <c r="D83" s="103"/>
      <c r="E83" s="103"/>
      <c r="F83" s="103"/>
      <c r="G83" s="103"/>
      <c r="H83" s="103"/>
      <c r="I83" s="103"/>
      <c r="J83" s="103"/>
      <c r="K83" s="103"/>
      <c r="L83" s="103"/>
      <c r="M83" s="103"/>
      <c r="N83" s="103"/>
      <c r="O83" s="103"/>
      <c r="P83" s="103"/>
      <c r="Q83" s="103"/>
      <c r="R83" s="103"/>
      <c r="S83" s="103"/>
      <c r="T83" s="103"/>
      <c r="U83" s="103"/>
      <c r="V83" s="103"/>
      <c r="W83" s="103"/>
      <c r="X83" s="103"/>
      <c r="Y83" s="103"/>
    </row>
    <row r="84" spans="1:25" x14ac:dyDescent="0.25">
      <c r="A84" s="103"/>
      <c r="B84" s="103"/>
      <c r="C84" s="103"/>
      <c r="D84" s="103"/>
      <c r="E84" s="103"/>
      <c r="F84" s="103"/>
      <c r="G84" s="103"/>
      <c r="H84" s="103"/>
      <c r="I84" s="103"/>
      <c r="J84" s="103"/>
      <c r="K84" s="103"/>
      <c r="L84" s="103"/>
      <c r="M84" s="103"/>
      <c r="N84" s="103"/>
      <c r="O84" s="103"/>
      <c r="P84" s="103"/>
      <c r="Q84" s="103"/>
      <c r="R84" s="103"/>
      <c r="S84" s="103"/>
      <c r="T84" s="103"/>
      <c r="U84" s="103"/>
      <c r="V84" s="103"/>
      <c r="W84" s="103"/>
      <c r="X84" s="103"/>
      <c r="Y84" s="103"/>
    </row>
    <row r="85" spans="1:25" x14ac:dyDescent="0.25">
      <c r="A85" s="103"/>
      <c r="B85" s="103"/>
      <c r="C85" s="103"/>
      <c r="D85" s="103"/>
      <c r="E85" s="103"/>
      <c r="F85" s="103"/>
      <c r="G85" s="103"/>
      <c r="H85" s="103"/>
      <c r="I85" s="103"/>
      <c r="J85" s="103"/>
      <c r="K85" s="103"/>
      <c r="L85" s="103"/>
      <c r="M85" s="103"/>
      <c r="N85" s="103"/>
      <c r="O85" s="103"/>
      <c r="P85" s="103"/>
      <c r="Q85" s="103"/>
      <c r="R85" s="103"/>
      <c r="S85" s="103"/>
      <c r="T85" s="103"/>
      <c r="U85" s="103"/>
      <c r="V85" s="103"/>
      <c r="W85" s="103"/>
      <c r="X85" s="103"/>
      <c r="Y85" s="103"/>
    </row>
    <row r="86" spans="1:25" x14ac:dyDescent="0.25">
      <c r="A86" s="103"/>
      <c r="B86" s="103"/>
      <c r="C86" s="103"/>
      <c r="D86" s="103"/>
      <c r="E86" s="103"/>
      <c r="F86" s="103"/>
      <c r="G86" s="103"/>
      <c r="H86" s="103"/>
      <c r="I86" s="103"/>
      <c r="J86" s="103"/>
      <c r="K86" s="103"/>
      <c r="L86" s="103"/>
      <c r="M86" s="103"/>
      <c r="N86" s="103"/>
      <c r="O86" s="103"/>
      <c r="P86" s="103"/>
      <c r="Q86" s="103"/>
      <c r="R86" s="103"/>
      <c r="S86" s="103"/>
      <c r="T86" s="103"/>
      <c r="U86" s="103"/>
      <c r="V86" s="103"/>
      <c r="W86" s="103"/>
      <c r="X86" s="103"/>
      <c r="Y86" s="103"/>
    </row>
    <row r="87" spans="1:25" x14ac:dyDescent="0.25">
      <c r="A87" s="103"/>
      <c r="B87" s="103"/>
      <c r="C87" s="103"/>
      <c r="D87" s="103"/>
      <c r="E87" s="103"/>
      <c r="F87" s="103"/>
      <c r="G87" s="103"/>
      <c r="H87" s="103"/>
      <c r="I87" s="103"/>
      <c r="J87" s="103"/>
      <c r="K87" s="103"/>
      <c r="L87" s="103"/>
      <c r="M87" s="103"/>
      <c r="N87" s="103"/>
      <c r="O87" s="103"/>
      <c r="P87" s="103"/>
      <c r="Q87" s="103"/>
      <c r="R87" s="103"/>
      <c r="S87" s="103"/>
      <c r="T87" s="103"/>
      <c r="U87" s="103"/>
      <c r="V87" s="103"/>
      <c r="W87" s="103"/>
      <c r="X87" s="103"/>
      <c r="Y87" s="103"/>
    </row>
    <row r="88" spans="1:25" x14ac:dyDescent="0.25">
      <c r="A88" s="103"/>
      <c r="B88" s="103"/>
      <c r="C88" s="103"/>
      <c r="D88" s="103"/>
      <c r="E88" s="103"/>
      <c r="F88" s="103"/>
      <c r="G88" s="103"/>
      <c r="H88" s="103"/>
      <c r="I88" s="103"/>
      <c r="J88" s="103"/>
      <c r="K88" s="103"/>
      <c r="L88" s="103"/>
      <c r="M88" s="103"/>
      <c r="N88" s="103"/>
      <c r="O88" s="103"/>
      <c r="P88" s="103"/>
      <c r="Q88" s="103"/>
      <c r="R88" s="103"/>
      <c r="S88" s="103"/>
      <c r="T88" s="103"/>
      <c r="U88" s="103"/>
      <c r="V88" s="103"/>
      <c r="W88" s="103"/>
      <c r="X88" s="103"/>
      <c r="Y88" s="103"/>
    </row>
    <row r="89" spans="1:25" x14ac:dyDescent="0.25">
      <c r="A89" s="103"/>
      <c r="B89" s="103"/>
      <c r="C89" s="103"/>
      <c r="D89" s="103"/>
      <c r="E89" s="103"/>
      <c r="F89" s="103"/>
      <c r="G89" s="103"/>
      <c r="H89" s="103"/>
      <c r="I89" s="103"/>
      <c r="J89" s="103"/>
      <c r="K89" s="103"/>
      <c r="L89" s="103"/>
      <c r="M89" s="103"/>
      <c r="N89" s="103"/>
      <c r="O89" s="103"/>
      <c r="P89" s="103"/>
      <c r="Q89" s="103"/>
      <c r="R89" s="103"/>
      <c r="S89" s="103"/>
      <c r="T89" s="103"/>
      <c r="U89" s="103"/>
      <c r="V89" s="103"/>
      <c r="W89" s="103"/>
      <c r="X89" s="103"/>
      <c r="Y89" s="103"/>
    </row>
    <row r="90" spans="1:25" x14ac:dyDescent="0.25">
      <c r="A90" s="103"/>
      <c r="B90" s="103"/>
      <c r="C90" s="103"/>
      <c r="D90" s="103"/>
      <c r="E90" s="103"/>
      <c r="F90" s="103"/>
      <c r="G90" s="103"/>
      <c r="H90" s="103"/>
      <c r="I90" s="103"/>
      <c r="J90" s="103"/>
      <c r="K90" s="103"/>
      <c r="L90" s="103"/>
      <c r="M90" s="103"/>
      <c r="N90" s="103"/>
      <c r="O90" s="103"/>
      <c r="P90" s="103"/>
      <c r="Q90" s="103"/>
      <c r="R90" s="103"/>
      <c r="S90" s="103"/>
      <c r="T90" s="103"/>
      <c r="U90" s="103"/>
      <c r="V90" s="103"/>
      <c r="W90" s="103"/>
      <c r="X90" s="103"/>
      <c r="Y90" s="103"/>
    </row>
    <row r="91" spans="1:25" x14ac:dyDescent="0.25">
      <c r="A91" s="103"/>
      <c r="B91" s="103"/>
      <c r="C91" s="103"/>
      <c r="D91" s="103"/>
      <c r="E91" s="103"/>
      <c r="F91" s="103"/>
      <c r="G91" s="103"/>
      <c r="H91" s="103"/>
      <c r="I91" s="103"/>
      <c r="J91" s="103"/>
      <c r="K91" s="103"/>
      <c r="L91" s="103"/>
      <c r="M91" s="103"/>
      <c r="N91" s="103"/>
      <c r="O91" s="103"/>
      <c r="P91" s="103"/>
      <c r="Q91" s="103"/>
      <c r="R91" s="103"/>
      <c r="S91" s="103"/>
      <c r="T91" s="103"/>
      <c r="U91" s="103"/>
      <c r="V91" s="103"/>
      <c r="W91" s="103"/>
      <c r="X91" s="103"/>
      <c r="Y91" s="103"/>
    </row>
    <row r="92" spans="1:25" x14ac:dyDescent="0.25">
      <c r="A92" s="103"/>
      <c r="B92" s="103"/>
      <c r="C92" s="103"/>
      <c r="D92" s="103"/>
      <c r="E92" s="103"/>
      <c r="F92" s="103"/>
      <c r="G92" s="103"/>
      <c r="H92" s="103"/>
      <c r="I92" s="103"/>
      <c r="J92" s="103"/>
      <c r="K92" s="103"/>
      <c r="L92" s="103"/>
      <c r="M92" s="103"/>
      <c r="N92" s="103"/>
      <c r="O92" s="103"/>
      <c r="P92" s="103"/>
      <c r="Q92" s="103"/>
      <c r="R92" s="103"/>
      <c r="S92" s="103"/>
      <c r="T92" s="103"/>
      <c r="U92" s="103"/>
      <c r="V92" s="103"/>
      <c r="W92" s="103"/>
      <c r="X92" s="103"/>
      <c r="Y92" s="103"/>
    </row>
    <row r="93" spans="1:25" x14ac:dyDescent="0.25">
      <c r="A93" s="103"/>
      <c r="B93" s="103"/>
      <c r="C93" s="103"/>
      <c r="D93" s="103"/>
      <c r="E93" s="103"/>
      <c r="F93" s="103"/>
      <c r="G93" s="103"/>
      <c r="H93" s="103"/>
      <c r="I93" s="103"/>
      <c r="J93" s="103"/>
      <c r="K93" s="103"/>
      <c r="L93" s="103"/>
      <c r="M93" s="103"/>
      <c r="N93" s="103"/>
      <c r="O93" s="103"/>
      <c r="P93" s="103"/>
      <c r="Q93" s="103"/>
      <c r="R93" s="103"/>
      <c r="S93" s="103"/>
      <c r="T93" s="103"/>
      <c r="U93" s="103"/>
      <c r="V93" s="103"/>
      <c r="W93" s="103"/>
      <c r="X93" s="103"/>
      <c r="Y93" s="103"/>
    </row>
    <row r="94" spans="1:25" x14ac:dyDescent="0.25">
      <c r="A94" s="103"/>
      <c r="B94" s="103"/>
      <c r="C94" s="103"/>
      <c r="D94" s="103"/>
      <c r="E94" s="103"/>
      <c r="F94" s="103"/>
      <c r="G94" s="103"/>
      <c r="H94" s="103"/>
      <c r="I94" s="103"/>
      <c r="J94" s="103"/>
      <c r="K94" s="103"/>
      <c r="L94" s="103"/>
      <c r="M94" s="103"/>
      <c r="N94" s="103"/>
      <c r="O94" s="103"/>
      <c r="P94" s="103"/>
      <c r="Q94" s="103"/>
      <c r="R94" s="103"/>
      <c r="S94" s="103"/>
      <c r="T94" s="103"/>
      <c r="U94" s="103"/>
      <c r="V94" s="103"/>
      <c r="W94" s="103"/>
      <c r="X94" s="103"/>
      <c r="Y94" s="103"/>
    </row>
    <row r="95" spans="1:25" x14ac:dyDescent="0.25">
      <c r="A95" s="103"/>
      <c r="B95" s="103"/>
      <c r="C95" s="103"/>
      <c r="D95" s="103"/>
      <c r="E95" s="103"/>
      <c r="F95" s="103"/>
      <c r="G95" s="103"/>
      <c r="H95" s="103"/>
      <c r="I95" s="103"/>
      <c r="J95" s="103"/>
      <c r="K95" s="103"/>
      <c r="L95" s="103"/>
      <c r="M95" s="103"/>
      <c r="N95" s="103"/>
      <c r="O95" s="103"/>
      <c r="P95" s="103"/>
      <c r="Q95" s="103"/>
      <c r="R95" s="103"/>
      <c r="S95" s="103"/>
      <c r="T95" s="103"/>
      <c r="U95" s="103"/>
      <c r="V95" s="103"/>
      <c r="W95" s="103"/>
      <c r="X95" s="103"/>
      <c r="Y95" s="103"/>
    </row>
    <row r="96" spans="1:25" x14ac:dyDescent="0.25">
      <c r="A96" s="103"/>
      <c r="B96" s="103"/>
      <c r="C96" s="103"/>
      <c r="D96" s="103"/>
      <c r="E96" s="103"/>
      <c r="F96" s="103"/>
      <c r="G96" s="103"/>
      <c r="H96" s="103"/>
      <c r="I96" s="103"/>
      <c r="J96" s="103"/>
      <c r="K96" s="103"/>
      <c r="L96" s="103"/>
      <c r="M96" s="103"/>
      <c r="N96" s="103"/>
      <c r="O96" s="103"/>
      <c r="P96" s="103"/>
      <c r="Q96" s="103"/>
      <c r="R96" s="103"/>
      <c r="S96" s="103"/>
      <c r="T96" s="103"/>
      <c r="U96" s="103"/>
      <c r="V96" s="103"/>
      <c r="W96" s="103"/>
      <c r="X96" s="103"/>
      <c r="Y96" s="103"/>
    </row>
    <row r="97" spans="1:25" x14ac:dyDescent="0.25">
      <c r="A97" s="103"/>
      <c r="B97" s="103"/>
      <c r="C97" s="103"/>
      <c r="D97" s="103"/>
      <c r="E97" s="103"/>
      <c r="F97" s="103"/>
      <c r="G97" s="103"/>
      <c r="H97" s="103"/>
      <c r="I97" s="103"/>
      <c r="J97" s="103"/>
      <c r="K97" s="103"/>
      <c r="L97" s="103"/>
      <c r="M97" s="103"/>
      <c r="N97" s="103"/>
      <c r="O97" s="103"/>
      <c r="P97" s="103"/>
      <c r="Q97" s="103"/>
      <c r="R97" s="103"/>
      <c r="S97" s="103"/>
      <c r="T97" s="103"/>
      <c r="U97" s="103"/>
      <c r="V97" s="103"/>
      <c r="W97" s="103"/>
      <c r="X97" s="103"/>
      <c r="Y97" s="103"/>
    </row>
    <row r="98" spans="1:25" x14ac:dyDescent="0.25">
      <c r="A98" s="103"/>
      <c r="B98" s="103"/>
      <c r="C98" s="103"/>
      <c r="D98" s="103"/>
      <c r="E98" s="103"/>
      <c r="F98" s="103"/>
      <c r="G98" s="103"/>
      <c r="H98" s="103"/>
      <c r="I98" s="103"/>
      <c r="J98" s="103"/>
      <c r="K98" s="103"/>
      <c r="L98" s="103"/>
      <c r="M98" s="103"/>
      <c r="N98" s="103"/>
      <c r="O98" s="103"/>
      <c r="P98" s="103"/>
      <c r="Q98" s="103"/>
      <c r="R98" s="103"/>
      <c r="S98" s="103"/>
      <c r="T98" s="103"/>
      <c r="U98" s="103"/>
      <c r="V98" s="103"/>
      <c r="W98" s="103"/>
      <c r="X98" s="103"/>
      <c r="Y98" s="103"/>
    </row>
    <row r="99" spans="1:25" x14ac:dyDescent="0.25">
      <c r="A99" s="103"/>
      <c r="B99" s="103"/>
      <c r="C99" s="103"/>
      <c r="D99" s="103"/>
      <c r="E99" s="103"/>
      <c r="F99" s="103"/>
      <c r="G99" s="103"/>
      <c r="H99" s="103"/>
      <c r="I99" s="103"/>
      <c r="J99" s="103"/>
      <c r="K99" s="103"/>
      <c r="L99" s="103"/>
      <c r="M99" s="103"/>
      <c r="N99" s="103"/>
      <c r="O99" s="103"/>
      <c r="P99" s="103"/>
      <c r="Q99" s="103"/>
      <c r="R99" s="103"/>
      <c r="S99" s="103"/>
      <c r="T99" s="103"/>
      <c r="U99" s="103"/>
      <c r="V99" s="103"/>
      <c r="W99" s="103"/>
      <c r="X99" s="103"/>
      <c r="Y99" s="103"/>
    </row>
    <row r="100" spans="1:25" x14ac:dyDescent="0.25">
      <c r="A100" s="103"/>
      <c r="B100" s="103"/>
      <c r="C100" s="103"/>
      <c r="D100" s="103"/>
      <c r="E100" s="103"/>
      <c r="F100" s="103"/>
      <c r="G100" s="103"/>
      <c r="H100" s="103"/>
      <c r="I100" s="103"/>
      <c r="J100" s="103"/>
      <c r="K100" s="103"/>
      <c r="L100" s="103"/>
      <c r="M100" s="103"/>
      <c r="N100" s="103"/>
      <c r="O100" s="103"/>
      <c r="P100" s="103"/>
      <c r="Q100" s="103"/>
      <c r="R100" s="103"/>
      <c r="S100" s="103"/>
      <c r="T100" s="103"/>
      <c r="U100" s="103"/>
      <c r="V100" s="103"/>
      <c r="W100" s="103"/>
      <c r="X100" s="103"/>
      <c r="Y100" s="103"/>
    </row>
    <row r="101" spans="1:25" x14ac:dyDescent="0.25">
      <c r="A101" s="103"/>
      <c r="B101" s="103"/>
      <c r="C101" s="103"/>
      <c r="D101" s="103"/>
      <c r="E101" s="103"/>
      <c r="F101" s="103"/>
      <c r="G101" s="103"/>
      <c r="H101" s="103"/>
      <c r="I101" s="103"/>
      <c r="J101" s="103"/>
      <c r="K101" s="103"/>
      <c r="L101" s="103"/>
      <c r="M101" s="103"/>
      <c r="N101" s="103"/>
      <c r="O101" s="103"/>
      <c r="P101" s="103"/>
      <c r="Q101" s="103"/>
      <c r="R101" s="103"/>
      <c r="S101" s="103"/>
      <c r="T101" s="103"/>
      <c r="U101" s="103"/>
      <c r="V101" s="103"/>
      <c r="W101" s="103"/>
      <c r="X101" s="103"/>
      <c r="Y101" s="103"/>
    </row>
    <row r="102" spans="1:25" x14ac:dyDescent="0.25">
      <c r="A102" s="103"/>
      <c r="B102" s="103"/>
      <c r="C102" s="103"/>
      <c r="D102" s="103"/>
      <c r="E102" s="103"/>
      <c r="F102" s="103"/>
      <c r="G102" s="103"/>
      <c r="H102" s="103"/>
      <c r="I102" s="103"/>
      <c r="J102" s="103"/>
      <c r="K102" s="103"/>
      <c r="L102" s="103"/>
      <c r="M102" s="103"/>
      <c r="N102" s="103"/>
      <c r="O102" s="103"/>
      <c r="P102" s="103"/>
      <c r="Q102" s="103"/>
      <c r="R102" s="103"/>
      <c r="S102" s="103"/>
      <c r="T102" s="103"/>
      <c r="U102" s="103"/>
      <c r="V102" s="103"/>
      <c r="W102" s="103"/>
      <c r="X102" s="103"/>
      <c r="Y102" s="103"/>
    </row>
    <row r="103" spans="1:25" x14ac:dyDescent="0.25">
      <c r="A103" s="103"/>
      <c r="B103" s="103"/>
      <c r="C103" s="103"/>
      <c r="D103" s="103"/>
      <c r="E103" s="103"/>
      <c r="F103" s="103"/>
      <c r="G103" s="103"/>
      <c r="H103" s="103"/>
      <c r="I103" s="103"/>
      <c r="J103" s="103"/>
      <c r="K103" s="103"/>
      <c r="L103" s="103"/>
      <c r="M103" s="103"/>
      <c r="N103" s="103"/>
      <c r="O103" s="103"/>
      <c r="P103" s="103"/>
      <c r="Q103" s="103"/>
      <c r="R103" s="103"/>
      <c r="S103" s="103"/>
      <c r="T103" s="103"/>
      <c r="U103" s="103"/>
      <c r="V103" s="103"/>
      <c r="W103" s="103"/>
      <c r="X103" s="103"/>
      <c r="Y103" s="103"/>
    </row>
    <row r="104" spans="1:25" x14ac:dyDescent="0.25">
      <c r="A104" s="103"/>
      <c r="B104" s="103"/>
      <c r="C104" s="103"/>
      <c r="D104" s="103"/>
      <c r="E104" s="103"/>
      <c r="F104" s="103"/>
      <c r="G104" s="103"/>
      <c r="H104" s="103"/>
      <c r="I104" s="103"/>
      <c r="J104" s="103"/>
      <c r="K104" s="103"/>
      <c r="L104" s="103"/>
      <c r="M104" s="103"/>
      <c r="N104" s="103"/>
      <c r="O104" s="103"/>
      <c r="P104" s="103"/>
      <c r="Q104" s="103"/>
      <c r="R104" s="103"/>
      <c r="S104" s="103"/>
      <c r="T104" s="103"/>
      <c r="U104" s="103"/>
      <c r="V104" s="103"/>
      <c r="W104" s="103"/>
      <c r="X104" s="103"/>
      <c r="Y104" s="103"/>
    </row>
    <row r="105" spans="1:25" x14ac:dyDescent="0.25">
      <c r="A105" s="103"/>
      <c r="B105" s="103"/>
      <c r="C105" s="103"/>
      <c r="D105" s="103"/>
      <c r="E105" s="103"/>
      <c r="F105" s="103"/>
      <c r="G105" s="103"/>
      <c r="H105" s="103"/>
      <c r="I105" s="103"/>
      <c r="J105" s="103"/>
      <c r="K105" s="103"/>
      <c r="L105" s="103"/>
      <c r="M105" s="103"/>
      <c r="N105" s="103"/>
      <c r="O105" s="103"/>
      <c r="P105" s="103"/>
      <c r="Q105" s="103"/>
      <c r="R105" s="103"/>
      <c r="S105" s="103"/>
      <c r="T105" s="103"/>
      <c r="U105" s="103"/>
      <c r="V105" s="103"/>
      <c r="W105" s="103"/>
      <c r="X105" s="103"/>
      <c r="Y105" s="103"/>
    </row>
    <row r="106" spans="1:25" x14ac:dyDescent="0.25">
      <c r="A106" s="103"/>
      <c r="B106" s="103"/>
      <c r="C106" s="103"/>
      <c r="D106" s="103"/>
      <c r="E106" s="103"/>
      <c r="F106" s="103"/>
      <c r="G106" s="103"/>
      <c r="H106" s="103"/>
      <c r="I106" s="103"/>
      <c r="J106" s="103"/>
      <c r="K106" s="103"/>
      <c r="L106" s="103"/>
      <c r="M106" s="103"/>
      <c r="N106" s="103"/>
      <c r="O106" s="103"/>
      <c r="P106" s="103"/>
      <c r="Q106" s="103"/>
      <c r="R106" s="103"/>
      <c r="S106" s="103"/>
      <c r="T106" s="103"/>
      <c r="U106" s="103"/>
      <c r="V106" s="103"/>
      <c r="W106" s="103"/>
      <c r="X106" s="103"/>
      <c r="Y106" s="103"/>
    </row>
    <row r="107" spans="1:25" x14ac:dyDescent="0.25">
      <c r="A107" s="103"/>
      <c r="B107" s="103"/>
      <c r="C107" s="103"/>
      <c r="D107" s="103"/>
      <c r="E107" s="103"/>
      <c r="F107" s="103"/>
      <c r="G107" s="103"/>
      <c r="H107" s="103"/>
      <c r="I107" s="103"/>
      <c r="J107" s="103"/>
      <c r="K107" s="103"/>
      <c r="L107" s="103"/>
      <c r="M107" s="103"/>
      <c r="N107" s="103"/>
      <c r="O107" s="103"/>
      <c r="P107" s="103"/>
      <c r="Q107" s="103"/>
      <c r="R107" s="103"/>
      <c r="S107" s="103"/>
      <c r="T107" s="103"/>
      <c r="U107" s="103"/>
      <c r="V107" s="103"/>
      <c r="W107" s="103"/>
      <c r="X107" s="103"/>
      <c r="Y107" s="103"/>
    </row>
    <row r="108" spans="1:25" x14ac:dyDescent="0.25">
      <c r="A108" s="103"/>
      <c r="B108" s="103"/>
      <c r="C108" s="103"/>
      <c r="D108" s="103"/>
      <c r="E108" s="103"/>
      <c r="F108" s="103"/>
      <c r="G108" s="103"/>
      <c r="H108" s="103"/>
      <c r="I108" s="103"/>
      <c r="J108" s="103"/>
      <c r="K108" s="103"/>
      <c r="L108" s="103"/>
      <c r="M108" s="103"/>
      <c r="N108" s="103"/>
      <c r="O108" s="103"/>
      <c r="P108" s="103"/>
      <c r="Q108" s="103"/>
      <c r="R108" s="103"/>
      <c r="S108" s="103"/>
      <c r="T108" s="103"/>
      <c r="U108" s="103"/>
      <c r="V108" s="103"/>
      <c r="W108" s="103"/>
      <c r="X108" s="103"/>
      <c r="Y108" s="103"/>
    </row>
    <row r="109" spans="1:25" x14ac:dyDescent="0.25">
      <c r="A109" s="103"/>
      <c r="B109" s="103"/>
      <c r="C109" s="103"/>
      <c r="D109" s="103"/>
      <c r="E109" s="103"/>
      <c r="F109" s="103"/>
      <c r="G109" s="103"/>
      <c r="H109" s="103"/>
      <c r="I109" s="103"/>
      <c r="J109" s="103"/>
      <c r="K109" s="103"/>
      <c r="L109" s="103"/>
      <c r="M109" s="103"/>
      <c r="N109" s="103"/>
      <c r="O109" s="103"/>
      <c r="P109" s="103"/>
      <c r="Q109" s="103"/>
      <c r="R109" s="103"/>
      <c r="S109" s="103"/>
      <c r="T109" s="103"/>
      <c r="U109" s="103"/>
      <c r="V109" s="103"/>
      <c r="W109" s="103"/>
      <c r="X109" s="103"/>
      <c r="Y109" s="103"/>
    </row>
    <row r="110" spans="1:25" x14ac:dyDescent="0.25">
      <c r="A110" s="103"/>
      <c r="B110" s="103"/>
      <c r="C110" s="103"/>
      <c r="D110" s="103"/>
      <c r="E110" s="103"/>
      <c r="F110" s="103"/>
      <c r="G110" s="103"/>
      <c r="H110" s="103"/>
      <c r="I110" s="103"/>
      <c r="J110" s="103"/>
      <c r="K110" s="103"/>
      <c r="L110" s="103"/>
      <c r="M110" s="103"/>
      <c r="N110" s="103"/>
      <c r="O110" s="103"/>
      <c r="P110" s="103"/>
      <c r="Q110" s="103"/>
      <c r="R110" s="103"/>
      <c r="S110" s="103"/>
      <c r="T110" s="103"/>
      <c r="U110" s="103"/>
      <c r="V110" s="103"/>
      <c r="W110" s="103"/>
      <c r="X110" s="103"/>
      <c r="Y110" s="103"/>
    </row>
    <row r="111" spans="1:25" x14ac:dyDescent="0.25">
      <c r="A111" s="103"/>
      <c r="B111" s="103"/>
      <c r="C111" s="103"/>
      <c r="D111" s="103"/>
      <c r="E111" s="103"/>
      <c r="F111" s="103"/>
      <c r="G111" s="103"/>
      <c r="H111" s="103"/>
      <c r="I111" s="103"/>
      <c r="J111" s="103"/>
      <c r="K111" s="103"/>
      <c r="L111" s="103"/>
      <c r="M111" s="103"/>
      <c r="N111" s="103"/>
      <c r="O111" s="103"/>
      <c r="P111" s="103"/>
      <c r="Q111" s="103"/>
      <c r="R111" s="103"/>
      <c r="S111" s="103"/>
      <c r="T111" s="103"/>
      <c r="U111" s="103"/>
      <c r="V111" s="103"/>
      <c r="W111" s="103"/>
      <c r="X111" s="103"/>
      <c r="Y111" s="103"/>
    </row>
    <row r="112" spans="1:25" x14ac:dyDescent="0.25">
      <c r="A112" s="103"/>
      <c r="B112" s="103"/>
      <c r="C112" s="103"/>
      <c r="D112" s="103"/>
      <c r="E112" s="103"/>
      <c r="F112" s="103"/>
      <c r="G112" s="103"/>
      <c r="H112" s="103"/>
      <c r="I112" s="103"/>
      <c r="J112" s="103"/>
      <c r="K112" s="103"/>
      <c r="L112" s="103"/>
      <c r="M112" s="103"/>
      <c r="N112" s="103"/>
      <c r="O112" s="103"/>
      <c r="P112" s="103"/>
      <c r="Q112" s="103"/>
      <c r="R112" s="103"/>
      <c r="S112" s="103"/>
      <c r="T112" s="103"/>
      <c r="U112" s="103"/>
      <c r="V112" s="103"/>
      <c r="W112" s="103"/>
      <c r="X112" s="103"/>
      <c r="Y112" s="103"/>
    </row>
    <row r="113" spans="1:25" x14ac:dyDescent="0.25">
      <c r="A113" s="103"/>
      <c r="B113" s="103"/>
      <c r="C113" s="103"/>
      <c r="D113" s="103"/>
      <c r="E113" s="103"/>
      <c r="F113" s="103"/>
      <c r="G113" s="103"/>
      <c r="H113" s="103"/>
      <c r="I113" s="103"/>
      <c r="J113" s="103"/>
      <c r="K113" s="103"/>
      <c r="L113" s="103"/>
      <c r="M113" s="103"/>
      <c r="N113" s="103"/>
      <c r="O113" s="103"/>
      <c r="P113" s="103"/>
      <c r="Q113" s="103"/>
      <c r="R113" s="103"/>
      <c r="S113" s="103"/>
      <c r="T113" s="103"/>
      <c r="U113" s="103"/>
      <c r="V113" s="103"/>
      <c r="W113" s="103"/>
      <c r="X113" s="103"/>
      <c r="Y113" s="103"/>
    </row>
    <row r="114" spans="1:25" x14ac:dyDescent="0.25">
      <c r="A114" s="103"/>
      <c r="B114" s="103"/>
      <c r="C114" s="103"/>
      <c r="D114" s="103"/>
      <c r="E114" s="103"/>
      <c r="F114" s="103"/>
      <c r="G114" s="103"/>
      <c r="H114" s="103"/>
      <c r="I114" s="103"/>
      <c r="J114" s="103"/>
      <c r="K114" s="103"/>
      <c r="L114" s="103"/>
      <c r="M114" s="103"/>
      <c r="N114" s="103"/>
      <c r="O114" s="103"/>
      <c r="P114" s="103"/>
      <c r="Q114" s="103"/>
      <c r="R114" s="103"/>
      <c r="S114" s="103"/>
      <c r="T114" s="103"/>
      <c r="U114" s="103"/>
      <c r="V114" s="103"/>
      <c r="W114" s="103"/>
      <c r="X114" s="103"/>
      <c r="Y114" s="103"/>
    </row>
    <row r="115" spans="1:25" x14ac:dyDescent="0.25">
      <c r="A115" s="103"/>
      <c r="B115" s="103"/>
      <c r="C115" s="103"/>
      <c r="D115" s="103"/>
      <c r="E115" s="103"/>
      <c r="F115" s="103"/>
      <c r="G115" s="103"/>
      <c r="H115" s="103"/>
      <c r="I115" s="103"/>
      <c r="J115" s="103"/>
      <c r="K115" s="103"/>
      <c r="L115" s="103"/>
      <c r="M115" s="103"/>
      <c r="N115" s="103"/>
      <c r="O115" s="103"/>
      <c r="P115" s="103"/>
      <c r="Q115" s="103"/>
      <c r="R115" s="103"/>
      <c r="S115" s="103"/>
      <c r="T115" s="103"/>
      <c r="U115" s="103"/>
      <c r="V115" s="103"/>
      <c r="W115" s="103"/>
      <c r="X115" s="103"/>
      <c r="Y115" s="103"/>
    </row>
    <row r="116" spans="1:25" x14ac:dyDescent="0.25">
      <c r="A116" s="103"/>
      <c r="B116" s="103"/>
      <c r="C116" s="103"/>
      <c r="D116" s="103"/>
      <c r="E116" s="103"/>
      <c r="F116" s="103"/>
      <c r="G116" s="103"/>
      <c r="H116" s="103"/>
      <c r="I116" s="103"/>
      <c r="J116" s="103"/>
      <c r="K116" s="103"/>
      <c r="L116" s="103"/>
      <c r="M116" s="103"/>
      <c r="N116" s="103"/>
      <c r="O116" s="103"/>
      <c r="P116" s="103"/>
      <c r="Q116" s="103"/>
      <c r="R116" s="103"/>
      <c r="S116" s="103"/>
      <c r="T116" s="103"/>
      <c r="U116" s="103"/>
      <c r="V116" s="103"/>
      <c r="W116" s="103"/>
      <c r="X116" s="103"/>
      <c r="Y116" s="103"/>
    </row>
    <row r="117" spans="1:25" x14ac:dyDescent="0.25">
      <c r="A117" s="103"/>
      <c r="B117" s="103"/>
      <c r="C117" s="103"/>
      <c r="D117" s="103"/>
      <c r="E117" s="103"/>
      <c r="F117" s="103"/>
      <c r="G117" s="103"/>
      <c r="H117" s="103"/>
      <c r="I117" s="103"/>
      <c r="J117" s="103"/>
      <c r="K117" s="103"/>
      <c r="L117" s="103"/>
      <c r="M117" s="103"/>
      <c r="N117" s="103"/>
      <c r="O117" s="103"/>
      <c r="P117" s="103"/>
      <c r="Q117" s="103"/>
      <c r="R117" s="103"/>
      <c r="S117" s="103"/>
      <c r="T117" s="103"/>
      <c r="U117" s="103"/>
      <c r="V117" s="103"/>
      <c r="W117" s="103"/>
      <c r="X117" s="103"/>
      <c r="Y117" s="103"/>
    </row>
    <row r="118" spans="1:25" x14ac:dyDescent="0.25">
      <c r="A118" s="103"/>
      <c r="B118" s="103"/>
      <c r="C118" s="103"/>
      <c r="D118" s="103"/>
      <c r="E118" s="103"/>
      <c r="F118" s="103"/>
      <c r="G118" s="103"/>
      <c r="H118" s="103"/>
      <c r="I118" s="103"/>
      <c r="J118" s="103"/>
      <c r="K118" s="103"/>
      <c r="L118" s="103"/>
      <c r="M118" s="103"/>
      <c r="N118" s="103"/>
      <c r="O118" s="103"/>
      <c r="P118" s="103"/>
      <c r="Q118" s="103"/>
      <c r="R118" s="103"/>
      <c r="S118" s="103"/>
      <c r="T118" s="103"/>
      <c r="U118" s="103"/>
      <c r="V118" s="103"/>
      <c r="W118" s="103"/>
      <c r="X118" s="103"/>
      <c r="Y118" s="103"/>
    </row>
    <row r="119" spans="1:25" x14ac:dyDescent="0.25">
      <c r="A119" s="103"/>
      <c r="B119" s="103"/>
      <c r="C119" s="103"/>
      <c r="D119" s="103"/>
      <c r="E119" s="103"/>
      <c r="F119" s="103"/>
      <c r="G119" s="103"/>
      <c r="H119" s="103"/>
      <c r="I119" s="103"/>
      <c r="J119" s="103"/>
      <c r="K119" s="103"/>
      <c r="L119" s="103"/>
      <c r="M119" s="103"/>
      <c r="N119" s="103"/>
      <c r="O119" s="103"/>
      <c r="P119" s="103"/>
      <c r="Q119" s="103"/>
      <c r="R119" s="103"/>
      <c r="S119" s="103"/>
      <c r="T119" s="103"/>
      <c r="U119" s="103"/>
      <c r="V119" s="103"/>
      <c r="W119" s="103"/>
      <c r="X119" s="103"/>
      <c r="Y119" s="103"/>
    </row>
    <row r="120" spans="1:25" x14ac:dyDescent="0.25">
      <c r="A120" s="103"/>
      <c r="B120" s="103"/>
      <c r="C120" s="103"/>
      <c r="D120" s="103"/>
      <c r="E120" s="103"/>
      <c r="F120" s="103"/>
      <c r="G120" s="103"/>
      <c r="H120" s="103"/>
      <c r="I120" s="103"/>
      <c r="J120" s="103"/>
      <c r="K120" s="103"/>
      <c r="L120" s="103"/>
      <c r="M120" s="103"/>
      <c r="N120" s="103"/>
      <c r="O120" s="103"/>
      <c r="P120" s="103"/>
      <c r="Q120" s="103"/>
      <c r="R120" s="103"/>
      <c r="S120" s="103"/>
      <c r="T120" s="103"/>
      <c r="U120" s="103"/>
      <c r="V120" s="103"/>
      <c r="W120" s="103"/>
      <c r="X120" s="103"/>
      <c r="Y120" s="103"/>
    </row>
    <row r="121" spans="1:25" x14ac:dyDescent="0.25">
      <c r="A121" s="103"/>
      <c r="B121" s="103"/>
      <c r="C121" s="103"/>
      <c r="D121" s="103"/>
      <c r="E121" s="103"/>
      <c r="F121" s="103"/>
      <c r="G121" s="103"/>
      <c r="H121" s="103"/>
      <c r="I121" s="103"/>
      <c r="J121" s="103"/>
      <c r="K121" s="103"/>
      <c r="L121" s="103"/>
      <c r="M121" s="103"/>
      <c r="N121" s="103"/>
      <c r="O121" s="103"/>
      <c r="P121" s="103"/>
      <c r="Q121" s="103"/>
      <c r="R121" s="103"/>
      <c r="S121" s="103"/>
      <c r="T121" s="103"/>
      <c r="U121" s="103"/>
      <c r="V121" s="103"/>
      <c r="W121" s="103"/>
      <c r="X121" s="103"/>
      <c r="Y121" s="103"/>
    </row>
    <row r="122" spans="1:25" x14ac:dyDescent="0.25">
      <c r="A122" s="103"/>
      <c r="B122" s="103"/>
      <c r="C122" s="103"/>
      <c r="D122" s="103"/>
      <c r="E122" s="103"/>
      <c r="F122" s="103"/>
      <c r="G122" s="103"/>
      <c r="H122" s="103"/>
      <c r="I122" s="103"/>
      <c r="J122" s="103"/>
      <c r="K122" s="103"/>
      <c r="L122" s="103"/>
      <c r="M122" s="103"/>
      <c r="N122" s="103"/>
      <c r="O122" s="103"/>
      <c r="P122" s="103"/>
      <c r="Q122" s="103"/>
      <c r="R122" s="103"/>
      <c r="S122" s="103"/>
      <c r="T122" s="103"/>
      <c r="U122" s="103"/>
      <c r="V122" s="103"/>
      <c r="W122" s="103"/>
      <c r="X122" s="103"/>
      <c r="Y122" s="103"/>
    </row>
    <row r="123" spans="1:25" x14ac:dyDescent="0.25">
      <c r="A123" s="103"/>
      <c r="B123" s="103"/>
      <c r="C123" s="103"/>
      <c r="D123" s="103"/>
      <c r="E123" s="103"/>
      <c r="F123" s="103"/>
      <c r="G123" s="103"/>
      <c r="H123" s="103"/>
      <c r="I123" s="103"/>
      <c r="J123" s="103"/>
      <c r="K123" s="103"/>
      <c r="L123" s="103"/>
      <c r="M123" s="103"/>
      <c r="N123" s="103"/>
      <c r="O123" s="103"/>
      <c r="P123" s="103"/>
      <c r="Q123" s="103"/>
      <c r="R123" s="103"/>
      <c r="S123" s="103"/>
      <c r="T123" s="103"/>
      <c r="U123" s="103"/>
      <c r="V123" s="103"/>
      <c r="W123" s="103"/>
      <c r="X123" s="103"/>
      <c r="Y123" s="103"/>
    </row>
    <row r="124" spans="1:25" x14ac:dyDescent="0.25">
      <c r="A124" s="103"/>
      <c r="B124" s="103"/>
      <c r="C124" s="103"/>
      <c r="D124" s="103"/>
      <c r="E124" s="103"/>
      <c r="F124" s="103"/>
      <c r="G124" s="103"/>
      <c r="H124" s="103"/>
      <c r="I124" s="103"/>
      <c r="J124" s="103"/>
      <c r="K124" s="103"/>
      <c r="L124" s="103"/>
      <c r="M124" s="103"/>
      <c r="N124" s="103"/>
      <c r="O124" s="103"/>
      <c r="P124" s="103"/>
      <c r="Q124" s="103"/>
      <c r="R124" s="103"/>
      <c r="S124" s="103"/>
      <c r="T124" s="103"/>
      <c r="U124" s="103"/>
      <c r="V124" s="103"/>
      <c r="W124" s="103"/>
      <c r="X124" s="103"/>
      <c r="Y124" s="103"/>
    </row>
    <row r="125" spans="1:25" x14ac:dyDescent="0.25">
      <c r="A125" s="103"/>
      <c r="B125" s="103"/>
      <c r="C125" s="103"/>
      <c r="D125" s="103"/>
      <c r="E125" s="103"/>
      <c r="F125" s="103"/>
      <c r="G125" s="103"/>
      <c r="H125" s="103"/>
      <c r="I125" s="103"/>
      <c r="J125" s="103"/>
      <c r="K125" s="103"/>
      <c r="L125" s="103"/>
      <c r="M125" s="103"/>
      <c r="N125" s="103"/>
      <c r="O125" s="103"/>
      <c r="P125" s="103"/>
      <c r="Q125" s="103"/>
      <c r="R125" s="103"/>
      <c r="S125" s="103"/>
      <c r="T125" s="103"/>
      <c r="U125" s="103"/>
      <c r="V125" s="103"/>
      <c r="W125" s="103"/>
      <c r="X125" s="103"/>
      <c r="Y125" s="103"/>
    </row>
    <row r="126" spans="1:25" x14ac:dyDescent="0.25">
      <c r="A126" s="103"/>
      <c r="B126" s="103"/>
      <c r="C126" s="103"/>
      <c r="D126" s="103"/>
      <c r="E126" s="103"/>
      <c r="F126" s="103"/>
      <c r="G126" s="103"/>
      <c r="H126" s="103"/>
      <c r="I126" s="103"/>
      <c r="J126" s="103"/>
      <c r="K126" s="103"/>
      <c r="L126" s="103"/>
      <c r="M126" s="103"/>
      <c r="N126" s="103"/>
      <c r="O126" s="103"/>
      <c r="P126" s="103"/>
      <c r="Q126" s="103"/>
      <c r="R126" s="103"/>
      <c r="S126" s="103"/>
      <c r="T126" s="103"/>
      <c r="U126" s="103"/>
      <c r="V126" s="103"/>
      <c r="W126" s="103"/>
      <c r="X126" s="103"/>
      <c r="Y126" s="103"/>
    </row>
    <row r="127" spans="1:25" x14ac:dyDescent="0.25">
      <c r="A127" s="103"/>
      <c r="B127" s="103"/>
      <c r="C127" s="103"/>
      <c r="D127" s="103"/>
      <c r="E127" s="103"/>
      <c r="F127" s="103"/>
      <c r="G127" s="103"/>
      <c r="H127" s="103"/>
      <c r="I127" s="103"/>
      <c r="J127" s="103"/>
      <c r="K127" s="103"/>
      <c r="L127" s="103"/>
      <c r="M127" s="103"/>
      <c r="N127" s="103"/>
      <c r="O127" s="103"/>
      <c r="P127" s="103"/>
      <c r="Q127" s="103"/>
      <c r="R127" s="103"/>
      <c r="S127" s="103"/>
      <c r="T127" s="103"/>
      <c r="U127" s="103"/>
      <c r="V127" s="103"/>
      <c r="W127" s="103"/>
      <c r="X127" s="103"/>
      <c r="Y127" s="103"/>
    </row>
    <row r="128" spans="1:25" x14ac:dyDescent="0.25">
      <c r="A128" s="103"/>
      <c r="B128" s="103"/>
      <c r="C128" s="103"/>
      <c r="D128" s="103"/>
      <c r="E128" s="103"/>
      <c r="F128" s="103"/>
      <c r="G128" s="103"/>
      <c r="H128" s="103"/>
      <c r="I128" s="103"/>
      <c r="J128" s="103"/>
      <c r="K128" s="103"/>
      <c r="L128" s="103"/>
      <c r="M128" s="103"/>
      <c r="N128" s="103"/>
      <c r="O128" s="103"/>
      <c r="P128" s="103"/>
      <c r="Q128" s="103"/>
      <c r="R128" s="103"/>
      <c r="S128" s="103"/>
      <c r="T128" s="103"/>
      <c r="U128" s="103"/>
      <c r="V128" s="103"/>
      <c r="W128" s="103"/>
      <c r="X128" s="103"/>
      <c r="Y128" s="103"/>
    </row>
    <row r="129" spans="1:25" x14ac:dyDescent="0.25">
      <c r="A129" s="103"/>
      <c r="B129" s="103"/>
      <c r="C129" s="103"/>
      <c r="D129" s="103"/>
      <c r="E129" s="103"/>
      <c r="F129" s="103"/>
      <c r="G129" s="103"/>
      <c r="H129" s="103"/>
      <c r="I129" s="103"/>
      <c r="J129" s="103"/>
      <c r="K129" s="103"/>
      <c r="L129" s="103"/>
      <c r="M129" s="103"/>
      <c r="N129" s="103"/>
      <c r="O129" s="103"/>
      <c r="P129" s="103"/>
      <c r="Q129" s="103"/>
      <c r="R129" s="103"/>
      <c r="S129" s="103"/>
      <c r="T129" s="103"/>
      <c r="U129" s="103"/>
      <c r="V129" s="103"/>
      <c r="W129" s="103"/>
      <c r="X129" s="103"/>
      <c r="Y129" s="103"/>
    </row>
    <row r="130" spans="1:25" x14ac:dyDescent="0.25">
      <c r="A130" s="103"/>
      <c r="B130" s="103"/>
      <c r="C130" s="103"/>
      <c r="D130" s="103"/>
      <c r="E130" s="103"/>
      <c r="F130" s="103"/>
      <c r="G130" s="103"/>
      <c r="H130" s="103"/>
      <c r="I130" s="103"/>
      <c r="J130" s="103"/>
      <c r="K130" s="103"/>
      <c r="L130" s="103"/>
      <c r="M130" s="103"/>
      <c r="N130" s="103"/>
      <c r="O130" s="103"/>
      <c r="P130" s="103"/>
      <c r="Q130" s="103"/>
      <c r="R130" s="103"/>
      <c r="S130" s="103"/>
      <c r="T130" s="103"/>
      <c r="U130" s="103"/>
      <c r="V130" s="103"/>
      <c r="W130" s="103"/>
      <c r="X130" s="103"/>
      <c r="Y130" s="103"/>
    </row>
    <row r="131" spans="1:25" x14ac:dyDescent="0.25">
      <c r="A131" s="103"/>
      <c r="B131" s="103"/>
      <c r="C131" s="103"/>
      <c r="D131" s="103"/>
      <c r="E131" s="103"/>
      <c r="F131" s="103"/>
      <c r="G131" s="103"/>
      <c r="H131" s="103"/>
      <c r="I131" s="103"/>
      <c r="J131" s="103"/>
      <c r="K131" s="103"/>
      <c r="L131" s="103"/>
      <c r="M131" s="103"/>
      <c r="N131" s="103"/>
      <c r="O131" s="103"/>
      <c r="P131" s="103"/>
      <c r="Q131" s="103"/>
      <c r="R131" s="103"/>
      <c r="S131" s="103"/>
      <c r="T131" s="103"/>
      <c r="U131" s="103"/>
      <c r="V131" s="103"/>
      <c r="W131" s="103"/>
      <c r="X131" s="103"/>
      <c r="Y131" s="103"/>
    </row>
    <row r="132" spans="1:25" x14ac:dyDescent="0.25">
      <c r="A132" s="103"/>
      <c r="B132" s="103"/>
      <c r="C132" s="103"/>
      <c r="D132" s="103"/>
      <c r="E132" s="103"/>
      <c r="F132" s="103"/>
      <c r="G132" s="103"/>
      <c r="H132" s="103"/>
      <c r="I132" s="103"/>
      <c r="J132" s="103"/>
      <c r="K132" s="103"/>
      <c r="L132" s="103"/>
      <c r="M132" s="103"/>
      <c r="N132" s="103"/>
      <c r="O132" s="103"/>
      <c r="P132" s="103"/>
      <c r="Q132" s="103"/>
      <c r="R132" s="103"/>
      <c r="S132" s="103"/>
      <c r="T132" s="103"/>
      <c r="U132" s="103"/>
      <c r="V132" s="103"/>
      <c r="W132" s="103"/>
      <c r="X132" s="103"/>
      <c r="Y132" s="103"/>
    </row>
    <row r="133" spans="1:25" x14ac:dyDescent="0.25">
      <c r="A133" s="103"/>
      <c r="B133" s="103"/>
      <c r="C133" s="103"/>
      <c r="D133" s="103"/>
      <c r="E133" s="103"/>
      <c r="F133" s="103"/>
      <c r="G133" s="103"/>
      <c r="H133" s="103"/>
      <c r="I133" s="103"/>
      <c r="J133" s="103"/>
      <c r="K133" s="103"/>
      <c r="L133" s="103"/>
      <c r="M133" s="103"/>
      <c r="N133" s="103"/>
      <c r="O133" s="103"/>
      <c r="P133" s="103"/>
      <c r="Q133" s="103"/>
      <c r="R133" s="103"/>
      <c r="S133" s="103"/>
      <c r="T133" s="103"/>
      <c r="U133" s="103"/>
      <c r="V133" s="103"/>
      <c r="W133" s="103"/>
      <c r="X133" s="103"/>
      <c r="Y133" s="103"/>
    </row>
    <row r="134" spans="1:25" x14ac:dyDescent="0.25">
      <c r="A134" s="103"/>
      <c r="B134" s="103"/>
      <c r="C134" s="103"/>
      <c r="D134" s="103"/>
      <c r="E134" s="103"/>
      <c r="F134" s="103"/>
      <c r="G134" s="103"/>
      <c r="H134" s="103"/>
      <c r="I134" s="103"/>
      <c r="J134" s="103"/>
      <c r="K134" s="103"/>
      <c r="L134" s="103"/>
      <c r="M134" s="103"/>
      <c r="N134" s="103"/>
      <c r="O134" s="103"/>
      <c r="P134" s="103"/>
      <c r="Q134" s="103"/>
      <c r="R134" s="103"/>
      <c r="S134" s="103"/>
      <c r="T134" s="103"/>
      <c r="U134" s="103"/>
      <c r="V134" s="103"/>
      <c r="W134" s="103"/>
      <c r="X134" s="103"/>
      <c r="Y134" s="103"/>
    </row>
    <row r="135" spans="1:25" x14ac:dyDescent="0.25">
      <c r="A135" s="103"/>
      <c r="B135" s="103"/>
      <c r="C135" s="103"/>
      <c r="D135" s="103"/>
      <c r="E135" s="103"/>
      <c r="F135" s="103"/>
      <c r="G135" s="103"/>
      <c r="H135" s="103"/>
      <c r="I135" s="103"/>
      <c r="J135" s="103"/>
      <c r="K135" s="103"/>
      <c r="L135" s="103"/>
      <c r="M135" s="103"/>
      <c r="N135" s="103"/>
      <c r="O135" s="103"/>
      <c r="P135" s="103"/>
      <c r="Q135" s="103"/>
      <c r="R135" s="103"/>
      <c r="S135" s="103"/>
      <c r="T135" s="103"/>
      <c r="U135" s="103"/>
      <c r="V135" s="103"/>
      <c r="W135" s="103"/>
      <c r="X135" s="103"/>
      <c r="Y135" s="103"/>
    </row>
    <row r="136" spans="1:25" x14ac:dyDescent="0.25">
      <c r="A136" s="103"/>
      <c r="B136" s="103"/>
      <c r="C136" s="103"/>
      <c r="D136" s="103"/>
      <c r="E136" s="103"/>
      <c r="F136" s="103"/>
      <c r="G136" s="103"/>
      <c r="H136" s="103"/>
      <c r="I136" s="103"/>
      <c r="J136" s="103"/>
      <c r="K136" s="103"/>
      <c r="L136" s="103"/>
      <c r="M136" s="103"/>
      <c r="N136" s="103"/>
      <c r="O136" s="103"/>
      <c r="P136" s="103"/>
      <c r="Q136" s="103"/>
      <c r="R136" s="103"/>
      <c r="S136" s="103"/>
      <c r="T136" s="103"/>
      <c r="U136" s="103"/>
      <c r="V136" s="103"/>
      <c r="W136" s="103"/>
      <c r="X136" s="103"/>
      <c r="Y136" s="103"/>
    </row>
    <row r="137" spans="1:25" x14ac:dyDescent="0.25">
      <c r="A137" s="103"/>
      <c r="B137" s="103"/>
      <c r="C137" s="103"/>
      <c r="D137" s="103"/>
      <c r="E137" s="103"/>
      <c r="F137" s="103"/>
      <c r="G137" s="103"/>
      <c r="H137" s="103"/>
      <c r="I137" s="103"/>
      <c r="J137" s="103"/>
      <c r="K137" s="103"/>
      <c r="L137" s="103"/>
      <c r="M137" s="103"/>
      <c r="N137" s="103"/>
      <c r="O137" s="103"/>
      <c r="P137" s="103"/>
      <c r="Q137" s="103"/>
      <c r="R137" s="103"/>
      <c r="S137" s="103"/>
      <c r="T137" s="103"/>
      <c r="U137" s="103"/>
      <c r="V137" s="103"/>
      <c r="W137" s="103"/>
      <c r="X137" s="103"/>
      <c r="Y137" s="103"/>
    </row>
    <row r="138" spans="1:25" x14ac:dyDescent="0.25">
      <c r="A138" s="103"/>
      <c r="B138" s="103"/>
      <c r="C138" s="103"/>
      <c r="D138" s="103"/>
      <c r="E138" s="103"/>
      <c r="F138" s="103"/>
      <c r="G138" s="103"/>
      <c r="H138" s="103"/>
      <c r="I138" s="103"/>
      <c r="J138" s="103"/>
      <c r="K138" s="103"/>
      <c r="L138" s="103"/>
      <c r="M138" s="103"/>
      <c r="N138" s="103"/>
      <c r="O138" s="103"/>
      <c r="P138" s="103"/>
      <c r="Q138" s="103"/>
      <c r="R138" s="103"/>
      <c r="S138" s="103"/>
      <c r="T138" s="103"/>
      <c r="U138" s="103"/>
      <c r="V138" s="103"/>
      <c r="W138" s="103"/>
      <c r="X138" s="103"/>
      <c r="Y138" s="103"/>
    </row>
    <row r="139" spans="1:25" x14ac:dyDescent="0.25">
      <c r="A139" s="103"/>
      <c r="B139" s="103"/>
      <c r="C139" s="103"/>
      <c r="D139" s="103"/>
      <c r="E139" s="103"/>
      <c r="F139" s="103"/>
      <c r="G139" s="103"/>
      <c r="H139" s="103"/>
      <c r="I139" s="103"/>
      <c r="J139" s="103"/>
      <c r="K139" s="103"/>
      <c r="L139" s="103"/>
      <c r="M139" s="103"/>
      <c r="N139" s="103"/>
      <c r="O139" s="103"/>
      <c r="P139" s="103"/>
      <c r="Q139" s="103"/>
      <c r="R139" s="103"/>
      <c r="S139" s="103"/>
      <c r="T139" s="103"/>
      <c r="U139" s="103"/>
      <c r="V139" s="103"/>
      <c r="W139" s="103"/>
      <c r="X139" s="103"/>
      <c r="Y139" s="103"/>
    </row>
    <row r="140" spans="1:25" x14ac:dyDescent="0.25">
      <c r="A140" s="103"/>
      <c r="B140" s="103"/>
      <c r="C140" s="103"/>
      <c r="D140" s="103"/>
      <c r="E140" s="103"/>
      <c r="F140" s="103"/>
      <c r="G140" s="103"/>
      <c r="H140" s="103"/>
      <c r="I140" s="103"/>
      <c r="J140" s="103"/>
      <c r="K140" s="103"/>
      <c r="L140" s="103"/>
      <c r="M140" s="103"/>
      <c r="N140" s="103"/>
      <c r="O140" s="103"/>
      <c r="P140" s="103"/>
      <c r="Q140" s="103"/>
      <c r="R140" s="103"/>
      <c r="S140" s="103"/>
      <c r="T140" s="103"/>
      <c r="U140" s="103"/>
      <c r="V140" s="103"/>
      <c r="W140" s="103"/>
      <c r="X140" s="103"/>
      <c r="Y140" s="103"/>
    </row>
    <row r="141" spans="1:25" x14ac:dyDescent="0.25">
      <c r="A141" s="103"/>
      <c r="B141" s="103"/>
      <c r="C141" s="103"/>
      <c r="D141" s="103"/>
      <c r="E141" s="103"/>
      <c r="F141" s="103"/>
      <c r="G141" s="103"/>
      <c r="H141" s="103"/>
      <c r="I141" s="103"/>
      <c r="J141" s="103"/>
      <c r="K141" s="103"/>
      <c r="L141" s="103"/>
      <c r="M141" s="103"/>
      <c r="N141" s="103"/>
      <c r="O141" s="103"/>
      <c r="P141" s="103"/>
      <c r="Q141" s="103"/>
      <c r="R141" s="103"/>
      <c r="S141" s="103"/>
      <c r="T141" s="103"/>
      <c r="U141" s="103"/>
      <c r="V141" s="103"/>
      <c r="W141" s="103"/>
      <c r="X141" s="103"/>
      <c r="Y141" s="103"/>
    </row>
    <row r="142" spans="1:25" x14ac:dyDescent="0.25">
      <c r="A142" s="103"/>
      <c r="B142" s="103"/>
      <c r="C142" s="103"/>
      <c r="D142" s="103"/>
      <c r="E142" s="103"/>
      <c r="F142" s="103"/>
      <c r="G142" s="103"/>
      <c r="H142" s="103"/>
      <c r="I142" s="103"/>
      <c r="J142" s="103"/>
      <c r="K142" s="103"/>
      <c r="L142" s="103"/>
      <c r="M142" s="103"/>
      <c r="N142" s="103"/>
      <c r="O142" s="103"/>
      <c r="P142" s="103"/>
      <c r="Q142" s="103"/>
      <c r="R142" s="103"/>
      <c r="S142" s="103"/>
      <c r="T142" s="103"/>
      <c r="U142" s="103"/>
      <c r="V142" s="103"/>
      <c r="W142" s="103"/>
      <c r="X142" s="103"/>
      <c r="Y142" s="103"/>
    </row>
    <row r="143" spans="1:25" x14ac:dyDescent="0.25">
      <c r="A143" s="103"/>
      <c r="B143" s="103"/>
      <c r="C143" s="103"/>
      <c r="D143" s="103"/>
      <c r="E143" s="103"/>
      <c r="F143" s="103"/>
      <c r="G143" s="103"/>
      <c r="H143" s="103"/>
      <c r="I143" s="103"/>
      <c r="J143" s="103"/>
      <c r="K143" s="103"/>
      <c r="L143" s="103"/>
      <c r="M143" s="103"/>
      <c r="N143" s="103"/>
      <c r="O143" s="103"/>
      <c r="P143" s="103"/>
      <c r="Q143" s="103"/>
      <c r="R143" s="103"/>
      <c r="S143" s="103"/>
      <c r="T143" s="103"/>
      <c r="U143" s="103"/>
      <c r="V143" s="103"/>
      <c r="W143" s="103"/>
      <c r="X143" s="103"/>
      <c r="Y143" s="103"/>
    </row>
    <row r="144" spans="1:25" x14ac:dyDescent="0.25">
      <c r="A144" s="103"/>
      <c r="B144" s="103"/>
      <c r="C144" s="103"/>
      <c r="D144" s="103"/>
      <c r="E144" s="103"/>
      <c r="F144" s="103"/>
      <c r="G144" s="103"/>
      <c r="H144" s="103"/>
      <c r="I144" s="103"/>
      <c r="J144" s="103"/>
      <c r="K144" s="103"/>
      <c r="L144" s="103"/>
      <c r="M144" s="103"/>
      <c r="N144" s="103"/>
      <c r="O144" s="103"/>
      <c r="P144" s="103"/>
      <c r="Q144" s="103"/>
      <c r="R144" s="103"/>
      <c r="S144" s="103"/>
      <c r="T144" s="103"/>
      <c r="U144" s="103"/>
      <c r="V144" s="103"/>
      <c r="W144" s="103"/>
      <c r="X144" s="103"/>
      <c r="Y144" s="103"/>
    </row>
    <row r="145" spans="1:25" x14ac:dyDescent="0.25">
      <c r="A145" s="103"/>
      <c r="B145" s="103"/>
      <c r="C145" s="103"/>
      <c r="D145" s="103"/>
      <c r="E145" s="103"/>
      <c r="F145" s="103"/>
      <c r="G145" s="103"/>
      <c r="H145" s="103"/>
      <c r="I145" s="103"/>
      <c r="J145" s="103"/>
      <c r="K145" s="103"/>
      <c r="L145" s="103"/>
      <c r="M145" s="103"/>
      <c r="N145" s="103"/>
      <c r="O145" s="103"/>
      <c r="P145" s="103"/>
      <c r="Q145" s="103"/>
      <c r="R145" s="103"/>
      <c r="S145" s="103"/>
      <c r="T145" s="103"/>
      <c r="U145" s="103"/>
      <c r="V145" s="103"/>
      <c r="W145" s="103"/>
      <c r="X145" s="103"/>
      <c r="Y145" s="103"/>
    </row>
    <row r="146" spans="1:25" x14ac:dyDescent="0.25">
      <c r="A146" s="103"/>
      <c r="B146" s="103"/>
      <c r="C146" s="103"/>
      <c r="D146" s="103"/>
      <c r="E146" s="103"/>
      <c r="F146" s="103"/>
      <c r="G146" s="103"/>
      <c r="H146" s="103"/>
      <c r="I146" s="103"/>
      <c r="J146" s="103"/>
      <c r="K146" s="103"/>
      <c r="L146" s="103"/>
      <c r="M146" s="103"/>
      <c r="N146" s="103"/>
      <c r="O146" s="103"/>
      <c r="P146" s="103"/>
      <c r="Q146" s="103"/>
      <c r="R146" s="103"/>
      <c r="S146" s="103"/>
      <c r="T146" s="103"/>
      <c r="U146" s="103"/>
      <c r="V146" s="103"/>
      <c r="W146" s="103"/>
      <c r="X146" s="103"/>
      <c r="Y146" s="103"/>
    </row>
    <row r="147" spans="1:25" x14ac:dyDescent="0.25">
      <c r="A147" s="103"/>
      <c r="B147" s="103"/>
      <c r="C147" s="103"/>
      <c r="D147" s="103"/>
      <c r="E147" s="103"/>
      <c r="F147" s="103"/>
      <c r="G147" s="103"/>
      <c r="H147" s="103"/>
      <c r="I147" s="103"/>
      <c r="J147" s="103"/>
      <c r="K147" s="103"/>
      <c r="L147" s="103"/>
      <c r="M147" s="103"/>
      <c r="N147" s="103"/>
      <c r="O147" s="103"/>
      <c r="P147" s="103"/>
      <c r="Q147" s="103"/>
      <c r="R147" s="103"/>
      <c r="S147" s="103"/>
      <c r="T147" s="103"/>
      <c r="U147" s="103"/>
      <c r="V147" s="103"/>
      <c r="W147" s="103"/>
      <c r="X147" s="103"/>
      <c r="Y147" s="103"/>
    </row>
    <row r="148" spans="1:25" x14ac:dyDescent="0.25">
      <c r="A148" s="103"/>
      <c r="B148" s="103"/>
      <c r="C148" s="103"/>
      <c r="D148" s="103"/>
      <c r="E148" s="103"/>
      <c r="F148" s="103"/>
      <c r="G148" s="103"/>
      <c r="H148" s="103"/>
      <c r="I148" s="103"/>
      <c r="J148" s="103"/>
      <c r="K148" s="103"/>
      <c r="L148" s="103"/>
      <c r="M148" s="103"/>
      <c r="N148" s="103"/>
      <c r="O148" s="103"/>
      <c r="P148" s="103"/>
      <c r="Q148" s="103"/>
      <c r="R148" s="103"/>
      <c r="S148" s="103"/>
      <c r="T148" s="103"/>
      <c r="U148" s="103"/>
      <c r="V148" s="103"/>
      <c r="W148" s="103"/>
      <c r="X148" s="103"/>
      <c r="Y148" s="103"/>
    </row>
    <row r="149" spans="1:25" x14ac:dyDescent="0.25">
      <c r="A149" s="103"/>
      <c r="B149" s="103"/>
      <c r="C149" s="103"/>
      <c r="D149" s="103"/>
      <c r="E149" s="103"/>
      <c r="F149" s="103"/>
      <c r="G149" s="103"/>
      <c r="H149" s="103"/>
      <c r="I149" s="103"/>
      <c r="J149" s="103"/>
      <c r="K149" s="103"/>
      <c r="L149" s="103"/>
      <c r="M149" s="103"/>
      <c r="N149" s="103"/>
      <c r="O149" s="103"/>
      <c r="P149" s="103"/>
      <c r="Q149" s="103"/>
      <c r="R149" s="103"/>
      <c r="S149" s="103"/>
      <c r="T149" s="103"/>
      <c r="U149" s="103"/>
      <c r="V149" s="103"/>
      <c r="W149" s="103"/>
      <c r="X149" s="103"/>
      <c r="Y149" s="103"/>
    </row>
    <row r="150" spans="1:25" x14ac:dyDescent="0.25">
      <c r="A150" s="103"/>
      <c r="B150" s="103"/>
      <c r="C150" s="103"/>
      <c r="D150" s="103"/>
      <c r="E150" s="103"/>
      <c r="F150" s="103"/>
      <c r="G150" s="103"/>
      <c r="H150" s="103"/>
      <c r="I150" s="103"/>
      <c r="J150" s="103"/>
      <c r="K150" s="103"/>
      <c r="L150" s="103"/>
      <c r="M150" s="103"/>
      <c r="N150" s="103"/>
      <c r="O150" s="103"/>
      <c r="P150" s="103"/>
      <c r="Q150" s="103"/>
      <c r="R150" s="103"/>
      <c r="S150" s="103"/>
      <c r="T150" s="103"/>
      <c r="U150" s="103"/>
      <c r="V150" s="103"/>
      <c r="W150" s="103"/>
      <c r="X150" s="103"/>
      <c r="Y150" s="103"/>
    </row>
    <row r="151" spans="1:25" x14ac:dyDescent="0.25">
      <c r="A151" s="103"/>
      <c r="B151" s="103"/>
      <c r="C151" s="103"/>
      <c r="D151" s="103"/>
      <c r="E151" s="103"/>
      <c r="F151" s="103"/>
      <c r="G151" s="103"/>
      <c r="H151" s="103"/>
      <c r="I151" s="103"/>
      <c r="J151" s="103"/>
      <c r="K151" s="103"/>
      <c r="L151" s="103"/>
      <c r="M151" s="103"/>
      <c r="N151" s="103"/>
      <c r="O151" s="103"/>
      <c r="P151" s="103"/>
      <c r="Q151" s="103"/>
      <c r="R151" s="103"/>
      <c r="S151" s="103"/>
      <c r="T151" s="103"/>
      <c r="U151" s="103"/>
      <c r="V151" s="103"/>
      <c r="W151" s="103"/>
      <c r="X151" s="103"/>
      <c r="Y151" s="103"/>
    </row>
    <row r="152" spans="1:25" x14ac:dyDescent="0.25">
      <c r="A152" s="103"/>
      <c r="B152" s="103"/>
      <c r="C152" s="103"/>
      <c r="D152" s="103"/>
      <c r="E152" s="103"/>
      <c r="F152" s="103"/>
      <c r="G152" s="103"/>
      <c r="H152" s="103"/>
      <c r="I152" s="103"/>
      <c r="J152" s="103"/>
      <c r="K152" s="103"/>
      <c r="L152" s="103"/>
      <c r="M152" s="103"/>
      <c r="N152" s="103"/>
      <c r="O152" s="103"/>
      <c r="P152" s="103"/>
      <c r="Q152" s="103"/>
      <c r="R152" s="103"/>
      <c r="S152" s="103"/>
      <c r="T152" s="103"/>
      <c r="U152" s="103"/>
      <c r="V152" s="103"/>
      <c r="W152" s="103"/>
      <c r="X152" s="103"/>
      <c r="Y152" s="103"/>
    </row>
    <row r="153" spans="1:25" x14ac:dyDescent="0.25">
      <c r="A153" s="103"/>
      <c r="B153" s="103"/>
      <c r="C153" s="103"/>
      <c r="D153" s="103"/>
      <c r="E153" s="103"/>
      <c r="F153" s="103"/>
      <c r="G153" s="103"/>
      <c r="H153" s="103"/>
      <c r="I153" s="103"/>
      <c r="J153" s="103"/>
      <c r="K153" s="103"/>
      <c r="L153" s="103"/>
      <c r="M153" s="103"/>
      <c r="N153" s="103"/>
      <c r="O153" s="103"/>
      <c r="P153" s="103"/>
      <c r="Q153" s="103"/>
      <c r="R153" s="103"/>
      <c r="S153" s="103"/>
      <c r="T153" s="103"/>
      <c r="U153" s="103"/>
      <c r="V153" s="103"/>
      <c r="W153" s="103"/>
      <c r="X153" s="103"/>
      <c r="Y153" s="103"/>
    </row>
    <row r="154" spans="1:25" x14ac:dyDescent="0.25">
      <c r="A154" s="103"/>
      <c r="B154" s="103"/>
      <c r="C154" s="103"/>
      <c r="D154" s="103"/>
      <c r="E154" s="103"/>
      <c r="F154" s="103"/>
      <c r="G154" s="103"/>
      <c r="H154" s="103"/>
      <c r="I154" s="103"/>
      <c r="J154" s="103"/>
      <c r="K154" s="103"/>
      <c r="L154" s="103"/>
      <c r="M154" s="103"/>
      <c r="N154" s="103"/>
      <c r="O154" s="103"/>
      <c r="P154" s="103"/>
      <c r="Q154" s="103"/>
      <c r="R154" s="103"/>
      <c r="S154" s="103"/>
      <c r="T154" s="103"/>
      <c r="U154" s="103"/>
      <c r="V154" s="103"/>
      <c r="W154" s="103"/>
      <c r="X154" s="103"/>
      <c r="Y154" s="103"/>
    </row>
    <row r="155" spans="1:25" x14ac:dyDescent="0.25">
      <c r="A155" s="103"/>
      <c r="B155" s="103"/>
      <c r="C155" s="103"/>
      <c r="D155" s="103"/>
      <c r="E155" s="103"/>
      <c r="F155" s="103"/>
      <c r="G155" s="103"/>
      <c r="H155" s="103"/>
      <c r="I155" s="103"/>
      <c r="J155" s="103"/>
      <c r="K155" s="103"/>
      <c r="L155" s="103"/>
      <c r="M155" s="103"/>
      <c r="N155" s="103"/>
      <c r="O155" s="103"/>
      <c r="P155" s="103"/>
      <c r="Q155" s="103"/>
      <c r="R155" s="103"/>
      <c r="S155" s="103"/>
      <c r="T155" s="103"/>
      <c r="U155" s="103"/>
      <c r="V155" s="103"/>
      <c r="W155" s="103"/>
      <c r="X155" s="103"/>
      <c r="Y155" s="103"/>
    </row>
    <row r="156" spans="1:25" x14ac:dyDescent="0.25">
      <c r="A156" s="103"/>
      <c r="B156" s="103"/>
      <c r="C156" s="103"/>
      <c r="D156" s="103"/>
      <c r="E156" s="103"/>
      <c r="F156" s="103"/>
      <c r="G156" s="103"/>
      <c r="H156" s="103"/>
      <c r="I156" s="103"/>
      <c r="J156" s="103"/>
      <c r="K156" s="103"/>
      <c r="L156" s="103"/>
      <c r="M156" s="103"/>
      <c r="N156" s="103"/>
      <c r="O156" s="103"/>
      <c r="P156" s="103"/>
      <c r="Q156" s="103"/>
      <c r="R156" s="103"/>
      <c r="S156" s="103"/>
      <c r="T156" s="103"/>
      <c r="U156" s="103"/>
      <c r="V156" s="103"/>
      <c r="W156" s="103"/>
      <c r="X156" s="103"/>
      <c r="Y156" s="103"/>
    </row>
    <row r="157" spans="1:25" x14ac:dyDescent="0.25">
      <c r="A157" s="103"/>
      <c r="B157" s="103"/>
      <c r="C157" s="103"/>
      <c r="D157" s="103"/>
      <c r="E157" s="103"/>
      <c r="F157" s="103"/>
      <c r="G157" s="103"/>
      <c r="H157" s="103"/>
      <c r="I157" s="103"/>
      <c r="J157" s="103"/>
      <c r="K157" s="103"/>
      <c r="L157" s="103"/>
      <c r="M157" s="103"/>
      <c r="N157" s="103"/>
      <c r="O157" s="103"/>
      <c r="P157" s="103"/>
      <c r="Q157" s="103"/>
      <c r="R157" s="103"/>
      <c r="S157" s="103"/>
      <c r="T157" s="103"/>
      <c r="U157" s="103"/>
      <c r="V157" s="103"/>
      <c r="W157" s="103"/>
      <c r="X157" s="103"/>
      <c r="Y157" s="103"/>
    </row>
    <row r="158" spans="1:25" x14ac:dyDescent="0.25">
      <c r="A158" s="103"/>
      <c r="B158" s="103"/>
      <c r="C158" s="103"/>
      <c r="D158" s="103"/>
      <c r="E158" s="103"/>
      <c r="F158" s="103"/>
      <c r="G158" s="103"/>
      <c r="H158" s="103"/>
      <c r="I158" s="103"/>
      <c r="J158" s="103"/>
      <c r="K158" s="103"/>
      <c r="L158" s="103"/>
      <c r="M158" s="103"/>
      <c r="N158" s="103"/>
      <c r="O158" s="103"/>
      <c r="P158" s="103"/>
      <c r="Q158" s="103"/>
      <c r="R158" s="103"/>
      <c r="S158" s="103"/>
      <c r="T158" s="103"/>
      <c r="U158" s="103"/>
      <c r="V158" s="103"/>
      <c r="W158" s="103"/>
      <c r="X158" s="103"/>
      <c r="Y158" s="103"/>
    </row>
    <row r="159" spans="1:25" x14ac:dyDescent="0.25">
      <c r="A159" s="103"/>
      <c r="B159" s="103"/>
      <c r="C159" s="103"/>
      <c r="D159" s="103"/>
      <c r="E159" s="103"/>
      <c r="F159" s="103"/>
      <c r="G159" s="103"/>
      <c r="H159" s="103"/>
      <c r="I159" s="103"/>
      <c r="J159" s="103"/>
      <c r="K159" s="103"/>
      <c r="L159" s="103"/>
      <c r="M159" s="103"/>
      <c r="N159" s="103"/>
      <c r="O159" s="103"/>
      <c r="P159" s="103"/>
      <c r="Q159" s="103"/>
      <c r="R159" s="103"/>
      <c r="S159" s="103"/>
      <c r="T159" s="103"/>
      <c r="U159" s="103"/>
      <c r="V159" s="103"/>
      <c r="W159" s="103"/>
      <c r="X159" s="103"/>
      <c r="Y159" s="103"/>
    </row>
    <row r="160" spans="1:25" x14ac:dyDescent="0.25">
      <c r="A160" s="103"/>
      <c r="B160" s="103"/>
      <c r="C160" s="103"/>
      <c r="D160" s="103"/>
      <c r="E160" s="103"/>
      <c r="F160" s="103"/>
      <c r="G160" s="103"/>
      <c r="H160" s="103"/>
      <c r="I160" s="103"/>
      <c r="J160" s="103"/>
      <c r="K160" s="103"/>
      <c r="L160" s="103"/>
      <c r="M160" s="103"/>
      <c r="N160" s="103"/>
      <c r="O160" s="103"/>
      <c r="P160" s="103"/>
      <c r="Q160" s="103"/>
      <c r="R160" s="103"/>
      <c r="S160" s="103"/>
      <c r="T160" s="103"/>
      <c r="U160" s="103"/>
      <c r="V160" s="103"/>
      <c r="W160" s="103"/>
      <c r="X160" s="103"/>
      <c r="Y160" s="103"/>
    </row>
    <row r="161" spans="1:25" x14ac:dyDescent="0.25">
      <c r="A161" s="103"/>
      <c r="B161" s="103"/>
      <c r="C161" s="103"/>
      <c r="D161" s="103"/>
      <c r="E161" s="103"/>
      <c r="F161" s="103"/>
      <c r="G161" s="103"/>
      <c r="H161" s="103"/>
      <c r="I161" s="103"/>
      <c r="J161" s="103"/>
      <c r="K161" s="103"/>
      <c r="L161" s="103"/>
      <c r="M161" s="103"/>
      <c r="N161" s="103"/>
      <c r="O161" s="103"/>
      <c r="P161" s="103"/>
      <c r="Q161" s="103"/>
      <c r="R161" s="103"/>
      <c r="S161" s="103"/>
      <c r="T161" s="103"/>
      <c r="U161" s="103"/>
      <c r="V161" s="103"/>
      <c r="W161" s="103"/>
      <c r="X161" s="103"/>
      <c r="Y161" s="103"/>
    </row>
    <row r="162" spans="1:25" x14ac:dyDescent="0.25">
      <c r="A162" s="103"/>
      <c r="B162" s="103"/>
      <c r="C162" s="103"/>
      <c r="D162" s="103"/>
      <c r="E162" s="103"/>
      <c r="F162" s="103"/>
      <c r="G162" s="103"/>
      <c r="H162" s="103"/>
      <c r="I162" s="103"/>
      <c r="J162" s="103"/>
      <c r="K162" s="103"/>
      <c r="L162" s="103"/>
      <c r="M162" s="103"/>
      <c r="N162" s="103"/>
      <c r="O162" s="103"/>
      <c r="P162" s="103"/>
      <c r="Q162" s="103"/>
      <c r="R162" s="103"/>
      <c r="S162" s="103"/>
      <c r="T162" s="103"/>
      <c r="U162" s="103"/>
      <c r="V162" s="103"/>
      <c r="W162" s="103"/>
      <c r="X162" s="103"/>
      <c r="Y162" s="103"/>
    </row>
    <row r="163" spans="1:25" x14ac:dyDescent="0.25">
      <c r="A163" s="103"/>
      <c r="B163" s="103"/>
      <c r="C163" s="103"/>
      <c r="D163" s="103"/>
      <c r="E163" s="103"/>
      <c r="F163" s="103"/>
      <c r="G163" s="103"/>
      <c r="H163" s="103"/>
      <c r="I163" s="103"/>
      <c r="J163" s="103"/>
      <c r="K163" s="103"/>
      <c r="L163" s="103"/>
      <c r="M163" s="103"/>
      <c r="N163" s="103"/>
      <c r="O163" s="103"/>
      <c r="P163" s="103"/>
      <c r="Q163" s="103"/>
      <c r="R163" s="103"/>
      <c r="S163" s="103"/>
      <c r="T163" s="103"/>
      <c r="U163" s="103"/>
      <c r="V163" s="103"/>
      <c r="W163" s="103"/>
      <c r="X163" s="103"/>
      <c r="Y163" s="103"/>
    </row>
    <row r="164" spans="1:25" x14ac:dyDescent="0.25">
      <c r="A164" s="103"/>
      <c r="B164" s="103"/>
      <c r="C164" s="103"/>
      <c r="D164" s="103"/>
      <c r="E164" s="103"/>
      <c r="F164" s="103"/>
      <c r="G164" s="103"/>
      <c r="H164" s="103"/>
      <c r="I164" s="103"/>
      <c r="J164" s="103"/>
      <c r="K164" s="103"/>
      <c r="L164" s="103"/>
      <c r="M164" s="103"/>
      <c r="N164" s="103"/>
      <c r="O164" s="103"/>
      <c r="P164" s="103"/>
      <c r="Q164" s="103"/>
      <c r="R164" s="103"/>
      <c r="S164" s="103"/>
      <c r="T164" s="103"/>
      <c r="U164" s="103"/>
      <c r="V164" s="103"/>
      <c r="W164" s="103"/>
      <c r="X164" s="103"/>
      <c r="Y164" s="103"/>
    </row>
    <row r="165" spans="1:25" x14ac:dyDescent="0.25">
      <c r="A165" s="103"/>
      <c r="B165" s="103"/>
      <c r="C165" s="103"/>
      <c r="D165" s="103"/>
      <c r="E165" s="103"/>
      <c r="F165" s="103"/>
      <c r="G165" s="103"/>
      <c r="H165" s="103"/>
      <c r="I165" s="103"/>
      <c r="J165" s="103"/>
      <c r="K165" s="103"/>
      <c r="L165" s="103"/>
      <c r="M165" s="103"/>
      <c r="N165" s="103"/>
      <c r="O165" s="103"/>
      <c r="P165" s="103"/>
      <c r="Q165" s="103"/>
      <c r="R165" s="103"/>
      <c r="S165" s="103"/>
      <c r="T165" s="103"/>
      <c r="U165" s="103"/>
      <c r="V165" s="103"/>
      <c r="W165" s="103"/>
      <c r="X165" s="103"/>
      <c r="Y165" s="103"/>
    </row>
    <row r="166" spans="1:25" x14ac:dyDescent="0.25">
      <c r="A166" s="103"/>
      <c r="B166" s="103"/>
      <c r="C166" s="103"/>
      <c r="D166" s="103"/>
      <c r="E166" s="103"/>
      <c r="F166" s="103"/>
      <c r="G166" s="103"/>
      <c r="H166" s="103"/>
      <c r="I166" s="103"/>
      <c r="J166" s="103"/>
      <c r="K166" s="103"/>
      <c r="L166" s="103"/>
      <c r="M166" s="103"/>
      <c r="N166" s="103"/>
      <c r="O166" s="103"/>
      <c r="P166" s="103"/>
      <c r="Q166" s="103"/>
      <c r="R166" s="103"/>
      <c r="S166" s="103"/>
      <c r="T166" s="103"/>
      <c r="U166" s="103"/>
      <c r="V166" s="103"/>
      <c r="W166" s="103"/>
      <c r="X166" s="103"/>
      <c r="Y166" s="103"/>
    </row>
    <row r="167" spans="1:25" x14ac:dyDescent="0.25">
      <c r="A167" s="103"/>
      <c r="B167" s="103"/>
      <c r="C167" s="103"/>
      <c r="D167" s="103"/>
      <c r="E167" s="103"/>
      <c r="F167" s="103"/>
      <c r="G167" s="103"/>
      <c r="H167" s="103"/>
      <c r="I167" s="103"/>
      <c r="J167" s="103"/>
      <c r="K167" s="103"/>
      <c r="L167" s="103"/>
      <c r="M167" s="103"/>
      <c r="N167" s="103"/>
      <c r="O167" s="103"/>
      <c r="P167" s="103"/>
      <c r="Q167" s="103"/>
      <c r="R167" s="103"/>
      <c r="S167" s="103"/>
      <c r="T167" s="103"/>
      <c r="U167" s="103"/>
      <c r="V167" s="103"/>
      <c r="W167" s="103"/>
      <c r="X167" s="103"/>
      <c r="Y167" s="103"/>
    </row>
    <row r="168" spans="1:25" x14ac:dyDescent="0.25">
      <c r="A168" s="103"/>
      <c r="B168" s="103"/>
      <c r="C168" s="103"/>
      <c r="D168" s="103"/>
      <c r="E168" s="103"/>
      <c r="F168" s="103"/>
      <c r="G168" s="103"/>
      <c r="H168" s="103"/>
      <c r="I168" s="103"/>
      <c r="J168" s="103"/>
      <c r="K168" s="103"/>
      <c r="L168" s="103"/>
      <c r="M168" s="103"/>
      <c r="N168" s="103"/>
      <c r="O168" s="103"/>
      <c r="P168" s="103"/>
      <c r="Q168" s="103"/>
      <c r="R168" s="103"/>
      <c r="S168" s="103"/>
      <c r="T168" s="103"/>
      <c r="U168" s="103"/>
      <c r="V168" s="103"/>
      <c r="W168" s="103"/>
      <c r="X168" s="103"/>
      <c r="Y168" s="103"/>
    </row>
    <row r="169" spans="1:25" x14ac:dyDescent="0.25">
      <c r="A169" s="103"/>
      <c r="B169" s="103"/>
      <c r="C169" s="103"/>
      <c r="D169" s="103"/>
      <c r="E169" s="103"/>
      <c r="F169" s="103"/>
      <c r="G169" s="103"/>
      <c r="H169" s="103"/>
      <c r="I169" s="103"/>
      <c r="J169" s="103"/>
      <c r="K169" s="103"/>
      <c r="L169" s="103"/>
      <c r="M169" s="103"/>
      <c r="N169" s="103"/>
      <c r="O169" s="103"/>
      <c r="P169" s="103"/>
      <c r="Q169" s="103"/>
      <c r="R169" s="103"/>
      <c r="S169" s="103"/>
      <c r="T169" s="103"/>
      <c r="U169" s="103"/>
      <c r="V169" s="103"/>
      <c r="W169" s="103"/>
      <c r="X169" s="103"/>
      <c r="Y169" s="103"/>
    </row>
    <row r="170" spans="1:25" x14ac:dyDescent="0.25">
      <c r="A170" s="103"/>
      <c r="B170" s="103"/>
      <c r="C170" s="103"/>
      <c r="D170" s="103"/>
      <c r="E170" s="103"/>
      <c r="F170" s="103"/>
      <c r="G170" s="103"/>
      <c r="H170" s="103"/>
      <c r="I170" s="103"/>
      <c r="J170" s="103"/>
      <c r="K170" s="103"/>
      <c r="L170" s="103"/>
      <c r="M170" s="103"/>
      <c r="N170" s="103"/>
      <c r="O170" s="103"/>
      <c r="P170" s="103"/>
      <c r="Q170" s="103"/>
      <c r="R170" s="103"/>
      <c r="S170" s="103"/>
      <c r="T170" s="103"/>
      <c r="U170" s="103"/>
      <c r="V170" s="103"/>
      <c r="W170" s="103"/>
      <c r="X170" s="103"/>
      <c r="Y170" s="103"/>
    </row>
    <row r="171" spans="1:25" x14ac:dyDescent="0.25">
      <c r="A171" s="103"/>
      <c r="B171" s="103"/>
      <c r="C171" s="103"/>
      <c r="D171" s="103"/>
      <c r="E171" s="103"/>
      <c r="F171" s="103"/>
      <c r="G171" s="103"/>
      <c r="H171" s="103"/>
      <c r="I171" s="103"/>
      <c r="J171" s="103"/>
      <c r="K171" s="103"/>
      <c r="L171" s="103"/>
      <c r="M171" s="103"/>
      <c r="N171" s="103"/>
      <c r="O171" s="103"/>
      <c r="P171" s="103"/>
      <c r="Q171" s="103"/>
      <c r="R171" s="103"/>
      <c r="S171" s="103"/>
      <c r="T171" s="103"/>
      <c r="U171" s="103"/>
      <c r="V171" s="103"/>
      <c r="W171" s="103"/>
      <c r="X171" s="103"/>
      <c r="Y171" s="103"/>
    </row>
    <row r="172" spans="1:25" x14ac:dyDescent="0.25">
      <c r="A172" s="103"/>
      <c r="B172" s="103"/>
      <c r="C172" s="103"/>
      <c r="D172" s="103"/>
      <c r="E172" s="103"/>
      <c r="F172" s="103"/>
      <c r="G172" s="103"/>
      <c r="H172" s="103"/>
      <c r="I172" s="103"/>
      <c r="J172" s="103"/>
      <c r="K172" s="103"/>
      <c r="L172" s="103"/>
      <c r="M172" s="103"/>
      <c r="N172" s="103"/>
      <c r="O172" s="103"/>
      <c r="P172" s="103"/>
      <c r="Q172" s="103"/>
      <c r="R172" s="103"/>
      <c r="S172" s="103"/>
      <c r="T172" s="103"/>
      <c r="U172" s="103"/>
      <c r="V172" s="103"/>
      <c r="W172" s="103"/>
      <c r="X172" s="103"/>
      <c r="Y172" s="103"/>
    </row>
    <row r="173" spans="1:25" x14ac:dyDescent="0.25">
      <c r="A173" s="103"/>
      <c r="B173" s="103"/>
      <c r="C173" s="103"/>
      <c r="D173" s="103"/>
      <c r="E173" s="103"/>
      <c r="F173" s="103"/>
      <c r="G173" s="103"/>
      <c r="H173" s="103"/>
      <c r="I173" s="103"/>
      <c r="J173" s="103"/>
      <c r="K173" s="103"/>
      <c r="L173" s="103"/>
      <c r="M173" s="103"/>
      <c r="N173" s="103"/>
      <c r="O173" s="103"/>
      <c r="P173" s="103"/>
      <c r="Q173" s="103"/>
      <c r="R173" s="103"/>
      <c r="S173" s="103"/>
      <c r="T173" s="103"/>
      <c r="U173" s="103"/>
      <c r="V173" s="103"/>
      <c r="W173" s="103"/>
      <c r="X173" s="103"/>
      <c r="Y173" s="103"/>
    </row>
    <row r="174" spans="1:25" x14ac:dyDescent="0.25">
      <c r="A174" s="103"/>
      <c r="B174" s="103"/>
      <c r="C174" s="103"/>
      <c r="D174" s="103"/>
      <c r="E174" s="103"/>
      <c r="F174" s="103"/>
      <c r="G174" s="103"/>
      <c r="H174" s="103"/>
      <c r="I174" s="103"/>
      <c r="J174" s="103"/>
      <c r="K174" s="103"/>
      <c r="L174" s="103"/>
      <c r="M174" s="103"/>
      <c r="N174" s="103"/>
      <c r="O174" s="103"/>
      <c r="P174" s="103"/>
      <c r="Q174" s="103"/>
      <c r="R174" s="103"/>
      <c r="S174" s="103"/>
      <c r="T174" s="103"/>
      <c r="U174" s="103"/>
      <c r="V174" s="103"/>
      <c r="W174" s="103"/>
      <c r="X174" s="103"/>
      <c r="Y174" s="103"/>
    </row>
    <row r="175" spans="1:25" x14ac:dyDescent="0.25">
      <c r="A175" s="103"/>
      <c r="B175" s="103"/>
      <c r="C175" s="103"/>
      <c r="D175" s="103"/>
      <c r="E175" s="103"/>
      <c r="F175" s="103"/>
      <c r="G175" s="103"/>
      <c r="H175" s="103"/>
      <c r="I175" s="103"/>
      <c r="J175" s="103"/>
      <c r="K175" s="103"/>
      <c r="L175" s="103"/>
      <c r="M175" s="103"/>
      <c r="N175" s="103"/>
      <c r="O175" s="103"/>
      <c r="P175" s="103"/>
      <c r="Q175" s="103"/>
      <c r="R175" s="103"/>
      <c r="S175" s="103"/>
      <c r="T175" s="103"/>
      <c r="U175" s="103"/>
      <c r="V175" s="103"/>
      <c r="W175" s="103"/>
      <c r="X175" s="103"/>
      <c r="Y175" s="103"/>
    </row>
    <row r="176" spans="1:25" x14ac:dyDescent="0.25">
      <c r="A176" s="103"/>
      <c r="B176" s="103"/>
      <c r="C176" s="103"/>
      <c r="D176" s="103"/>
      <c r="E176" s="103"/>
      <c r="F176" s="103"/>
      <c r="G176" s="103"/>
      <c r="H176" s="103"/>
      <c r="I176" s="103"/>
      <c r="J176" s="103"/>
      <c r="K176" s="103"/>
      <c r="L176" s="103"/>
      <c r="M176" s="103"/>
      <c r="N176" s="103"/>
      <c r="O176" s="103"/>
      <c r="P176" s="103"/>
      <c r="Q176" s="103"/>
      <c r="R176" s="103"/>
      <c r="S176" s="103"/>
      <c r="T176" s="103"/>
      <c r="U176" s="103"/>
      <c r="V176" s="103"/>
      <c r="W176" s="103"/>
      <c r="X176" s="103"/>
      <c r="Y176" s="103"/>
    </row>
    <row r="177" spans="1:25" x14ac:dyDescent="0.25">
      <c r="A177" s="103"/>
      <c r="B177" s="103"/>
      <c r="C177" s="103"/>
      <c r="D177" s="103"/>
      <c r="E177" s="103"/>
      <c r="F177" s="103"/>
      <c r="G177" s="103"/>
      <c r="H177" s="103"/>
      <c r="I177" s="103"/>
      <c r="J177" s="103"/>
      <c r="K177" s="103"/>
      <c r="L177" s="103"/>
      <c r="M177" s="103"/>
      <c r="N177" s="103"/>
      <c r="O177" s="103"/>
      <c r="P177" s="103"/>
      <c r="Q177" s="103"/>
      <c r="R177" s="103"/>
      <c r="S177" s="103"/>
      <c r="T177" s="103"/>
      <c r="U177" s="103"/>
      <c r="V177" s="103"/>
      <c r="W177" s="103"/>
      <c r="X177" s="103"/>
      <c r="Y177" s="103"/>
    </row>
    <row r="178" spans="1:25" x14ac:dyDescent="0.25">
      <c r="A178" s="103"/>
      <c r="B178" s="103"/>
      <c r="C178" s="103"/>
      <c r="D178" s="103"/>
      <c r="E178" s="103"/>
      <c r="F178" s="103"/>
      <c r="G178" s="103"/>
      <c r="H178" s="103"/>
      <c r="I178" s="103"/>
      <c r="J178" s="103"/>
      <c r="K178" s="103"/>
      <c r="L178" s="103"/>
      <c r="M178" s="103"/>
      <c r="N178" s="103"/>
      <c r="O178" s="103"/>
      <c r="P178" s="103"/>
      <c r="Q178" s="103"/>
      <c r="R178" s="103"/>
      <c r="S178" s="103"/>
      <c r="T178" s="103"/>
      <c r="U178" s="103"/>
      <c r="V178" s="103"/>
      <c r="W178" s="103"/>
      <c r="X178" s="103"/>
      <c r="Y178" s="103"/>
    </row>
    <row r="179" spans="1:25" x14ac:dyDescent="0.25">
      <c r="A179" s="103"/>
      <c r="B179" s="103"/>
      <c r="C179" s="103"/>
      <c r="D179" s="103"/>
      <c r="E179" s="103"/>
      <c r="F179" s="103"/>
      <c r="G179" s="103"/>
      <c r="H179" s="103"/>
      <c r="I179" s="103"/>
      <c r="J179" s="103"/>
      <c r="K179" s="103"/>
      <c r="L179" s="103"/>
      <c r="M179" s="103"/>
      <c r="N179" s="103"/>
      <c r="O179" s="103"/>
      <c r="P179" s="103"/>
      <c r="Q179" s="103"/>
      <c r="R179" s="103"/>
      <c r="S179" s="103"/>
      <c r="T179" s="103"/>
      <c r="U179" s="103"/>
      <c r="V179" s="103"/>
      <c r="W179" s="103"/>
      <c r="X179" s="103"/>
      <c r="Y179" s="103"/>
    </row>
    <row r="180" spans="1:25" x14ac:dyDescent="0.25">
      <c r="A180" s="103"/>
      <c r="B180" s="103"/>
      <c r="C180" s="103"/>
      <c r="D180" s="103"/>
      <c r="E180" s="103"/>
      <c r="F180" s="103"/>
      <c r="G180" s="103"/>
      <c r="H180" s="103"/>
      <c r="I180" s="103"/>
      <c r="J180" s="103"/>
      <c r="K180" s="103"/>
      <c r="L180" s="103"/>
      <c r="M180" s="103"/>
      <c r="N180" s="103"/>
      <c r="O180" s="103"/>
      <c r="P180" s="103"/>
      <c r="Q180" s="103"/>
      <c r="R180" s="103"/>
      <c r="S180" s="103"/>
      <c r="T180" s="103"/>
      <c r="U180" s="103"/>
      <c r="V180" s="103"/>
      <c r="W180" s="103"/>
      <c r="X180" s="103"/>
      <c r="Y180" s="103"/>
    </row>
    <row r="181" spans="1:25" x14ac:dyDescent="0.25">
      <c r="A181" s="103"/>
      <c r="B181" s="103"/>
      <c r="C181" s="103"/>
      <c r="D181" s="103"/>
      <c r="E181" s="103"/>
      <c r="F181" s="103"/>
      <c r="G181" s="103"/>
      <c r="H181" s="103"/>
      <c r="I181" s="103"/>
      <c r="J181" s="103"/>
      <c r="K181" s="103"/>
      <c r="L181" s="103"/>
      <c r="M181" s="103"/>
      <c r="N181" s="103"/>
      <c r="O181" s="103"/>
      <c r="P181" s="103"/>
      <c r="Q181" s="103"/>
      <c r="R181" s="103"/>
      <c r="S181" s="103"/>
      <c r="T181" s="103"/>
      <c r="U181" s="103"/>
      <c r="V181" s="103"/>
      <c r="W181" s="103"/>
      <c r="X181" s="103"/>
      <c r="Y181" s="103"/>
    </row>
    <row r="182" spans="1:25" x14ac:dyDescent="0.25">
      <c r="A182" s="103"/>
      <c r="B182" s="103"/>
      <c r="C182" s="103"/>
      <c r="D182" s="103"/>
      <c r="E182" s="103"/>
      <c r="F182" s="103"/>
      <c r="G182" s="103"/>
      <c r="H182" s="103"/>
      <c r="I182" s="103"/>
      <c r="J182" s="103"/>
      <c r="K182" s="103"/>
      <c r="L182" s="103"/>
      <c r="M182" s="103"/>
      <c r="N182" s="103"/>
      <c r="O182" s="103"/>
      <c r="P182" s="103"/>
      <c r="Q182" s="103"/>
      <c r="R182" s="103"/>
      <c r="S182" s="103"/>
      <c r="T182" s="103"/>
      <c r="U182" s="103"/>
      <c r="V182" s="103"/>
      <c r="W182" s="103"/>
      <c r="X182" s="103"/>
      <c r="Y182" s="103"/>
    </row>
    <row r="183" spans="1:25" x14ac:dyDescent="0.25">
      <c r="A183" s="103"/>
      <c r="B183" s="103"/>
      <c r="C183" s="103"/>
      <c r="D183" s="103"/>
      <c r="E183" s="103"/>
      <c r="F183" s="103"/>
      <c r="G183" s="103"/>
      <c r="H183" s="103"/>
      <c r="I183" s="103"/>
      <c r="J183" s="103"/>
      <c r="K183" s="103"/>
      <c r="L183" s="103"/>
      <c r="M183" s="103"/>
      <c r="N183" s="103"/>
      <c r="O183" s="103"/>
      <c r="P183" s="103"/>
      <c r="Q183" s="103"/>
      <c r="R183" s="103"/>
      <c r="S183" s="103"/>
      <c r="T183" s="103"/>
      <c r="U183" s="103"/>
      <c r="V183" s="103"/>
      <c r="W183" s="103"/>
      <c r="X183" s="103"/>
      <c r="Y183" s="103"/>
    </row>
    <row r="184" spans="1:25" x14ac:dyDescent="0.25">
      <c r="A184" s="103"/>
      <c r="B184" s="103"/>
      <c r="C184" s="103"/>
      <c r="D184" s="103"/>
      <c r="E184" s="103"/>
      <c r="F184" s="103"/>
      <c r="G184" s="103"/>
      <c r="H184" s="103"/>
      <c r="I184" s="103"/>
      <c r="J184" s="103"/>
      <c r="K184" s="103"/>
      <c r="L184" s="103"/>
      <c r="M184" s="103"/>
      <c r="N184" s="103"/>
      <c r="O184" s="103"/>
      <c r="P184" s="103"/>
      <c r="Q184" s="103"/>
      <c r="R184" s="103"/>
      <c r="S184" s="103"/>
      <c r="T184" s="103"/>
      <c r="U184" s="103"/>
      <c r="V184" s="103"/>
      <c r="W184" s="103"/>
      <c r="X184" s="103"/>
      <c r="Y184" s="103"/>
    </row>
    <row r="185" spans="1:25" x14ac:dyDescent="0.25">
      <c r="A185" s="103"/>
      <c r="B185" s="103"/>
      <c r="C185" s="103"/>
      <c r="D185" s="103"/>
      <c r="E185" s="103"/>
      <c r="F185" s="103"/>
      <c r="G185" s="103"/>
      <c r="H185" s="103"/>
      <c r="I185" s="103"/>
      <c r="J185" s="103"/>
      <c r="K185" s="103"/>
      <c r="L185" s="103"/>
      <c r="M185" s="103"/>
      <c r="N185" s="103"/>
      <c r="O185" s="103"/>
      <c r="P185" s="103"/>
      <c r="Q185" s="103"/>
      <c r="R185" s="103"/>
      <c r="S185" s="103"/>
      <c r="T185" s="103"/>
      <c r="U185" s="103"/>
      <c r="V185" s="103"/>
      <c r="W185" s="103"/>
      <c r="X185" s="103"/>
      <c r="Y185" s="103"/>
    </row>
    <row r="186" spans="1:25" x14ac:dyDescent="0.25">
      <c r="A186" s="103"/>
      <c r="B186" s="103"/>
      <c r="C186" s="103"/>
      <c r="D186" s="103"/>
      <c r="E186" s="103"/>
      <c r="F186" s="103"/>
      <c r="G186" s="103"/>
      <c r="H186" s="103"/>
      <c r="I186" s="103"/>
      <c r="J186" s="103"/>
      <c r="K186" s="103"/>
      <c r="L186" s="103"/>
      <c r="M186" s="103"/>
      <c r="N186" s="103"/>
      <c r="O186" s="103"/>
      <c r="P186" s="103"/>
      <c r="Q186" s="103"/>
      <c r="R186" s="103"/>
      <c r="S186" s="103"/>
      <c r="T186" s="103"/>
      <c r="U186" s="103"/>
      <c r="V186" s="103"/>
      <c r="W186" s="103"/>
      <c r="X186" s="103"/>
      <c r="Y186" s="103"/>
    </row>
    <row r="187" spans="1:25" x14ac:dyDescent="0.25">
      <c r="A187" s="103"/>
      <c r="B187" s="103"/>
      <c r="C187" s="103"/>
      <c r="D187" s="103"/>
      <c r="E187" s="103"/>
      <c r="F187" s="103"/>
      <c r="G187" s="103"/>
      <c r="H187" s="103"/>
      <c r="I187" s="103"/>
      <c r="J187" s="103"/>
      <c r="K187" s="103"/>
      <c r="L187" s="103"/>
      <c r="M187" s="103"/>
      <c r="N187" s="103"/>
      <c r="O187" s="103"/>
      <c r="P187" s="103"/>
      <c r="Q187" s="103"/>
      <c r="R187" s="103"/>
      <c r="S187" s="103"/>
      <c r="T187" s="103"/>
      <c r="U187" s="103"/>
      <c r="V187" s="103"/>
      <c r="W187" s="103"/>
      <c r="X187" s="103"/>
      <c r="Y187" s="103"/>
    </row>
    <row r="188" spans="1:25" x14ac:dyDescent="0.25">
      <c r="A188" s="103"/>
      <c r="B188" s="103"/>
      <c r="C188" s="103"/>
      <c r="D188" s="103"/>
      <c r="E188" s="103"/>
      <c r="F188" s="103"/>
      <c r="G188" s="103"/>
      <c r="H188" s="103"/>
      <c r="I188" s="103"/>
      <c r="J188" s="103"/>
      <c r="K188" s="103"/>
      <c r="L188" s="103"/>
      <c r="M188" s="103"/>
      <c r="N188" s="103"/>
      <c r="O188" s="103"/>
      <c r="P188" s="103"/>
      <c r="Q188" s="103"/>
      <c r="R188" s="103"/>
      <c r="S188" s="103"/>
      <c r="T188" s="103"/>
      <c r="U188" s="103"/>
      <c r="V188" s="103"/>
      <c r="W188" s="103"/>
      <c r="X188" s="103"/>
      <c r="Y188" s="103"/>
    </row>
    <row r="189" spans="1:25" x14ac:dyDescent="0.25">
      <c r="A189" s="103"/>
      <c r="B189" s="103"/>
      <c r="C189" s="103"/>
      <c r="D189" s="103"/>
      <c r="E189" s="103"/>
      <c r="F189" s="103"/>
      <c r="G189" s="103"/>
      <c r="H189" s="103"/>
      <c r="I189" s="103"/>
      <c r="J189" s="103"/>
      <c r="K189" s="103"/>
      <c r="L189" s="103"/>
      <c r="M189" s="103"/>
      <c r="N189" s="103"/>
      <c r="O189" s="103"/>
      <c r="P189" s="103"/>
      <c r="Q189" s="103"/>
      <c r="R189" s="103"/>
      <c r="S189" s="103"/>
      <c r="T189" s="103"/>
      <c r="U189" s="103"/>
      <c r="V189" s="103"/>
      <c r="W189" s="103"/>
      <c r="X189" s="103"/>
      <c r="Y189" s="103"/>
    </row>
    <row r="190" spans="1:25" x14ac:dyDescent="0.25">
      <c r="A190" s="103"/>
      <c r="B190" s="103"/>
      <c r="C190" s="103"/>
      <c r="D190" s="103"/>
      <c r="E190" s="103"/>
      <c r="F190" s="103"/>
      <c r="G190" s="103"/>
      <c r="H190" s="103"/>
      <c r="I190" s="103"/>
      <c r="J190" s="103"/>
      <c r="K190" s="103"/>
      <c r="L190" s="103"/>
      <c r="M190" s="103"/>
      <c r="N190" s="103"/>
      <c r="O190" s="103"/>
      <c r="P190" s="103"/>
      <c r="Q190" s="103"/>
      <c r="R190" s="103"/>
      <c r="S190" s="103"/>
      <c r="T190" s="103"/>
      <c r="U190" s="103"/>
      <c r="V190" s="103"/>
      <c r="W190" s="103"/>
      <c r="X190" s="103"/>
      <c r="Y190" s="103"/>
    </row>
    <row r="191" spans="1:25" x14ac:dyDescent="0.25">
      <c r="A191" s="103"/>
      <c r="B191" s="103"/>
      <c r="C191" s="103"/>
      <c r="D191" s="103"/>
      <c r="E191" s="103"/>
      <c r="F191" s="103"/>
      <c r="G191" s="103"/>
      <c r="H191" s="103"/>
      <c r="I191" s="103"/>
      <c r="J191" s="103"/>
      <c r="K191" s="103"/>
      <c r="L191" s="103"/>
      <c r="M191" s="103"/>
      <c r="N191" s="103"/>
      <c r="O191" s="103"/>
      <c r="P191" s="103"/>
      <c r="Q191" s="103"/>
      <c r="R191" s="103"/>
      <c r="S191" s="103"/>
      <c r="T191" s="103"/>
      <c r="U191" s="103"/>
      <c r="V191" s="103"/>
      <c r="W191" s="103"/>
      <c r="X191" s="103"/>
      <c r="Y191" s="103"/>
    </row>
    <row r="192" spans="1:25" x14ac:dyDescent="0.25">
      <c r="A192" s="103"/>
      <c r="B192" s="103"/>
      <c r="C192" s="103"/>
      <c r="D192" s="103"/>
      <c r="E192" s="103"/>
      <c r="F192" s="103"/>
      <c r="G192" s="103"/>
      <c r="H192" s="103"/>
      <c r="I192" s="103"/>
      <c r="J192" s="103"/>
      <c r="K192" s="103"/>
      <c r="L192" s="103"/>
      <c r="M192" s="103"/>
      <c r="N192" s="103"/>
      <c r="O192" s="103"/>
      <c r="P192" s="103"/>
      <c r="Q192" s="103"/>
      <c r="R192" s="103"/>
      <c r="S192" s="103"/>
      <c r="T192" s="103"/>
      <c r="U192" s="103"/>
      <c r="V192" s="103"/>
      <c r="W192" s="103"/>
      <c r="X192" s="103"/>
      <c r="Y192" s="103"/>
    </row>
    <row r="193" spans="1:25" x14ac:dyDescent="0.25">
      <c r="A193" s="103"/>
      <c r="B193" s="103"/>
      <c r="C193" s="103"/>
      <c r="D193" s="103"/>
      <c r="E193" s="103"/>
      <c r="F193" s="103"/>
      <c r="G193" s="103"/>
      <c r="H193" s="103"/>
      <c r="I193" s="103"/>
      <c r="J193" s="103"/>
      <c r="K193" s="103"/>
      <c r="L193" s="103"/>
      <c r="M193" s="103"/>
      <c r="N193" s="103"/>
      <c r="O193" s="103"/>
      <c r="P193" s="103"/>
      <c r="Q193" s="103"/>
      <c r="R193" s="103"/>
      <c r="S193" s="103"/>
      <c r="T193" s="103"/>
      <c r="U193" s="103"/>
      <c r="V193" s="103"/>
      <c r="W193" s="103"/>
      <c r="X193" s="103"/>
      <c r="Y193" s="103"/>
    </row>
    <row r="194" spans="1:25" x14ac:dyDescent="0.25">
      <c r="A194" s="103"/>
      <c r="B194" s="103"/>
      <c r="C194" s="103"/>
      <c r="D194" s="103"/>
      <c r="E194" s="103"/>
      <c r="F194" s="103"/>
      <c r="G194" s="103"/>
      <c r="H194" s="103"/>
      <c r="I194" s="103"/>
      <c r="J194" s="103"/>
      <c r="K194" s="103"/>
      <c r="L194" s="103"/>
      <c r="M194" s="103"/>
      <c r="N194" s="103"/>
      <c r="O194" s="103"/>
      <c r="P194" s="103"/>
      <c r="Q194" s="103"/>
      <c r="R194" s="103"/>
      <c r="S194" s="103"/>
      <c r="T194" s="103"/>
      <c r="U194" s="103"/>
      <c r="V194" s="103"/>
      <c r="W194" s="103"/>
      <c r="X194" s="103"/>
      <c r="Y194" s="103"/>
    </row>
    <row r="195" spans="1:25" x14ac:dyDescent="0.25">
      <c r="A195" s="103"/>
      <c r="B195" s="103"/>
      <c r="C195" s="103"/>
      <c r="D195" s="103"/>
      <c r="E195" s="103"/>
      <c r="F195" s="103"/>
      <c r="G195" s="103"/>
      <c r="H195" s="103"/>
      <c r="I195" s="103"/>
      <c r="J195" s="103"/>
      <c r="K195" s="103"/>
      <c r="L195" s="103"/>
      <c r="M195" s="103"/>
      <c r="N195" s="103"/>
      <c r="O195" s="103"/>
      <c r="P195" s="103"/>
      <c r="Q195" s="103"/>
      <c r="R195" s="103"/>
      <c r="S195" s="103"/>
      <c r="T195" s="103"/>
      <c r="U195" s="103"/>
      <c r="V195" s="103"/>
      <c r="W195" s="103"/>
      <c r="X195" s="103"/>
      <c r="Y195" s="103"/>
    </row>
    <row r="196" spans="1:25" x14ac:dyDescent="0.25">
      <c r="A196" s="103"/>
      <c r="B196" s="103"/>
      <c r="C196" s="103"/>
      <c r="D196" s="103"/>
      <c r="E196" s="103"/>
      <c r="F196" s="103"/>
      <c r="G196" s="103"/>
      <c r="H196" s="103"/>
      <c r="I196" s="103"/>
      <c r="J196" s="103"/>
      <c r="K196" s="103"/>
      <c r="L196" s="103"/>
      <c r="M196" s="103"/>
      <c r="N196" s="103"/>
      <c r="O196" s="103"/>
      <c r="P196" s="103"/>
      <c r="Q196" s="103"/>
      <c r="R196" s="103"/>
      <c r="S196" s="103"/>
      <c r="T196" s="103"/>
      <c r="U196" s="103"/>
      <c r="V196" s="103"/>
      <c r="W196" s="103"/>
      <c r="X196" s="103"/>
      <c r="Y196" s="103"/>
    </row>
    <row r="197" spans="1:25" x14ac:dyDescent="0.25">
      <c r="A197" s="103"/>
      <c r="B197" s="103"/>
      <c r="C197" s="103"/>
      <c r="D197" s="103"/>
      <c r="E197" s="103"/>
      <c r="F197" s="103"/>
      <c r="G197" s="103"/>
      <c r="H197" s="103"/>
      <c r="I197" s="103"/>
      <c r="J197" s="103"/>
      <c r="K197" s="103"/>
      <c r="L197" s="103"/>
      <c r="M197" s="103"/>
      <c r="N197" s="103"/>
      <c r="O197" s="103"/>
      <c r="P197" s="103"/>
      <c r="Q197" s="103"/>
      <c r="R197" s="103"/>
      <c r="S197" s="103"/>
      <c r="T197" s="103"/>
      <c r="U197" s="103"/>
      <c r="V197" s="103"/>
      <c r="W197" s="103"/>
      <c r="X197" s="103"/>
      <c r="Y197" s="103"/>
    </row>
    <row r="198" spans="1:25" x14ac:dyDescent="0.25">
      <c r="A198" s="103"/>
      <c r="B198" s="103"/>
      <c r="C198" s="103"/>
      <c r="D198" s="103"/>
      <c r="E198" s="103"/>
      <c r="F198" s="103"/>
      <c r="G198" s="103"/>
      <c r="H198" s="103"/>
      <c r="I198" s="103"/>
      <c r="J198" s="103"/>
      <c r="K198" s="103"/>
      <c r="L198" s="103"/>
      <c r="M198" s="103"/>
      <c r="N198" s="103"/>
      <c r="O198" s="103"/>
      <c r="P198" s="103"/>
      <c r="Q198" s="103"/>
      <c r="R198" s="103"/>
      <c r="S198" s="103"/>
      <c r="T198" s="103"/>
      <c r="U198" s="103"/>
      <c r="V198" s="103"/>
      <c r="W198" s="103"/>
      <c r="X198" s="103"/>
      <c r="Y198" s="103"/>
    </row>
    <row r="199" spans="1:25" x14ac:dyDescent="0.25">
      <c r="A199" s="103"/>
      <c r="B199" s="103"/>
      <c r="C199" s="103"/>
      <c r="D199" s="103"/>
      <c r="E199" s="103"/>
      <c r="F199" s="103"/>
      <c r="G199" s="103"/>
      <c r="H199" s="103"/>
      <c r="I199" s="103"/>
      <c r="J199" s="103"/>
      <c r="K199" s="103"/>
      <c r="L199" s="103"/>
      <c r="M199" s="103"/>
      <c r="N199" s="103"/>
      <c r="O199" s="103"/>
      <c r="P199" s="103"/>
      <c r="Q199" s="103"/>
      <c r="R199" s="103"/>
      <c r="S199" s="103"/>
      <c r="T199" s="103"/>
      <c r="U199" s="103"/>
      <c r="V199" s="103"/>
      <c r="W199" s="103"/>
      <c r="X199" s="103"/>
      <c r="Y199" s="103"/>
    </row>
    <row r="200" spans="1:25" x14ac:dyDescent="0.25">
      <c r="A200" s="103"/>
      <c r="B200" s="103"/>
      <c r="C200" s="103"/>
      <c r="D200" s="103"/>
      <c r="E200" s="103"/>
      <c r="F200" s="103"/>
      <c r="G200" s="103"/>
      <c r="H200" s="103"/>
      <c r="I200" s="103"/>
      <c r="J200" s="103"/>
      <c r="K200" s="103"/>
      <c r="L200" s="103"/>
      <c r="M200" s="103"/>
      <c r="N200" s="103"/>
      <c r="O200" s="103"/>
      <c r="P200" s="103"/>
      <c r="Q200" s="103"/>
      <c r="R200" s="103"/>
      <c r="S200" s="103"/>
      <c r="T200" s="103"/>
      <c r="U200" s="103"/>
      <c r="V200" s="103"/>
      <c r="W200" s="103"/>
      <c r="X200" s="103"/>
      <c r="Y200" s="103"/>
    </row>
    <row r="201" spans="1:25" x14ac:dyDescent="0.25">
      <c r="A201" s="103"/>
      <c r="B201" s="103"/>
      <c r="C201" s="103"/>
      <c r="D201" s="103"/>
      <c r="E201" s="103"/>
      <c r="F201" s="103"/>
      <c r="G201" s="103"/>
      <c r="H201" s="103"/>
      <c r="I201" s="103"/>
      <c r="J201" s="103"/>
      <c r="K201" s="103"/>
      <c r="L201" s="103"/>
      <c r="M201" s="103"/>
      <c r="N201" s="103"/>
      <c r="O201" s="103"/>
      <c r="P201" s="103"/>
      <c r="Q201" s="103"/>
      <c r="R201" s="103"/>
      <c r="S201" s="103"/>
      <c r="T201" s="103"/>
      <c r="U201" s="103"/>
      <c r="V201" s="103"/>
      <c r="W201" s="103"/>
      <c r="X201" s="103"/>
      <c r="Y201" s="103"/>
    </row>
    <row r="202" spans="1:25" x14ac:dyDescent="0.25">
      <c r="A202" s="103"/>
      <c r="B202" s="103"/>
      <c r="C202" s="103"/>
      <c r="D202" s="103"/>
      <c r="E202" s="103"/>
      <c r="F202" s="103"/>
      <c r="G202" s="103"/>
      <c r="H202" s="103"/>
      <c r="I202" s="103"/>
      <c r="J202" s="103"/>
      <c r="K202" s="103"/>
      <c r="L202" s="103"/>
      <c r="M202" s="103"/>
      <c r="N202" s="103"/>
      <c r="O202" s="103"/>
      <c r="P202" s="103"/>
      <c r="Q202" s="103"/>
      <c r="R202" s="103"/>
      <c r="S202" s="103"/>
      <c r="T202" s="103"/>
      <c r="U202" s="103"/>
      <c r="V202" s="103"/>
      <c r="W202" s="103"/>
      <c r="X202" s="103"/>
      <c r="Y202" s="103"/>
    </row>
    <row r="203" spans="1:25" x14ac:dyDescent="0.25">
      <c r="A203" s="103"/>
      <c r="B203" s="103"/>
      <c r="C203" s="103"/>
      <c r="D203" s="103"/>
      <c r="E203" s="103"/>
      <c r="F203" s="103"/>
      <c r="G203" s="103"/>
      <c r="H203" s="103"/>
      <c r="I203" s="103"/>
      <c r="J203" s="103"/>
      <c r="K203" s="103"/>
      <c r="L203" s="103"/>
      <c r="M203" s="103"/>
      <c r="N203" s="103"/>
      <c r="O203" s="103"/>
      <c r="P203" s="103"/>
      <c r="Q203" s="103"/>
      <c r="R203" s="103"/>
      <c r="S203" s="103"/>
      <c r="T203" s="103"/>
      <c r="U203" s="103"/>
      <c r="V203" s="103"/>
      <c r="W203" s="103"/>
      <c r="X203" s="103"/>
      <c r="Y203" s="103"/>
    </row>
    <row r="204" spans="1:25" x14ac:dyDescent="0.25">
      <c r="A204" s="103"/>
      <c r="B204" s="103"/>
      <c r="C204" s="103"/>
      <c r="D204" s="103"/>
      <c r="E204" s="103"/>
      <c r="F204" s="103"/>
      <c r="G204" s="103"/>
      <c r="H204" s="103"/>
      <c r="I204" s="103"/>
      <c r="J204" s="103"/>
      <c r="K204" s="103"/>
      <c r="L204" s="103"/>
      <c r="M204" s="103"/>
      <c r="N204" s="103"/>
      <c r="O204" s="103"/>
      <c r="P204" s="103"/>
      <c r="Q204" s="103"/>
      <c r="R204" s="103"/>
      <c r="S204" s="103"/>
      <c r="T204" s="103"/>
      <c r="U204" s="103"/>
      <c r="V204" s="103"/>
      <c r="W204" s="103"/>
      <c r="X204" s="103"/>
      <c r="Y204" s="103"/>
    </row>
    <row r="205" spans="1:25" x14ac:dyDescent="0.25">
      <c r="A205" s="103"/>
      <c r="B205" s="103"/>
      <c r="C205" s="103"/>
      <c r="D205" s="103"/>
      <c r="E205" s="103"/>
      <c r="F205" s="103"/>
      <c r="G205" s="103"/>
      <c r="H205" s="103"/>
      <c r="I205" s="103"/>
      <c r="J205" s="103"/>
      <c r="K205" s="103"/>
      <c r="L205" s="103"/>
      <c r="M205" s="103"/>
      <c r="N205" s="103"/>
      <c r="O205" s="103"/>
      <c r="P205" s="103"/>
      <c r="Q205" s="103"/>
      <c r="R205" s="103"/>
      <c r="S205" s="103"/>
      <c r="T205" s="103"/>
      <c r="U205" s="103"/>
      <c r="V205" s="103"/>
      <c r="W205" s="103"/>
      <c r="X205" s="103"/>
      <c r="Y205" s="103"/>
    </row>
    <row r="206" spans="1:25" x14ac:dyDescent="0.25">
      <c r="A206" s="103"/>
      <c r="B206" s="103"/>
      <c r="C206" s="103"/>
      <c r="D206" s="103"/>
      <c r="E206" s="103"/>
      <c r="F206" s="103"/>
      <c r="G206" s="103"/>
      <c r="H206" s="103"/>
      <c r="I206" s="103"/>
      <c r="J206" s="103"/>
      <c r="K206" s="103"/>
      <c r="L206" s="103"/>
      <c r="M206" s="103"/>
      <c r="N206" s="103"/>
      <c r="O206" s="103"/>
      <c r="P206" s="103"/>
      <c r="Q206" s="103"/>
      <c r="R206" s="103"/>
      <c r="S206" s="103"/>
      <c r="T206" s="103"/>
      <c r="U206" s="103"/>
      <c r="V206" s="103"/>
      <c r="W206" s="103"/>
      <c r="X206" s="103"/>
      <c r="Y206" s="103"/>
    </row>
    <row r="207" spans="1:25" x14ac:dyDescent="0.25">
      <c r="A207" s="103"/>
      <c r="B207" s="103"/>
      <c r="C207" s="103"/>
      <c r="D207" s="103"/>
      <c r="E207" s="103"/>
      <c r="F207" s="103"/>
      <c r="G207" s="103"/>
      <c r="H207" s="103"/>
      <c r="I207" s="103"/>
      <c r="J207" s="103"/>
      <c r="K207" s="103"/>
      <c r="L207" s="103"/>
      <c r="M207" s="103"/>
      <c r="N207" s="103"/>
      <c r="O207" s="103"/>
      <c r="P207" s="103"/>
      <c r="Q207" s="103"/>
      <c r="R207" s="103"/>
      <c r="S207" s="103"/>
      <c r="T207" s="103"/>
      <c r="U207" s="103"/>
      <c r="V207" s="103"/>
      <c r="W207" s="103"/>
      <c r="X207" s="103"/>
      <c r="Y207" s="103"/>
    </row>
    <row r="208" spans="1:25" x14ac:dyDescent="0.25">
      <c r="A208" s="103"/>
      <c r="B208" s="103"/>
      <c r="C208" s="103"/>
      <c r="D208" s="103"/>
      <c r="E208" s="103"/>
      <c r="F208" s="103"/>
      <c r="G208" s="103"/>
      <c r="H208" s="103"/>
      <c r="I208" s="103"/>
      <c r="J208" s="103"/>
      <c r="K208" s="103"/>
      <c r="L208" s="103"/>
      <c r="M208" s="103"/>
      <c r="N208" s="103"/>
      <c r="O208" s="103"/>
      <c r="P208" s="103"/>
      <c r="Q208" s="103"/>
      <c r="R208" s="103"/>
      <c r="S208" s="103"/>
      <c r="T208" s="103"/>
      <c r="U208" s="103"/>
      <c r="V208" s="103"/>
      <c r="W208" s="103"/>
      <c r="X208" s="103"/>
      <c r="Y208" s="103"/>
    </row>
    <row r="209" spans="1:25" x14ac:dyDescent="0.25">
      <c r="A209" s="103"/>
      <c r="B209" s="103"/>
      <c r="C209" s="103"/>
      <c r="D209" s="103"/>
      <c r="E209" s="103"/>
      <c r="F209" s="103"/>
      <c r="G209" s="103"/>
      <c r="H209" s="103"/>
      <c r="I209" s="103"/>
      <c r="J209" s="103"/>
      <c r="K209" s="103"/>
      <c r="L209" s="103"/>
      <c r="M209" s="103"/>
      <c r="N209" s="103"/>
      <c r="O209" s="103"/>
      <c r="P209" s="103"/>
      <c r="Q209" s="103"/>
      <c r="R209" s="103"/>
      <c r="S209" s="103"/>
      <c r="T209" s="103"/>
      <c r="U209" s="103"/>
      <c r="V209" s="103"/>
      <c r="W209" s="103"/>
      <c r="X209" s="103"/>
      <c r="Y209" s="103"/>
    </row>
    <row r="210" spans="1:25" x14ac:dyDescent="0.25">
      <c r="A210" s="103"/>
      <c r="B210" s="103"/>
      <c r="C210" s="103"/>
      <c r="D210" s="103"/>
      <c r="E210" s="103"/>
      <c r="F210" s="103"/>
      <c r="G210" s="103"/>
      <c r="H210" s="103"/>
      <c r="I210" s="103"/>
      <c r="J210" s="103"/>
      <c r="K210" s="103"/>
      <c r="L210" s="103"/>
      <c r="M210" s="103"/>
      <c r="N210" s="103"/>
      <c r="O210" s="103"/>
      <c r="P210" s="103"/>
      <c r="Q210" s="103"/>
      <c r="R210" s="103"/>
      <c r="S210" s="103"/>
      <c r="T210" s="103"/>
      <c r="U210" s="103"/>
      <c r="V210" s="103"/>
      <c r="W210" s="103"/>
      <c r="X210" s="103"/>
      <c r="Y210" s="103"/>
    </row>
    <row r="211" spans="1:25" x14ac:dyDescent="0.25">
      <c r="A211" s="103"/>
      <c r="B211" s="103"/>
      <c r="C211" s="103"/>
      <c r="D211" s="103"/>
      <c r="E211" s="103"/>
      <c r="F211" s="103"/>
      <c r="G211" s="103"/>
      <c r="H211" s="103"/>
      <c r="I211" s="103"/>
      <c r="J211" s="103"/>
      <c r="K211" s="103"/>
      <c r="L211" s="103"/>
      <c r="M211" s="103"/>
      <c r="N211" s="103"/>
      <c r="O211" s="103"/>
      <c r="P211" s="103"/>
      <c r="Q211" s="103"/>
      <c r="R211" s="103"/>
      <c r="S211" s="103"/>
      <c r="T211" s="103"/>
      <c r="U211" s="103"/>
      <c r="V211" s="103"/>
      <c r="W211" s="103"/>
      <c r="X211" s="103"/>
      <c r="Y211" s="103"/>
    </row>
    <row r="212" spans="1:25" x14ac:dyDescent="0.25">
      <c r="A212" s="103"/>
      <c r="B212" s="103"/>
      <c r="C212" s="103"/>
      <c r="D212" s="103"/>
      <c r="E212" s="103"/>
      <c r="F212" s="103"/>
      <c r="G212" s="103"/>
      <c r="H212" s="103"/>
      <c r="I212" s="103"/>
      <c r="J212" s="103"/>
      <c r="K212" s="103"/>
      <c r="L212" s="103"/>
      <c r="M212" s="103"/>
      <c r="N212" s="103"/>
      <c r="O212" s="103"/>
      <c r="P212" s="103"/>
      <c r="Q212" s="103"/>
      <c r="R212" s="103"/>
      <c r="S212" s="103"/>
      <c r="T212" s="103"/>
      <c r="U212" s="103"/>
      <c r="V212" s="103"/>
      <c r="W212" s="103"/>
      <c r="X212" s="103"/>
      <c r="Y212" s="103"/>
    </row>
    <row r="213" spans="1:25" x14ac:dyDescent="0.25">
      <c r="A213" s="103"/>
      <c r="B213" s="103"/>
      <c r="C213" s="103"/>
      <c r="D213" s="103"/>
      <c r="E213" s="103"/>
      <c r="F213" s="103"/>
      <c r="G213" s="103"/>
      <c r="H213" s="103"/>
      <c r="I213" s="103"/>
      <c r="J213" s="103"/>
      <c r="K213" s="103"/>
      <c r="L213" s="103"/>
      <c r="M213" s="103"/>
      <c r="N213" s="103"/>
      <c r="O213" s="103"/>
      <c r="P213" s="103"/>
      <c r="Q213" s="103"/>
      <c r="R213" s="103"/>
      <c r="S213" s="103"/>
      <c r="T213" s="103"/>
      <c r="U213" s="103"/>
      <c r="V213" s="103"/>
      <c r="W213" s="103"/>
      <c r="X213" s="103"/>
      <c r="Y213" s="103"/>
    </row>
    <row r="214" spans="1:25" x14ac:dyDescent="0.25">
      <c r="A214" s="103"/>
      <c r="B214" s="103"/>
      <c r="C214" s="103"/>
      <c r="D214" s="103"/>
      <c r="E214" s="103"/>
      <c r="F214" s="103"/>
      <c r="G214" s="103"/>
      <c r="H214" s="103"/>
      <c r="I214" s="103"/>
      <c r="J214" s="103"/>
      <c r="K214" s="103"/>
      <c r="L214" s="103"/>
      <c r="M214" s="103"/>
      <c r="N214" s="103"/>
      <c r="O214" s="103"/>
      <c r="P214" s="103"/>
      <c r="Q214" s="103"/>
      <c r="R214" s="103"/>
      <c r="S214" s="103"/>
      <c r="T214" s="103"/>
      <c r="U214" s="103"/>
      <c r="V214" s="103"/>
      <c r="W214" s="103"/>
      <c r="X214" s="103"/>
      <c r="Y214" s="103"/>
    </row>
    <row r="215" spans="1:25" x14ac:dyDescent="0.25">
      <c r="A215" s="103"/>
      <c r="B215" s="103"/>
      <c r="C215" s="103"/>
      <c r="D215" s="103"/>
      <c r="E215" s="103"/>
      <c r="F215" s="103"/>
      <c r="G215" s="103"/>
      <c r="H215" s="103"/>
      <c r="I215" s="103"/>
      <c r="J215" s="103"/>
      <c r="K215" s="103"/>
      <c r="L215" s="103"/>
      <c r="M215" s="103"/>
      <c r="N215" s="103"/>
      <c r="O215" s="103"/>
      <c r="P215" s="103"/>
      <c r="Q215" s="103"/>
      <c r="R215" s="103"/>
      <c r="S215" s="103"/>
      <c r="T215" s="103"/>
      <c r="U215" s="103"/>
      <c r="V215" s="103"/>
      <c r="W215" s="103"/>
      <c r="X215" s="103"/>
      <c r="Y215" s="103"/>
    </row>
    <row r="216" spans="1:25" x14ac:dyDescent="0.25">
      <c r="A216" s="103"/>
      <c r="B216" s="103"/>
      <c r="C216" s="103"/>
      <c r="D216" s="103"/>
      <c r="E216" s="103"/>
      <c r="F216" s="103"/>
      <c r="G216" s="103"/>
      <c r="H216" s="103"/>
      <c r="I216" s="103"/>
      <c r="J216" s="103"/>
      <c r="K216" s="103"/>
      <c r="L216" s="103"/>
      <c r="M216" s="103"/>
      <c r="N216" s="103"/>
      <c r="O216" s="103"/>
      <c r="P216" s="103"/>
      <c r="Q216" s="103"/>
      <c r="R216" s="103"/>
      <c r="S216" s="103"/>
      <c r="T216" s="103"/>
      <c r="U216" s="103"/>
      <c r="V216" s="103"/>
      <c r="W216" s="103"/>
      <c r="X216" s="103"/>
      <c r="Y216" s="103"/>
    </row>
    <row r="217" spans="1:25" x14ac:dyDescent="0.25">
      <c r="A217" s="103"/>
      <c r="B217" s="103"/>
      <c r="C217" s="103"/>
      <c r="D217" s="103"/>
      <c r="E217" s="103"/>
      <c r="F217" s="103"/>
      <c r="G217" s="103"/>
      <c r="H217" s="103"/>
      <c r="I217" s="103"/>
      <c r="J217" s="103"/>
      <c r="K217" s="103"/>
      <c r="L217" s="103"/>
      <c r="M217" s="103"/>
      <c r="N217" s="103"/>
      <c r="O217" s="103"/>
      <c r="P217" s="103"/>
      <c r="Q217" s="103"/>
      <c r="R217" s="103"/>
      <c r="S217" s="103"/>
      <c r="T217" s="103"/>
      <c r="U217" s="103"/>
      <c r="V217" s="103"/>
      <c r="W217" s="103"/>
      <c r="X217" s="103"/>
      <c r="Y217" s="103"/>
    </row>
    <row r="218" spans="1:25" x14ac:dyDescent="0.25">
      <c r="A218" s="103"/>
      <c r="B218" s="103"/>
      <c r="C218" s="103"/>
      <c r="D218" s="103"/>
      <c r="E218" s="103"/>
      <c r="F218" s="103"/>
      <c r="G218" s="103"/>
      <c r="H218" s="103"/>
      <c r="I218" s="103"/>
      <c r="J218" s="103"/>
      <c r="K218" s="103"/>
      <c r="L218" s="103"/>
      <c r="M218" s="103"/>
      <c r="N218" s="103"/>
      <c r="O218" s="103"/>
      <c r="P218" s="103"/>
      <c r="Q218" s="103"/>
      <c r="R218" s="103"/>
      <c r="S218" s="103"/>
      <c r="T218" s="103"/>
      <c r="U218" s="103"/>
      <c r="V218" s="103"/>
      <c r="W218" s="103"/>
      <c r="X218" s="103"/>
      <c r="Y218" s="103"/>
    </row>
    <row r="219" spans="1:25" x14ac:dyDescent="0.25">
      <c r="A219" s="103"/>
      <c r="B219" s="103"/>
      <c r="C219" s="103"/>
      <c r="D219" s="103"/>
      <c r="E219" s="103"/>
      <c r="F219" s="103"/>
      <c r="G219" s="103"/>
      <c r="H219" s="103"/>
      <c r="I219" s="103"/>
      <c r="J219" s="103"/>
      <c r="K219" s="103"/>
      <c r="L219" s="103"/>
      <c r="M219" s="103"/>
      <c r="N219" s="103"/>
      <c r="O219" s="103"/>
      <c r="P219" s="103"/>
      <c r="Q219" s="103"/>
      <c r="R219" s="103"/>
      <c r="S219" s="103"/>
      <c r="T219" s="103"/>
      <c r="U219" s="103"/>
      <c r="V219" s="103"/>
      <c r="W219" s="103"/>
      <c r="X219" s="103"/>
      <c r="Y219" s="103"/>
    </row>
    <row r="220" spans="1:25" x14ac:dyDescent="0.25">
      <c r="A220" s="103"/>
      <c r="B220" s="103"/>
      <c r="C220" s="103"/>
      <c r="D220" s="103"/>
      <c r="E220" s="103"/>
      <c r="F220" s="103"/>
      <c r="G220" s="103"/>
      <c r="H220" s="103"/>
      <c r="I220" s="103"/>
      <c r="J220" s="103"/>
      <c r="K220" s="103"/>
      <c r="L220" s="103"/>
      <c r="M220" s="103"/>
      <c r="N220" s="103"/>
      <c r="O220" s="103"/>
      <c r="P220" s="103"/>
      <c r="Q220" s="103"/>
      <c r="R220" s="103"/>
      <c r="S220" s="103"/>
      <c r="T220" s="103"/>
      <c r="U220" s="103"/>
      <c r="V220" s="103"/>
      <c r="W220" s="103"/>
      <c r="X220" s="103"/>
      <c r="Y220" s="103"/>
    </row>
    <row r="221" spans="1:25" x14ac:dyDescent="0.25">
      <c r="A221" s="103"/>
      <c r="B221" s="103"/>
      <c r="C221" s="103"/>
      <c r="D221" s="103"/>
      <c r="E221" s="103"/>
      <c r="F221" s="103"/>
      <c r="G221" s="103"/>
      <c r="H221" s="103"/>
      <c r="I221" s="103"/>
      <c r="J221" s="103"/>
      <c r="K221" s="103"/>
      <c r="L221" s="103"/>
      <c r="M221" s="103"/>
      <c r="N221" s="103"/>
      <c r="O221" s="103"/>
      <c r="P221" s="103"/>
      <c r="Q221" s="103"/>
      <c r="R221" s="103"/>
      <c r="S221" s="103"/>
      <c r="T221" s="103"/>
      <c r="U221" s="103"/>
      <c r="V221" s="103"/>
      <c r="W221" s="103"/>
      <c r="X221" s="103"/>
      <c r="Y221" s="103"/>
    </row>
    <row r="222" spans="1:25" x14ac:dyDescent="0.25">
      <c r="A222" s="103"/>
      <c r="B222" s="103"/>
      <c r="C222" s="103"/>
      <c r="D222" s="103"/>
      <c r="E222" s="103"/>
      <c r="F222" s="103"/>
      <c r="G222" s="103"/>
      <c r="H222" s="103"/>
      <c r="I222" s="103"/>
      <c r="J222" s="103"/>
      <c r="K222" s="103"/>
      <c r="L222" s="103"/>
      <c r="M222" s="103"/>
      <c r="N222" s="103"/>
      <c r="O222" s="103"/>
      <c r="P222" s="103"/>
      <c r="Q222" s="103"/>
      <c r="R222" s="103"/>
      <c r="S222" s="103"/>
      <c r="T222" s="103"/>
      <c r="U222" s="103"/>
      <c r="V222" s="103"/>
      <c r="W222" s="103"/>
      <c r="X222" s="103"/>
      <c r="Y222" s="103"/>
    </row>
    <row r="223" spans="1:25" x14ac:dyDescent="0.25">
      <c r="A223" s="103"/>
      <c r="B223" s="103"/>
      <c r="C223" s="103"/>
      <c r="D223" s="103"/>
      <c r="E223" s="103"/>
      <c r="F223" s="103"/>
      <c r="G223" s="103"/>
      <c r="H223" s="103"/>
      <c r="I223" s="103"/>
      <c r="J223" s="103"/>
      <c r="K223" s="103"/>
      <c r="L223" s="103"/>
      <c r="M223" s="103"/>
      <c r="N223" s="103"/>
      <c r="O223" s="103"/>
      <c r="P223" s="103"/>
      <c r="Q223" s="103"/>
      <c r="R223" s="103"/>
      <c r="S223" s="103"/>
      <c r="T223" s="103"/>
      <c r="U223" s="103"/>
      <c r="V223" s="103"/>
      <c r="W223" s="103"/>
      <c r="X223" s="103"/>
      <c r="Y223" s="103"/>
    </row>
    <row r="224" spans="1:25" x14ac:dyDescent="0.25">
      <c r="A224" s="103"/>
      <c r="B224" s="103"/>
      <c r="C224" s="103"/>
      <c r="D224" s="103"/>
      <c r="E224" s="103"/>
      <c r="F224" s="103"/>
      <c r="G224" s="103"/>
      <c r="H224" s="103"/>
      <c r="I224" s="103"/>
      <c r="J224" s="103"/>
      <c r="K224" s="103"/>
      <c r="L224" s="103"/>
      <c r="M224" s="103"/>
      <c r="N224" s="103"/>
      <c r="O224" s="103"/>
      <c r="P224" s="103"/>
      <c r="Q224" s="103"/>
      <c r="R224" s="103"/>
      <c r="S224" s="103"/>
      <c r="T224" s="103"/>
      <c r="U224" s="103"/>
      <c r="V224" s="103"/>
      <c r="W224" s="103"/>
      <c r="X224" s="103"/>
      <c r="Y224" s="103"/>
    </row>
    <row r="225" spans="1:25" x14ac:dyDescent="0.25">
      <c r="A225" s="103"/>
      <c r="B225" s="103"/>
      <c r="C225" s="103"/>
      <c r="D225" s="103"/>
      <c r="E225" s="103"/>
      <c r="F225" s="103"/>
      <c r="G225" s="103"/>
      <c r="H225" s="103"/>
      <c r="I225" s="103"/>
      <c r="J225" s="103"/>
      <c r="K225" s="103"/>
      <c r="L225" s="103"/>
      <c r="M225" s="103"/>
      <c r="N225" s="103"/>
      <c r="O225" s="103"/>
      <c r="P225" s="103"/>
      <c r="Q225" s="103"/>
      <c r="R225" s="103"/>
      <c r="S225" s="103"/>
      <c r="T225" s="103"/>
      <c r="U225" s="103"/>
      <c r="V225" s="103"/>
      <c r="W225" s="103"/>
      <c r="X225" s="103"/>
      <c r="Y225" s="103"/>
    </row>
    <row r="226" spans="1:25" x14ac:dyDescent="0.25">
      <c r="A226" s="103"/>
      <c r="B226" s="103"/>
      <c r="C226" s="103"/>
      <c r="D226" s="103"/>
      <c r="E226" s="103"/>
      <c r="F226" s="103"/>
      <c r="G226" s="103"/>
      <c r="H226" s="103"/>
      <c r="I226" s="103"/>
      <c r="J226" s="103"/>
      <c r="K226" s="103"/>
      <c r="L226" s="103"/>
      <c r="M226" s="103"/>
      <c r="N226" s="103"/>
      <c r="O226" s="103"/>
      <c r="P226" s="103"/>
      <c r="Q226" s="103"/>
      <c r="R226" s="103"/>
      <c r="S226" s="103"/>
      <c r="T226" s="103"/>
      <c r="U226" s="103"/>
      <c r="V226" s="103"/>
      <c r="W226" s="103"/>
      <c r="X226" s="103"/>
      <c r="Y226" s="103"/>
    </row>
    <row r="227" spans="1:25" x14ac:dyDescent="0.25">
      <c r="A227" s="103"/>
      <c r="B227" s="103"/>
      <c r="C227" s="103"/>
      <c r="D227" s="103"/>
      <c r="E227" s="103"/>
      <c r="F227" s="103"/>
      <c r="G227" s="103"/>
      <c r="H227" s="103"/>
      <c r="I227" s="103"/>
      <c r="J227" s="103"/>
      <c r="K227" s="103"/>
      <c r="L227" s="103"/>
      <c r="M227" s="103"/>
      <c r="N227" s="103"/>
      <c r="O227" s="103"/>
      <c r="P227" s="103"/>
      <c r="Q227" s="103"/>
      <c r="R227" s="103"/>
      <c r="S227" s="103"/>
      <c r="T227" s="103"/>
      <c r="U227" s="103"/>
      <c r="V227" s="103"/>
      <c r="W227" s="103"/>
      <c r="X227" s="103"/>
      <c r="Y227" s="103"/>
    </row>
    <row r="228" spans="1:25" x14ac:dyDescent="0.25">
      <c r="A228" s="103"/>
      <c r="B228" s="103"/>
      <c r="C228" s="103"/>
      <c r="D228" s="103"/>
      <c r="E228" s="103"/>
      <c r="F228" s="103"/>
      <c r="G228" s="103"/>
      <c r="H228" s="103"/>
      <c r="I228" s="103"/>
      <c r="J228" s="103"/>
      <c r="K228" s="103"/>
      <c r="L228" s="103"/>
      <c r="M228" s="103"/>
      <c r="N228" s="103"/>
      <c r="O228" s="103"/>
      <c r="P228" s="103"/>
      <c r="Q228" s="103"/>
      <c r="R228" s="103"/>
      <c r="S228" s="103"/>
      <c r="T228" s="103"/>
      <c r="U228" s="103"/>
      <c r="V228" s="103"/>
      <c r="W228" s="103"/>
      <c r="X228" s="103"/>
      <c r="Y228" s="103"/>
    </row>
    <row r="229" spans="1:25" x14ac:dyDescent="0.25">
      <c r="A229" s="103"/>
      <c r="B229" s="103"/>
      <c r="C229" s="103"/>
      <c r="D229" s="103"/>
      <c r="E229" s="103"/>
      <c r="F229" s="103"/>
      <c r="G229" s="103"/>
      <c r="H229" s="103"/>
      <c r="I229" s="103"/>
      <c r="J229" s="103"/>
      <c r="K229" s="103"/>
      <c r="L229" s="103"/>
      <c r="M229" s="103"/>
      <c r="N229" s="103"/>
      <c r="O229" s="103"/>
      <c r="P229" s="103"/>
      <c r="Q229" s="103"/>
      <c r="R229" s="103"/>
      <c r="S229" s="103"/>
      <c r="T229" s="103"/>
      <c r="U229" s="103"/>
      <c r="V229" s="103"/>
      <c r="W229" s="103"/>
      <c r="X229" s="103"/>
      <c r="Y229" s="103"/>
    </row>
    <row r="230" spans="1:25" x14ac:dyDescent="0.25">
      <c r="A230" s="103"/>
      <c r="B230" s="103"/>
      <c r="C230" s="103"/>
      <c r="D230" s="103"/>
      <c r="E230" s="103"/>
      <c r="F230" s="103"/>
      <c r="G230" s="103"/>
      <c r="H230" s="103"/>
      <c r="I230" s="103"/>
      <c r="J230" s="103"/>
      <c r="K230" s="103"/>
      <c r="L230" s="103"/>
      <c r="M230" s="103"/>
      <c r="N230" s="103"/>
      <c r="O230" s="103"/>
      <c r="P230" s="103"/>
      <c r="Q230" s="103"/>
      <c r="R230" s="103"/>
      <c r="S230" s="103"/>
      <c r="T230" s="103"/>
      <c r="U230" s="103"/>
      <c r="V230" s="103"/>
      <c r="W230" s="103"/>
      <c r="X230" s="103"/>
      <c r="Y230" s="103"/>
    </row>
    <row r="231" spans="1:25" x14ac:dyDescent="0.25">
      <c r="A231" s="103"/>
      <c r="B231" s="103"/>
      <c r="C231" s="103"/>
      <c r="D231" s="103"/>
      <c r="E231" s="103"/>
      <c r="F231" s="103"/>
      <c r="G231" s="103"/>
      <c r="H231" s="103"/>
      <c r="I231" s="103"/>
      <c r="J231" s="103"/>
      <c r="K231" s="103"/>
      <c r="L231" s="103"/>
      <c r="M231" s="103"/>
      <c r="N231" s="103"/>
      <c r="O231" s="103"/>
      <c r="P231" s="103"/>
      <c r="Q231" s="103"/>
      <c r="R231" s="103"/>
      <c r="S231" s="103"/>
      <c r="T231" s="103"/>
      <c r="U231" s="103"/>
      <c r="V231" s="103"/>
      <c r="W231" s="103"/>
      <c r="X231" s="103"/>
      <c r="Y231" s="103"/>
    </row>
    <row r="232" spans="1:25" x14ac:dyDescent="0.25">
      <c r="A232" s="103"/>
      <c r="B232" s="103"/>
      <c r="C232" s="103"/>
      <c r="D232" s="103"/>
      <c r="E232" s="103"/>
      <c r="F232" s="103"/>
      <c r="G232" s="103"/>
      <c r="H232" s="103"/>
      <c r="I232" s="103"/>
      <c r="J232" s="103"/>
      <c r="K232" s="103"/>
      <c r="L232" s="103"/>
      <c r="M232" s="103"/>
      <c r="N232" s="103"/>
      <c r="O232" s="103"/>
      <c r="P232" s="103"/>
      <c r="Q232" s="103"/>
      <c r="R232" s="103"/>
      <c r="S232" s="103"/>
      <c r="T232" s="103"/>
      <c r="U232" s="103"/>
      <c r="V232" s="103"/>
      <c r="W232" s="103"/>
      <c r="X232" s="103"/>
      <c r="Y232" s="103"/>
    </row>
    <row r="233" spans="1:25" x14ac:dyDescent="0.25">
      <c r="A233" s="103"/>
      <c r="B233" s="103"/>
      <c r="C233" s="103"/>
      <c r="D233" s="103"/>
      <c r="E233" s="103"/>
      <c r="F233" s="103"/>
      <c r="G233" s="103"/>
      <c r="H233" s="103"/>
      <c r="I233" s="103"/>
      <c r="J233" s="103"/>
      <c r="K233" s="103"/>
      <c r="L233" s="103"/>
      <c r="M233" s="103"/>
      <c r="N233" s="103"/>
      <c r="O233" s="103"/>
      <c r="P233" s="103"/>
      <c r="Q233" s="103"/>
      <c r="R233" s="103"/>
      <c r="S233" s="103"/>
      <c r="T233" s="103"/>
      <c r="U233" s="103"/>
      <c r="V233" s="103"/>
      <c r="W233" s="103"/>
      <c r="X233" s="103"/>
      <c r="Y233" s="103"/>
    </row>
    <row r="234" spans="1:25" x14ac:dyDescent="0.25">
      <c r="A234" s="103"/>
      <c r="B234" s="103"/>
      <c r="C234" s="103"/>
      <c r="D234" s="103"/>
      <c r="E234" s="103"/>
      <c r="F234" s="103"/>
      <c r="G234" s="103"/>
      <c r="H234" s="103"/>
      <c r="I234" s="103"/>
      <c r="J234" s="103"/>
      <c r="K234" s="103"/>
      <c r="L234" s="103"/>
      <c r="M234" s="103"/>
      <c r="N234" s="103"/>
      <c r="O234" s="103"/>
      <c r="P234" s="103"/>
      <c r="Q234" s="103"/>
      <c r="R234" s="103"/>
      <c r="S234" s="103"/>
      <c r="T234" s="103"/>
      <c r="U234" s="103"/>
      <c r="V234" s="103"/>
      <c r="W234" s="103"/>
      <c r="X234" s="103"/>
      <c r="Y234" s="103"/>
    </row>
    <row r="235" spans="1:25" x14ac:dyDescent="0.25">
      <c r="A235" s="103"/>
      <c r="B235" s="103"/>
      <c r="C235" s="103"/>
      <c r="D235" s="103"/>
      <c r="E235" s="103"/>
      <c r="F235" s="103"/>
      <c r="G235" s="103"/>
      <c r="H235" s="103"/>
      <c r="I235" s="103"/>
      <c r="J235" s="103"/>
      <c r="K235" s="103"/>
      <c r="L235" s="103"/>
      <c r="M235" s="103"/>
      <c r="N235" s="103"/>
      <c r="O235" s="103"/>
      <c r="P235" s="103"/>
      <c r="Q235" s="103"/>
      <c r="R235" s="103"/>
      <c r="S235" s="103"/>
      <c r="T235" s="103"/>
      <c r="U235" s="103"/>
      <c r="V235" s="103"/>
      <c r="W235" s="103"/>
      <c r="X235" s="103"/>
      <c r="Y235" s="103"/>
    </row>
    <row r="236" spans="1:25" x14ac:dyDescent="0.25">
      <c r="A236" s="103"/>
      <c r="B236" s="103"/>
      <c r="C236" s="103"/>
      <c r="D236" s="103"/>
      <c r="E236" s="103"/>
      <c r="F236" s="103"/>
      <c r="G236" s="103"/>
      <c r="H236" s="103"/>
      <c r="I236" s="103"/>
      <c r="J236" s="103"/>
      <c r="K236" s="103"/>
      <c r="L236" s="103"/>
      <c r="M236" s="103"/>
      <c r="N236" s="103"/>
      <c r="O236" s="103"/>
      <c r="P236" s="103"/>
      <c r="Q236" s="103"/>
      <c r="R236" s="103"/>
      <c r="S236" s="103"/>
      <c r="T236" s="103"/>
      <c r="U236" s="103"/>
      <c r="V236" s="103"/>
      <c r="W236" s="103"/>
      <c r="X236" s="103"/>
      <c r="Y236" s="103"/>
    </row>
    <row r="237" spans="1:25" x14ac:dyDescent="0.25">
      <c r="A237" s="103"/>
      <c r="B237" s="103"/>
      <c r="C237" s="103"/>
      <c r="D237" s="103"/>
      <c r="E237" s="103"/>
      <c r="F237" s="103"/>
      <c r="G237" s="103"/>
      <c r="H237" s="103"/>
      <c r="I237" s="103"/>
      <c r="J237" s="103"/>
      <c r="K237" s="103"/>
      <c r="L237" s="103"/>
      <c r="M237" s="103"/>
      <c r="N237" s="103"/>
      <c r="O237" s="103"/>
      <c r="P237" s="103"/>
      <c r="Q237" s="103"/>
      <c r="R237" s="103"/>
      <c r="S237" s="103"/>
      <c r="T237" s="103"/>
      <c r="U237" s="103"/>
      <c r="V237" s="103"/>
      <c r="W237" s="103"/>
      <c r="X237" s="103"/>
      <c r="Y237" s="103"/>
    </row>
    <row r="238" spans="1:25" x14ac:dyDescent="0.25">
      <c r="A238" s="103"/>
      <c r="B238" s="103"/>
      <c r="C238" s="103"/>
      <c r="D238" s="103"/>
      <c r="E238" s="103"/>
      <c r="F238" s="103"/>
      <c r="G238" s="103"/>
      <c r="H238" s="103"/>
      <c r="I238" s="103"/>
      <c r="J238" s="103"/>
      <c r="K238" s="103"/>
      <c r="L238" s="103"/>
      <c r="M238" s="103"/>
      <c r="N238" s="103"/>
      <c r="O238" s="103"/>
      <c r="P238" s="103"/>
      <c r="Q238" s="103"/>
      <c r="R238" s="103"/>
      <c r="S238" s="103"/>
      <c r="T238" s="103"/>
      <c r="U238" s="103"/>
      <c r="V238" s="103"/>
      <c r="W238" s="103"/>
      <c r="X238" s="103"/>
      <c r="Y238" s="103"/>
    </row>
    <row r="239" spans="1:25" x14ac:dyDescent="0.25">
      <c r="A239" s="103"/>
      <c r="B239" s="103"/>
      <c r="C239" s="103"/>
      <c r="D239" s="103"/>
      <c r="E239" s="103"/>
      <c r="F239" s="103"/>
      <c r="G239" s="103"/>
      <c r="H239" s="103"/>
      <c r="I239" s="103"/>
      <c r="J239" s="103"/>
      <c r="K239" s="103"/>
      <c r="L239" s="103"/>
      <c r="M239" s="103"/>
      <c r="N239" s="103"/>
      <c r="O239" s="103"/>
      <c r="P239" s="103"/>
      <c r="Q239" s="103"/>
      <c r="R239" s="103"/>
      <c r="S239" s="103"/>
      <c r="T239" s="103"/>
      <c r="U239" s="103"/>
      <c r="V239" s="103"/>
      <c r="W239" s="103"/>
      <c r="X239" s="103"/>
      <c r="Y239" s="103"/>
    </row>
    <row r="240" spans="1:25" x14ac:dyDescent="0.25">
      <c r="A240" s="103"/>
      <c r="B240" s="103"/>
      <c r="C240" s="103"/>
      <c r="D240" s="103"/>
      <c r="E240" s="103"/>
      <c r="F240" s="103"/>
      <c r="G240" s="103"/>
      <c r="H240" s="103"/>
      <c r="I240" s="103"/>
      <c r="J240" s="103"/>
      <c r="K240" s="103"/>
      <c r="L240" s="103"/>
      <c r="M240" s="103"/>
      <c r="N240" s="103"/>
      <c r="O240" s="103"/>
      <c r="P240" s="103"/>
      <c r="Q240" s="103"/>
      <c r="R240" s="103"/>
      <c r="S240" s="103"/>
      <c r="T240" s="103"/>
      <c r="U240" s="103"/>
      <c r="V240" s="103"/>
      <c r="W240" s="103"/>
      <c r="X240" s="103"/>
      <c r="Y240" s="103"/>
    </row>
    <row r="241" spans="1:25" x14ac:dyDescent="0.25">
      <c r="A241" s="103"/>
      <c r="B241" s="103"/>
      <c r="C241" s="103"/>
      <c r="D241" s="103"/>
      <c r="E241" s="103"/>
      <c r="F241" s="103"/>
      <c r="G241" s="103"/>
      <c r="H241" s="103"/>
      <c r="I241" s="103"/>
      <c r="J241" s="103"/>
      <c r="K241" s="103"/>
      <c r="L241" s="103"/>
      <c r="M241" s="103"/>
      <c r="N241" s="103"/>
      <c r="O241" s="103"/>
      <c r="P241" s="103"/>
      <c r="Q241" s="103"/>
      <c r="R241" s="103"/>
      <c r="S241" s="103"/>
      <c r="T241" s="103"/>
      <c r="U241" s="103"/>
      <c r="V241" s="103"/>
      <c r="W241" s="103"/>
      <c r="X241" s="103"/>
      <c r="Y241" s="103"/>
    </row>
    <row r="242" spans="1:25" x14ac:dyDescent="0.25">
      <c r="A242" s="103"/>
      <c r="B242" s="103"/>
      <c r="C242" s="103"/>
      <c r="D242" s="103"/>
      <c r="E242" s="103"/>
      <c r="F242" s="103"/>
      <c r="G242" s="103"/>
      <c r="H242" s="103"/>
      <c r="I242" s="103"/>
      <c r="J242" s="103"/>
      <c r="K242" s="103"/>
      <c r="L242" s="103"/>
      <c r="M242" s="103"/>
      <c r="N242" s="103"/>
      <c r="O242" s="103"/>
      <c r="P242" s="103"/>
      <c r="Q242" s="103"/>
      <c r="R242" s="103"/>
      <c r="S242" s="103"/>
      <c r="T242" s="103"/>
      <c r="U242" s="103"/>
      <c r="V242" s="103"/>
      <c r="W242" s="103"/>
      <c r="X242" s="103"/>
      <c r="Y242" s="103"/>
    </row>
    <row r="243" spans="1:25" x14ac:dyDescent="0.25">
      <c r="A243" s="103"/>
      <c r="B243" s="103"/>
      <c r="C243" s="103"/>
      <c r="D243" s="103"/>
      <c r="E243" s="103"/>
      <c r="F243" s="103"/>
      <c r="G243" s="103"/>
      <c r="H243" s="103"/>
      <c r="I243" s="103"/>
      <c r="J243" s="103"/>
      <c r="K243" s="103"/>
      <c r="L243" s="103"/>
      <c r="M243" s="103"/>
      <c r="N243" s="103"/>
      <c r="O243" s="103"/>
      <c r="P243" s="103"/>
      <c r="Q243" s="103"/>
      <c r="R243" s="103"/>
      <c r="S243" s="103"/>
      <c r="T243" s="103"/>
      <c r="U243" s="103"/>
      <c r="V243" s="103"/>
      <c r="W243" s="103"/>
      <c r="X243" s="103"/>
      <c r="Y243" s="103"/>
    </row>
    <row r="244" spans="1:25" x14ac:dyDescent="0.25">
      <c r="A244" s="103"/>
      <c r="B244" s="103"/>
      <c r="C244" s="103"/>
      <c r="D244" s="103"/>
      <c r="E244" s="103"/>
      <c r="F244" s="103"/>
      <c r="G244" s="103"/>
      <c r="H244" s="103"/>
      <c r="I244" s="103"/>
      <c r="J244" s="103"/>
      <c r="K244" s="103"/>
      <c r="L244" s="103"/>
      <c r="M244" s="103"/>
      <c r="N244" s="103"/>
      <c r="O244" s="103"/>
      <c r="P244" s="103"/>
      <c r="Q244" s="103"/>
      <c r="R244" s="103"/>
      <c r="S244" s="103"/>
      <c r="T244" s="103"/>
      <c r="U244" s="103"/>
      <c r="V244" s="103"/>
      <c r="W244" s="103"/>
      <c r="X244" s="103"/>
      <c r="Y244" s="103"/>
    </row>
    <row r="245" spans="1:25" x14ac:dyDescent="0.25">
      <c r="A245" s="103"/>
      <c r="B245" s="103"/>
      <c r="C245" s="103"/>
      <c r="D245" s="103"/>
      <c r="E245" s="103"/>
      <c r="F245" s="103"/>
      <c r="G245" s="103"/>
      <c r="H245" s="103"/>
      <c r="I245" s="103"/>
      <c r="J245" s="103"/>
      <c r="K245" s="103"/>
      <c r="L245" s="103"/>
      <c r="M245" s="103"/>
      <c r="N245" s="103"/>
      <c r="O245" s="103"/>
      <c r="P245" s="103"/>
      <c r="Q245" s="103"/>
      <c r="R245" s="103"/>
      <c r="S245" s="103"/>
      <c r="T245" s="103"/>
      <c r="U245" s="103"/>
      <c r="V245" s="103"/>
      <c r="W245" s="103"/>
      <c r="X245" s="103"/>
      <c r="Y245" s="103"/>
    </row>
    <row r="246" spans="1:25" x14ac:dyDescent="0.25">
      <c r="A246" s="103"/>
      <c r="B246" s="103"/>
      <c r="C246" s="103"/>
      <c r="D246" s="103"/>
      <c r="E246" s="103"/>
      <c r="F246" s="103"/>
      <c r="G246" s="103"/>
      <c r="H246" s="103"/>
      <c r="I246" s="103"/>
      <c r="J246" s="103"/>
      <c r="K246" s="103"/>
      <c r="L246" s="103"/>
      <c r="M246" s="103"/>
      <c r="N246" s="103"/>
      <c r="O246" s="103"/>
      <c r="P246" s="103"/>
      <c r="Q246" s="103"/>
      <c r="R246" s="103"/>
      <c r="S246" s="103"/>
      <c r="T246" s="103"/>
      <c r="U246" s="103"/>
      <c r="V246" s="103"/>
      <c r="W246" s="103"/>
      <c r="X246" s="103"/>
      <c r="Y246" s="103"/>
    </row>
    <row r="247" spans="1:25" x14ac:dyDescent="0.25">
      <c r="A247" s="103"/>
      <c r="B247" s="103"/>
      <c r="C247" s="103"/>
      <c r="D247" s="103"/>
      <c r="E247" s="103"/>
      <c r="F247" s="103"/>
      <c r="G247" s="103"/>
      <c r="H247" s="103"/>
      <c r="I247" s="103"/>
      <c r="J247" s="103"/>
      <c r="K247" s="103"/>
      <c r="L247" s="103"/>
      <c r="M247" s="103"/>
      <c r="N247" s="103"/>
      <c r="O247" s="103"/>
      <c r="P247" s="103"/>
      <c r="Q247" s="103"/>
      <c r="R247" s="103"/>
      <c r="S247" s="103"/>
      <c r="T247" s="103"/>
      <c r="U247" s="103"/>
      <c r="V247" s="103"/>
      <c r="W247" s="103"/>
      <c r="X247" s="103"/>
      <c r="Y247" s="103"/>
    </row>
    <row r="248" spans="1:25" x14ac:dyDescent="0.25">
      <c r="A248" s="103"/>
      <c r="B248" s="103"/>
      <c r="C248" s="103"/>
      <c r="D248" s="103"/>
      <c r="E248" s="103"/>
      <c r="F248" s="103"/>
      <c r="G248" s="103"/>
      <c r="H248" s="103"/>
      <c r="I248" s="103"/>
      <c r="J248" s="103"/>
      <c r="K248" s="103"/>
      <c r="L248" s="103"/>
      <c r="M248" s="103"/>
      <c r="N248" s="103"/>
      <c r="O248" s="103"/>
      <c r="P248" s="103"/>
      <c r="Q248" s="103"/>
      <c r="R248" s="103"/>
      <c r="S248" s="103"/>
      <c r="T248" s="103"/>
      <c r="U248" s="103"/>
      <c r="V248" s="103"/>
      <c r="W248" s="103"/>
      <c r="X248" s="103"/>
      <c r="Y248" s="103"/>
    </row>
    <row r="249" spans="1:25" x14ac:dyDescent="0.25">
      <c r="A249" s="103"/>
      <c r="B249" s="103"/>
      <c r="C249" s="103"/>
      <c r="D249" s="103"/>
      <c r="E249" s="103"/>
      <c r="F249" s="103"/>
      <c r="G249" s="103"/>
      <c r="H249" s="103"/>
      <c r="I249" s="103"/>
      <c r="J249" s="103"/>
      <c r="K249" s="103"/>
      <c r="L249" s="103"/>
      <c r="M249" s="103"/>
      <c r="N249" s="103"/>
      <c r="O249" s="103"/>
      <c r="P249" s="103"/>
      <c r="Q249" s="103"/>
      <c r="R249" s="103"/>
      <c r="S249" s="103"/>
      <c r="T249" s="103"/>
      <c r="U249" s="103"/>
      <c r="V249" s="103"/>
      <c r="W249" s="103"/>
      <c r="X249" s="103"/>
      <c r="Y249" s="103"/>
    </row>
    <row r="250" spans="1:25" x14ac:dyDescent="0.25">
      <c r="A250" s="103"/>
      <c r="B250" s="103"/>
      <c r="C250" s="103"/>
      <c r="D250" s="103"/>
      <c r="E250" s="103"/>
      <c r="F250" s="103"/>
      <c r="G250" s="103"/>
      <c r="H250" s="103"/>
      <c r="I250" s="103"/>
      <c r="J250" s="103"/>
      <c r="K250" s="103"/>
      <c r="L250" s="103"/>
      <c r="M250" s="103"/>
      <c r="N250" s="103"/>
      <c r="O250" s="103"/>
      <c r="P250" s="103"/>
      <c r="Q250" s="103"/>
      <c r="R250" s="103"/>
      <c r="S250" s="103"/>
      <c r="T250" s="103"/>
      <c r="U250" s="103"/>
      <c r="V250" s="103"/>
      <c r="W250" s="103"/>
      <c r="X250" s="103"/>
      <c r="Y250" s="103"/>
    </row>
    <row r="251" spans="1:25" x14ac:dyDescent="0.25">
      <c r="A251" s="103"/>
      <c r="B251" s="103"/>
      <c r="C251" s="103"/>
      <c r="D251" s="103"/>
      <c r="E251" s="103"/>
      <c r="F251" s="103"/>
      <c r="G251" s="103"/>
      <c r="H251" s="103"/>
      <c r="I251" s="103"/>
      <c r="J251" s="103"/>
      <c r="K251" s="103"/>
      <c r="L251" s="103"/>
      <c r="M251" s="103"/>
      <c r="N251" s="103"/>
      <c r="O251" s="103"/>
      <c r="P251" s="103"/>
      <c r="Q251" s="103"/>
      <c r="R251" s="103"/>
      <c r="S251" s="103"/>
      <c r="T251" s="103"/>
      <c r="U251" s="103"/>
      <c r="V251" s="103"/>
      <c r="W251" s="103"/>
      <c r="X251" s="103"/>
      <c r="Y251" s="103"/>
    </row>
    <row r="252" spans="1:25" x14ac:dyDescent="0.25">
      <c r="A252" s="103"/>
      <c r="B252" s="103"/>
      <c r="C252" s="103"/>
      <c r="D252" s="103"/>
      <c r="E252" s="103"/>
      <c r="F252" s="103"/>
      <c r="G252" s="103"/>
      <c r="H252" s="103"/>
      <c r="I252" s="103"/>
      <c r="J252" s="103"/>
      <c r="K252" s="103"/>
      <c r="L252" s="103"/>
      <c r="M252" s="103"/>
      <c r="N252" s="103"/>
      <c r="O252" s="103"/>
      <c r="P252" s="103"/>
      <c r="Q252" s="103"/>
      <c r="R252" s="103"/>
      <c r="S252" s="103"/>
      <c r="T252" s="103"/>
      <c r="U252" s="103"/>
      <c r="V252" s="103"/>
      <c r="W252" s="103"/>
      <c r="X252" s="103"/>
      <c r="Y252" s="103"/>
    </row>
    <row r="253" spans="1:25" x14ac:dyDescent="0.25">
      <c r="A253" s="103"/>
      <c r="B253" s="103"/>
      <c r="C253" s="103"/>
      <c r="D253" s="103"/>
      <c r="E253" s="103"/>
      <c r="F253" s="103"/>
      <c r="G253" s="103"/>
      <c r="H253" s="103"/>
      <c r="I253" s="103"/>
      <c r="J253" s="103"/>
      <c r="K253" s="103"/>
      <c r="L253" s="103"/>
      <c r="M253" s="103"/>
      <c r="N253" s="103"/>
      <c r="O253" s="103"/>
      <c r="P253" s="103"/>
      <c r="Q253" s="103"/>
      <c r="R253" s="103"/>
      <c r="S253" s="103"/>
      <c r="T253" s="103"/>
      <c r="U253" s="103"/>
      <c r="V253" s="103"/>
      <c r="W253" s="103"/>
      <c r="X253" s="103"/>
      <c r="Y253" s="103"/>
    </row>
    <row r="254" spans="1:25" x14ac:dyDescent="0.25">
      <c r="A254" s="103"/>
      <c r="B254" s="103"/>
      <c r="C254" s="103"/>
      <c r="D254" s="103"/>
      <c r="E254" s="103"/>
      <c r="F254" s="103"/>
      <c r="G254" s="103"/>
      <c r="H254" s="103"/>
      <c r="I254" s="103"/>
      <c r="J254" s="103"/>
      <c r="K254" s="103"/>
      <c r="L254" s="103"/>
      <c r="M254" s="103"/>
      <c r="N254" s="103"/>
      <c r="O254" s="103"/>
      <c r="P254" s="103"/>
      <c r="Q254" s="103"/>
      <c r="R254" s="103"/>
      <c r="S254" s="103"/>
      <c r="T254" s="103"/>
      <c r="U254" s="103"/>
      <c r="V254" s="103"/>
      <c r="W254" s="103"/>
      <c r="X254" s="103"/>
      <c r="Y254" s="103"/>
    </row>
    <row r="255" spans="1:25" x14ac:dyDescent="0.25">
      <c r="A255" s="103"/>
      <c r="B255" s="103"/>
      <c r="C255" s="103"/>
      <c r="D255" s="103"/>
      <c r="E255" s="103"/>
      <c r="F255" s="103"/>
      <c r="G255" s="103"/>
      <c r="H255" s="103"/>
      <c r="I255" s="103"/>
      <c r="J255" s="103"/>
      <c r="K255" s="103"/>
      <c r="L255" s="103"/>
      <c r="M255" s="103"/>
      <c r="N255" s="103"/>
      <c r="O255" s="103"/>
      <c r="P255" s="103"/>
      <c r="Q255" s="103"/>
      <c r="R255" s="103"/>
      <c r="S255" s="103"/>
      <c r="T255" s="103"/>
      <c r="U255" s="103"/>
      <c r="V255" s="103"/>
      <c r="W255" s="103"/>
      <c r="X255" s="103"/>
      <c r="Y255" s="103"/>
    </row>
    <row r="256" spans="1:25" x14ac:dyDescent="0.25">
      <c r="H256" s="103"/>
      <c r="I256" s="103"/>
      <c r="J256" s="103"/>
      <c r="K256" s="103"/>
      <c r="L256" s="103"/>
      <c r="M256" s="103"/>
      <c r="N256" s="103"/>
      <c r="O256" s="103"/>
      <c r="P256" s="103"/>
      <c r="Q256" s="103"/>
      <c r="R256" s="103"/>
      <c r="S256" s="103"/>
      <c r="T256" s="103"/>
      <c r="U256" s="103"/>
      <c r="V256" s="103"/>
      <c r="W256" s="103"/>
      <c r="X256" s="103"/>
      <c r="Y256" s="103"/>
    </row>
    <row r="257" spans="8:25" x14ac:dyDescent="0.25">
      <c r="H257" s="103"/>
      <c r="I257" s="103"/>
      <c r="J257" s="103"/>
      <c r="K257" s="103"/>
      <c r="L257" s="103"/>
      <c r="M257" s="103"/>
      <c r="N257" s="103"/>
      <c r="O257" s="103"/>
      <c r="P257" s="103"/>
      <c r="Q257" s="103"/>
      <c r="R257" s="103"/>
      <c r="S257" s="103"/>
      <c r="T257" s="103"/>
      <c r="U257" s="103"/>
      <c r="V257" s="103"/>
      <c r="W257" s="103"/>
      <c r="X257" s="103"/>
      <c r="Y257" s="103"/>
    </row>
    <row r="258" spans="8:25" x14ac:dyDescent="0.25">
      <c r="H258" s="103"/>
      <c r="I258" s="103"/>
      <c r="J258" s="103"/>
      <c r="K258" s="103"/>
      <c r="L258" s="103"/>
      <c r="M258" s="103"/>
      <c r="N258" s="103"/>
      <c r="O258" s="103"/>
      <c r="P258" s="103"/>
      <c r="Q258" s="103"/>
      <c r="R258" s="103"/>
      <c r="S258" s="103"/>
      <c r="T258" s="103"/>
      <c r="U258" s="103"/>
      <c r="V258" s="103"/>
      <c r="W258" s="103"/>
      <c r="X258" s="103"/>
      <c r="Y258" s="103"/>
    </row>
    <row r="259" spans="8:25" x14ac:dyDescent="0.25">
      <c r="H259" s="103"/>
      <c r="I259" s="103"/>
      <c r="J259" s="103"/>
      <c r="K259" s="103"/>
      <c r="L259" s="103"/>
      <c r="M259" s="103"/>
      <c r="N259" s="103"/>
      <c r="O259" s="103"/>
      <c r="P259" s="103"/>
      <c r="Q259" s="103"/>
      <c r="R259" s="103"/>
      <c r="S259" s="103"/>
      <c r="T259" s="103"/>
      <c r="U259" s="103"/>
      <c r="V259" s="103"/>
      <c r="W259" s="103"/>
      <c r="X259" s="103"/>
      <c r="Y259" s="103"/>
    </row>
    <row r="260" spans="8:25" x14ac:dyDescent="0.25">
      <c r="H260" s="103"/>
      <c r="I260" s="103"/>
      <c r="J260" s="103"/>
      <c r="K260" s="103"/>
      <c r="L260" s="103"/>
      <c r="M260" s="103"/>
      <c r="N260" s="103"/>
      <c r="O260" s="103"/>
      <c r="P260" s="103"/>
      <c r="Q260" s="103"/>
      <c r="R260" s="103"/>
      <c r="S260" s="103"/>
      <c r="T260" s="103"/>
      <c r="U260" s="103"/>
      <c r="V260" s="103"/>
      <c r="W260" s="103"/>
      <c r="X260" s="103"/>
      <c r="Y260" s="103"/>
    </row>
    <row r="261" spans="8:25" x14ac:dyDescent="0.25">
      <c r="H261" s="103"/>
      <c r="I261" s="103"/>
      <c r="J261" s="103"/>
      <c r="K261" s="103"/>
      <c r="L261" s="103"/>
      <c r="M261" s="103"/>
      <c r="N261" s="103"/>
      <c r="O261" s="103"/>
      <c r="P261" s="103"/>
      <c r="Q261" s="103"/>
      <c r="R261" s="103"/>
      <c r="S261" s="103"/>
      <c r="T261" s="103"/>
      <c r="U261" s="103"/>
      <c r="V261" s="103"/>
      <c r="W261" s="103"/>
      <c r="X261" s="103"/>
      <c r="Y261" s="103"/>
    </row>
  </sheetData>
  <sheetProtection algorithmName="SHA-512" hashValue="1i64u62qKFW7mXwTgBuYGcelW213H8PQ8ompXdnjydfeVM9NRpk2BE7S66TF3Q0N91iapfaD1+985olZdvLZcw==" saltValue="N7pV0DJSPD0ViqpN98sS/Q==" spinCount="100000" sheet="1" objects="1" scenarios="1"/>
  <mergeCells count="9">
    <mergeCell ref="B5:G6"/>
    <mergeCell ref="B7:E7"/>
    <mergeCell ref="F7:G7"/>
    <mergeCell ref="B1:D2"/>
    <mergeCell ref="E1:E2"/>
    <mergeCell ref="B3:D4"/>
    <mergeCell ref="E3:E4"/>
    <mergeCell ref="F3:F4"/>
    <mergeCell ref="G3:G4"/>
  </mergeCells>
  <pageMargins left="0.7" right="0.7" top="0.75" bottom="0.75" header="0.3" footer="0.3"/>
  <pageSetup paperSize="9" orientation="portrait"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'TABLAS DE INFORMACIÓN'!$E$13:$E$16</xm:f>
          </x14:formula1>
          <xm:sqref>B9:B57</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G8"/>
  <sheetViews>
    <sheetView tabSelected="1" view="pageBreakPreview" zoomScale="130" zoomScaleNormal="90" zoomScaleSheetLayoutView="130" workbookViewId="0">
      <selection activeCell="E9" sqref="E9"/>
    </sheetView>
  </sheetViews>
  <sheetFormatPr baseColWidth="10" defaultColWidth="35.85546875" defaultRowHeight="15" x14ac:dyDescent="0.25"/>
  <cols>
    <col min="2" max="2" width="31.42578125" customWidth="1"/>
    <col min="3" max="3" width="34.28515625" customWidth="1"/>
    <col min="4" max="4" width="32.7109375" customWidth="1"/>
    <col min="5" max="5" width="32.28515625" customWidth="1"/>
    <col min="6" max="6" width="25.28515625" bestFit="1" customWidth="1"/>
    <col min="7" max="7" width="11.5703125" bestFit="1" customWidth="1"/>
  </cols>
  <sheetData>
    <row r="1" spans="1:7" ht="19.5" thickBot="1" x14ac:dyDescent="0.3">
      <c r="A1" s="77"/>
      <c r="B1" s="83" t="s">
        <v>0</v>
      </c>
      <c r="C1" s="84"/>
      <c r="D1" s="84"/>
      <c r="E1" s="91"/>
      <c r="F1" s="78" t="s">
        <v>1</v>
      </c>
      <c r="G1" s="76" t="s">
        <v>97</v>
      </c>
    </row>
    <row r="2" spans="1:7" ht="19.5" thickBot="1" x14ac:dyDescent="0.3">
      <c r="A2" s="77"/>
      <c r="B2" s="85"/>
      <c r="C2" s="86"/>
      <c r="D2" s="86"/>
      <c r="E2" s="96"/>
      <c r="F2" s="78" t="s">
        <v>3</v>
      </c>
      <c r="G2" s="75">
        <v>16</v>
      </c>
    </row>
    <row r="3" spans="1:7" ht="15" customHeight="1" x14ac:dyDescent="0.25">
      <c r="A3" s="77"/>
      <c r="B3" s="83" t="s">
        <v>4</v>
      </c>
      <c r="C3" s="84"/>
      <c r="D3" s="87" t="s">
        <v>5</v>
      </c>
      <c r="E3" s="88"/>
      <c r="F3" s="83" t="s">
        <v>6</v>
      </c>
      <c r="G3" s="81">
        <v>43601</v>
      </c>
    </row>
    <row r="4" spans="1:7" ht="15.75" customHeight="1" thickBot="1" x14ac:dyDescent="0.3">
      <c r="A4" s="77"/>
      <c r="B4" s="85"/>
      <c r="C4" s="86"/>
      <c r="D4" s="89"/>
      <c r="E4" s="90"/>
      <c r="F4" s="85"/>
      <c r="G4" s="82"/>
    </row>
    <row r="5" spans="1:7" ht="19.5" thickBot="1" x14ac:dyDescent="0.3">
      <c r="A5" s="92" t="s">
        <v>543</v>
      </c>
      <c r="B5" s="93"/>
      <c r="C5" s="93"/>
      <c r="D5" s="93"/>
      <c r="E5" s="94"/>
      <c r="F5" s="79" t="s">
        <v>544</v>
      </c>
      <c r="G5" s="79" t="s">
        <v>545</v>
      </c>
    </row>
    <row r="6" spans="1:7" ht="90" customHeight="1" x14ac:dyDescent="0.25">
      <c r="A6" s="95" t="s">
        <v>546</v>
      </c>
      <c r="B6" s="95"/>
      <c r="C6" s="95"/>
      <c r="D6" s="95"/>
      <c r="E6" s="95"/>
      <c r="F6" s="394">
        <v>43465</v>
      </c>
      <c r="G6" s="80">
        <v>14</v>
      </c>
    </row>
    <row r="7" spans="1:7" ht="15" customHeight="1" x14ac:dyDescent="0.25">
      <c r="A7" s="95" t="s">
        <v>671</v>
      </c>
      <c r="B7" s="95"/>
      <c r="C7" s="95"/>
      <c r="D7" s="95"/>
      <c r="E7" s="95"/>
      <c r="F7" s="394">
        <v>43555</v>
      </c>
      <c r="G7" s="80">
        <v>15</v>
      </c>
    </row>
    <row r="8" spans="1:7" x14ac:dyDescent="0.25">
      <c r="A8" s="95" t="s">
        <v>673</v>
      </c>
      <c r="B8" s="95"/>
      <c r="C8" s="95"/>
      <c r="D8" s="95"/>
      <c r="E8" s="95"/>
      <c r="F8" s="394">
        <v>43601</v>
      </c>
      <c r="G8" s="80">
        <v>16</v>
      </c>
    </row>
  </sheetData>
  <sheetProtection algorithmName="SHA-512" hashValue="L3oKR4/0OFZVT9uTUJeDGaeTvO6Kl4IIkimI8h/uddKZpa75D3JsnkOM5O8uUPQKvc21vMqn8xSidCA0MWOrDQ==" saltValue="x20mGeG0oY9qKwCIwsqaGA==" spinCount="100000" sheet="1" objects="1" scenarios="1"/>
  <mergeCells count="9">
    <mergeCell ref="A7:E7"/>
    <mergeCell ref="A8:E8"/>
    <mergeCell ref="G3:G4"/>
    <mergeCell ref="A5:E5"/>
    <mergeCell ref="A6:E6"/>
    <mergeCell ref="B1:E2"/>
    <mergeCell ref="B3:C4"/>
    <mergeCell ref="D3:E4"/>
    <mergeCell ref="F3:F4"/>
  </mergeCells>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dimension ref="A1:BJ232"/>
  <sheetViews>
    <sheetView topLeftCell="I34" zoomScale="57" zoomScaleNormal="57" zoomScaleSheetLayoutView="30" workbookViewId="0">
      <selection activeCell="Q44" sqref="Q44"/>
    </sheetView>
  </sheetViews>
  <sheetFormatPr baseColWidth="10" defaultColWidth="11.42578125" defaultRowHeight="15" x14ac:dyDescent="0.25"/>
  <cols>
    <col min="1" max="1" width="11.42578125" style="2"/>
    <col min="2" max="2" width="20.85546875" style="2" bestFit="1" customWidth="1"/>
    <col min="3" max="3" width="36.140625" style="2" customWidth="1"/>
    <col min="4" max="4" width="11.42578125" style="2"/>
    <col min="5" max="5" width="35.140625" style="2" bestFit="1" customWidth="1"/>
    <col min="6" max="6" width="24.42578125" style="2" customWidth="1"/>
    <col min="7" max="7" width="11.42578125" style="2"/>
    <col min="8" max="8" width="35.140625" style="2" bestFit="1" customWidth="1"/>
    <col min="9" max="9" width="39.85546875" style="2" bestFit="1" customWidth="1"/>
    <col min="10" max="10" width="24.85546875" style="2" bestFit="1" customWidth="1"/>
    <col min="11" max="11" width="22.140625" style="2" bestFit="1" customWidth="1"/>
    <col min="12" max="12" width="20.42578125" style="2" customWidth="1"/>
    <col min="13" max="13" width="28.42578125" style="2" customWidth="1"/>
    <col min="14" max="14" width="35.42578125" style="2" bestFit="1" customWidth="1"/>
    <col min="15" max="15" width="43.42578125" style="2" bestFit="1" customWidth="1"/>
    <col min="16" max="16" width="19.28515625" style="2" customWidth="1"/>
    <col min="17" max="17" width="31.28515625" style="2" bestFit="1" customWidth="1"/>
    <col min="18" max="18" width="33.7109375" style="2" bestFit="1" customWidth="1"/>
    <col min="19" max="19" width="19" style="2" bestFit="1" customWidth="1"/>
    <col min="20" max="20" width="39.140625" style="2" bestFit="1" customWidth="1"/>
    <col min="21" max="21" width="43.7109375" style="2" customWidth="1"/>
    <col min="22" max="22" width="11.42578125" style="2"/>
    <col min="23" max="23" width="35.42578125" style="2" bestFit="1" customWidth="1"/>
    <col min="24" max="24" width="11.42578125" style="2"/>
    <col min="25" max="25" width="40" style="2" customWidth="1"/>
    <col min="26" max="26" width="11.42578125" style="2"/>
    <col min="27" max="27" width="39.28515625" style="2" customWidth="1"/>
    <col min="28" max="28" width="11.42578125" style="2"/>
    <col min="29" max="29" width="37.42578125" style="2" customWidth="1"/>
    <col min="30" max="30" width="11.42578125" style="2"/>
    <col min="31" max="31" width="41.7109375" style="2" customWidth="1"/>
    <col min="32" max="32" width="11.42578125" style="2"/>
    <col min="33" max="33" width="32.42578125" style="2" customWidth="1"/>
    <col min="34" max="34" width="11.42578125" style="2"/>
    <col min="35" max="35" width="36.42578125" style="2" customWidth="1"/>
    <col min="36" max="36" width="11.42578125" style="2"/>
    <col min="37" max="37" width="46.140625" style="2" customWidth="1"/>
    <col min="38" max="16384" width="11.42578125" style="2"/>
  </cols>
  <sheetData>
    <row r="1" spans="1:62" ht="15.75" thickBot="1" x14ac:dyDescent="0.3">
      <c r="A1" s="1"/>
      <c r="B1" s="1"/>
      <c r="C1" s="1"/>
      <c r="D1" s="1"/>
      <c r="E1" s="1"/>
      <c r="F1" s="1"/>
      <c r="G1" s="1"/>
      <c r="H1" s="1"/>
      <c r="I1" s="1"/>
      <c r="J1" s="1"/>
      <c r="K1" s="1"/>
      <c r="L1" s="1"/>
      <c r="M1" s="1"/>
      <c r="N1" s="1"/>
      <c r="P1" s="1"/>
      <c r="Q1" s="1"/>
      <c r="R1" s="1"/>
      <c r="S1" s="1"/>
      <c r="V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row>
    <row r="2" spans="1:62" ht="30.75" customHeight="1" thickBot="1" x14ac:dyDescent="0.3">
      <c r="A2" s="1"/>
      <c r="B2" s="1"/>
      <c r="C2" s="1"/>
      <c r="D2" s="1"/>
      <c r="E2" s="1"/>
      <c r="F2" s="1"/>
      <c r="G2" s="1"/>
      <c r="H2" s="1"/>
      <c r="I2" s="1"/>
      <c r="J2" s="1"/>
      <c r="K2" s="99" t="s">
        <v>430</v>
      </c>
      <c r="L2" s="100"/>
      <c r="M2" s="1"/>
      <c r="N2" s="3"/>
      <c r="O2" s="4" t="s">
        <v>431</v>
      </c>
      <c r="P2" s="1"/>
      <c r="Q2" s="99" t="s">
        <v>432</v>
      </c>
      <c r="R2" s="100"/>
      <c r="S2" s="1"/>
      <c r="T2" s="97" t="s">
        <v>433</v>
      </c>
      <c r="U2" s="98"/>
      <c r="V2" s="1"/>
      <c r="W2" s="5" t="s">
        <v>434</v>
      </c>
      <c r="X2" s="1"/>
      <c r="Y2" s="5" t="s">
        <v>434</v>
      </c>
      <c r="Z2" s="1"/>
      <c r="AA2" s="5" t="s">
        <v>434</v>
      </c>
      <c r="AB2" s="1"/>
      <c r="AC2" s="5" t="s">
        <v>434</v>
      </c>
      <c r="AD2" s="1"/>
      <c r="AE2" s="5" t="s">
        <v>434</v>
      </c>
      <c r="AF2" s="1"/>
      <c r="AG2" s="5" t="s">
        <v>434</v>
      </c>
      <c r="AH2" s="1"/>
      <c r="AI2" s="5" t="s">
        <v>434</v>
      </c>
      <c r="AJ2" s="1"/>
      <c r="AK2" s="5" t="s">
        <v>434</v>
      </c>
      <c r="AL2" s="1"/>
      <c r="AM2" s="1"/>
      <c r="AN2" s="1"/>
      <c r="AO2" s="1"/>
      <c r="AP2" s="1"/>
      <c r="AQ2" s="1"/>
      <c r="AR2" s="1"/>
      <c r="AS2" s="1"/>
      <c r="AT2" s="1"/>
      <c r="AU2" s="1"/>
      <c r="AV2" s="1"/>
      <c r="AW2" s="1"/>
      <c r="AX2" s="1"/>
      <c r="AY2" s="1"/>
      <c r="AZ2" s="1"/>
      <c r="BA2" s="1"/>
      <c r="BB2" s="1"/>
      <c r="BC2" s="1"/>
      <c r="BD2" s="1"/>
      <c r="BE2" s="1"/>
      <c r="BF2" s="1"/>
      <c r="BG2" s="1"/>
      <c r="BH2" s="1"/>
      <c r="BI2" s="1"/>
      <c r="BJ2" s="1"/>
    </row>
    <row r="3" spans="1:62" ht="65.25" customHeight="1" thickBot="1" x14ac:dyDescent="0.3">
      <c r="A3" s="1"/>
      <c r="B3" s="101" t="s">
        <v>435</v>
      </c>
      <c r="C3" s="102"/>
      <c r="D3" s="1"/>
      <c r="E3" s="99" t="s">
        <v>436</v>
      </c>
      <c r="F3" s="100"/>
      <c r="G3" s="1"/>
      <c r="H3" s="97" t="s">
        <v>437</v>
      </c>
      <c r="I3" s="98"/>
      <c r="J3" s="1"/>
      <c r="K3" s="1"/>
      <c r="L3" s="1"/>
      <c r="M3" s="1"/>
      <c r="N3" s="6"/>
      <c r="O3" s="7" t="s">
        <v>438</v>
      </c>
      <c r="P3" s="8"/>
      <c r="Q3" s="9" t="s">
        <v>439</v>
      </c>
      <c r="R3" s="10" t="s">
        <v>440</v>
      </c>
      <c r="S3" s="1"/>
      <c r="T3" s="10" t="s">
        <v>441</v>
      </c>
      <c r="U3" s="10" t="s">
        <v>440</v>
      </c>
      <c r="V3" s="1"/>
      <c r="W3" s="9" t="s">
        <v>442</v>
      </c>
      <c r="X3" s="1"/>
      <c r="Y3" s="9" t="s">
        <v>443</v>
      </c>
      <c r="Z3" s="1"/>
      <c r="AA3" s="9" t="s">
        <v>444</v>
      </c>
      <c r="AB3" s="1"/>
      <c r="AC3" s="9" t="s">
        <v>445</v>
      </c>
      <c r="AD3" s="1"/>
      <c r="AE3" s="9" t="s">
        <v>446</v>
      </c>
      <c r="AF3" s="1"/>
      <c r="AG3" s="9" t="s">
        <v>447</v>
      </c>
      <c r="AH3" s="1"/>
      <c r="AI3" s="9" t="s">
        <v>448</v>
      </c>
      <c r="AJ3" s="1"/>
      <c r="AK3" s="9" t="s">
        <v>448</v>
      </c>
      <c r="AL3" s="1"/>
      <c r="AM3" s="1"/>
      <c r="AN3" s="1"/>
      <c r="AO3" s="1"/>
      <c r="AP3" s="1"/>
      <c r="AQ3" s="1"/>
      <c r="AR3" s="1"/>
      <c r="AS3" s="1"/>
      <c r="AT3" s="1"/>
      <c r="AU3" s="1"/>
      <c r="AV3" s="1"/>
      <c r="AW3" s="1"/>
      <c r="AX3" s="1"/>
      <c r="AY3" s="1"/>
      <c r="AZ3" s="1"/>
      <c r="BA3" s="1"/>
      <c r="BB3" s="1"/>
      <c r="BC3" s="1"/>
      <c r="BD3" s="1"/>
      <c r="BE3" s="1"/>
      <c r="BF3" s="1"/>
      <c r="BG3" s="1"/>
      <c r="BH3" s="1"/>
      <c r="BI3" s="1"/>
      <c r="BJ3" s="1"/>
    </row>
    <row r="4" spans="1:62" ht="180.75" customHeight="1" thickBot="1" x14ac:dyDescent="0.3">
      <c r="A4" s="1"/>
      <c r="B4" s="11" t="s">
        <v>449</v>
      </c>
      <c r="C4" s="11" t="s">
        <v>440</v>
      </c>
      <c r="D4" s="1"/>
      <c r="E4" s="9" t="s">
        <v>450</v>
      </c>
      <c r="F4" s="12" t="s">
        <v>440</v>
      </c>
      <c r="G4" s="1"/>
      <c r="H4" s="9" t="s">
        <v>451</v>
      </c>
      <c r="I4" s="12" t="s">
        <v>440</v>
      </c>
      <c r="J4" s="1"/>
      <c r="K4" s="1"/>
      <c r="L4" s="1"/>
      <c r="M4" s="1"/>
      <c r="N4" s="13"/>
      <c r="O4" s="7" t="s">
        <v>452</v>
      </c>
      <c r="P4" s="1"/>
      <c r="Q4" s="14" t="s">
        <v>453</v>
      </c>
      <c r="R4" s="15" t="s">
        <v>454</v>
      </c>
      <c r="S4" s="1"/>
      <c r="T4" s="16" t="s">
        <v>303</v>
      </c>
      <c r="U4" s="71" t="s">
        <v>455</v>
      </c>
      <c r="V4" s="1"/>
      <c r="W4" s="17" t="s">
        <v>304</v>
      </c>
      <c r="X4" s="1"/>
      <c r="Y4" s="17" t="s">
        <v>305</v>
      </c>
      <c r="Z4" s="1"/>
      <c r="AA4" s="62" t="s">
        <v>308</v>
      </c>
      <c r="AB4" s="1"/>
      <c r="AC4" s="62" t="s">
        <v>306</v>
      </c>
      <c r="AD4" s="1"/>
      <c r="AE4" s="17" t="s">
        <v>305</v>
      </c>
      <c r="AF4" s="1"/>
      <c r="AG4" s="17" t="s">
        <v>309</v>
      </c>
      <c r="AH4" s="1"/>
      <c r="AI4" s="17" t="s">
        <v>417</v>
      </c>
      <c r="AJ4" s="1"/>
      <c r="AK4" s="17" t="s">
        <v>417</v>
      </c>
      <c r="AL4" s="1"/>
      <c r="AM4" s="1"/>
      <c r="AN4" s="1"/>
      <c r="AO4" s="1"/>
      <c r="AP4" s="1"/>
      <c r="AQ4" s="1"/>
      <c r="AR4" s="1"/>
      <c r="AS4" s="1"/>
      <c r="AT4" s="1"/>
      <c r="AU4" s="1"/>
      <c r="AV4" s="1"/>
      <c r="AW4" s="1"/>
      <c r="AX4" s="1"/>
      <c r="AY4" s="1"/>
      <c r="AZ4" s="1"/>
      <c r="BA4" s="1"/>
      <c r="BB4" s="1"/>
      <c r="BC4" s="1"/>
      <c r="BD4" s="1"/>
      <c r="BE4" s="1"/>
      <c r="BF4" s="1"/>
      <c r="BG4" s="1"/>
      <c r="BH4" s="1"/>
      <c r="BI4" s="1"/>
      <c r="BJ4" s="1"/>
    </row>
    <row r="5" spans="1:62" ht="138.75" customHeight="1" thickBot="1" x14ac:dyDescent="0.3">
      <c r="A5" s="1"/>
      <c r="B5" s="18" t="s">
        <v>204</v>
      </c>
      <c r="C5" s="19" t="s">
        <v>456</v>
      </c>
      <c r="D5" s="1"/>
      <c r="E5" s="16">
        <v>5</v>
      </c>
      <c r="F5" s="20" t="s">
        <v>457</v>
      </c>
      <c r="G5" s="1"/>
      <c r="H5" s="16">
        <v>5</v>
      </c>
      <c r="I5" s="20" t="s">
        <v>458</v>
      </c>
      <c r="J5" s="1"/>
      <c r="K5" s="1"/>
      <c r="L5" s="1"/>
      <c r="M5" s="1"/>
      <c r="N5" s="21"/>
      <c r="O5" s="22" t="s">
        <v>459</v>
      </c>
      <c r="P5" s="1"/>
      <c r="Q5" s="65" t="s">
        <v>460</v>
      </c>
      <c r="R5" s="64" t="s">
        <v>461</v>
      </c>
      <c r="S5" s="1"/>
      <c r="T5" s="14" t="s">
        <v>343</v>
      </c>
      <c r="U5" s="23" t="s">
        <v>462</v>
      </c>
      <c r="V5" s="1"/>
      <c r="W5" s="65" t="s">
        <v>463</v>
      </c>
      <c r="X5" s="1"/>
      <c r="Y5" s="65" t="s">
        <v>363</v>
      </c>
      <c r="Z5" s="1"/>
      <c r="AA5" s="63" t="s">
        <v>464</v>
      </c>
      <c r="AB5" s="1"/>
      <c r="AC5" s="71" t="s">
        <v>328</v>
      </c>
      <c r="AD5" s="1"/>
      <c r="AE5" s="65" t="s">
        <v>363</v>
      </c>
      <c r="AF5" s="1"/>
      <c r="AG5" s="16" t="s">
        <v>340</v>
      </c>
      <c r="AH5" s="1"/>
      <c r="AI5" s="65" t="s">
        <v>465</v>
      </c>
      <c r="AJ5" s="1"/>
      <c r="AK5" s="16" t="s">
        <v>466</v>
      </c>
      <c r="AL5" s="1"/>
      <c r="AM5" s="1"/>
      <c r="AN5" s="1"/>
      <c r="AO5" s="1"/>
      <c r="AP5" s="1"/>
      <c r="AQ5" s="1"/>
      <c r="AR5" s="1"/>
      <c r="AS5" s="1"/>
      <c r="AT5" s="1"/>
      <c r="AU5" s="1"/>
      <c r="AV5" s="1"/>
      <c r="AW5" s="1"/>
      <c r="AX5" s="1"/>
      <c r="AY5" s="1"/>
      <c r="AZ5" s="1"/>
      <c r="BA5" s="1"/>
      <c r="BB5" s="1"/>
      <c r="BC5" s="1"/>
      <c r="BD5" s="1"/>
      <c r="BE5" s="1"/>
      <c r="BF5" s="1"/>
      <c r="BG5" s="1"/>
      <c r="BH5" s="1"/>
      <c r="BI5" s="1"/>
      <c r="BJ5" s="1"/>
    </row>
    <row r="6" spans="1:62" ht="102" customHeight="1" thickBot="1" x14ac:dyDescent="0.3">
      <c r="A6" s="1"/>
      <c r="B6" s="24" t="s">
        <v>467</v>
      </c>
      <c r="C6" s="25" t="s">
        <v>468</v>
      </c>
      <c r="D6" s="1"/>
      <c r="E6" s="16">
        <v>4</v>
      </c>
      <c r="F6" s="20" t="s">
        <v>469</v>
      </c>
      <c r="G6" s="1"/>
      <c r="H6" s="16">
        <v>4</v>
      </c>
      <c r="I6" s="20" t="s">
        <v>470</v>
      </c>
      <c r="J6" s="1"/>
      <c r="K6" s="26" t="s">
        <v>471</v>
      </c>
      <c r="L6" s="1"/>
      <c r="M6" s="1"/>
      <c r="N6" s="1"/>
      <c r="O6" s="1"/>
      <c r="P6" s="1"/>
      <c r="Q6" s="1"/>
      <c r="R6" s="1"/>
      <c r="S6" s="1"/>
      <c r="T6" s="1"/>
      <c r="U6" s="1"/>
      <c r="V6" s="1"/>
      <c r="W6" s="1"/>
      <c r="X6" s="1"/>
      <c r="Y6" s="1"/>
      <c r="Z6" s="1"/>
      <c r="AA6" s="1"/>
      <c r="AB6" s="1"/>
      <c r="AC6" s="65" t="s">
        <v>472</v>
      </c>
      <c r="AD6" s="1"/>
      <c r="AE6" s="1"/>
      <c r="AF6" s="1"/>
      <c r="AG6" s="65" t="s">
        <v>473</v>
      </c>
      <c r="AH6" s="1"/>
      <c r="AI6" s="1"/>
      <c r="AJ6" s="1"/>
      <c r="AK6" s="65" t="s">
        <v>465</v>
      </c>
      <c r="AL6" s="1"/>
      <c r="AM6" s="1"/>
      <c r="AN6" s="1"/>
      <c r="AO6" s="1"/>
      <c r="AP6" s="1"/>
      <c r="AQ6" s="1"/>
      <c r="AR6" s="1"/>
      <c r="AS6" s="1"/>
      <c r="AT6" s="1"/>
      <c r="AU6" s="1"/>
      <c r="AV6" s="1"/>
      <c r="AW6" s="1"/>
      <c r="AX6" s="1"/>
      <c r="AY6" s="1"/>
      <c r="AZ6" s="1"/>
      <c r="BA6" s="1"/>
      <c r="BB6" s="1"/>
      <c r="BC6" s="1"/>
      <c r="BD6" s="1"/>
      <c r="BE6" s="1"/>
      <c r="BF6" s="1"/>
      <c r="BG6" s="1"/>
      <c r="BH6" s="1"/>
      <c r="BI6" s="1"/>
      <c r="BJ6" s="1"/>
    </row>
    <row r="7" spans="1:62" ht="114" x14ac:dyDescent="0.25">
      <c r="A7" s="1"/>
      <c r="B7" s="27" t="s">
        <v>474</v>
      </c>
      <c r="C7" s="28" t="s">
        <v>475</v>
      </c>
      <c r="D7" s="1"/>
      <c r="E7" s="16">
        <v>3</v>
      </c>
      <c r="F7" s="20" t="s">
        <v>476</v>
      </c>
      <c r="G7" s="1"/>
      <c r="H7" s="16">
        <v>3</v>
      </c>
      <c r="I7" s="20" t="s">
        <v>477</v>
      </c>
      <c r="J7" s="1"/>
      <c r="K7" s="16" t="s">
        <v>307</v>
      </c>
      <c r="L7" s="1"/>
      <c r="M7" s="1"/>
      <c r="N7" s="17">
        <v>5</v>
      </c>
      <c r="O7" s="29">
        <f>$N$7*O12</f>
        <v>5</v>
      </c>
      <c r="P7" s="30">
        <f>$N$7*P12</f>
        <v>10</v>
      </c>
      <c r="Q7" s="31">
        <f>$N$7*Q12</f>
        <v>15</v>
      </c>
      <c r="R7" s="31">
        <f>$N$7*R12</f>
        <v>20</v>
      </c>
      <c r="S7" s="32">
        <f>$N$7*S12</f>
        <v>25</v>
      </c>
      <c r="T7" s="1"/>
      <c r="U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row>
    <row r="8" spans="1:62" ht="72" thickBot="1" x14ac:dyDescent="0.3">
      <c r="A8" s="1"/>
      <c r="B8" s="24" t="s">
        <v>478</v>
      </c>
      <c r="C8" s="25" t="s">
        <v>479</v>
      </c>
      <c r="D8" s="1"/>
      <c r="E8" s="16">
        <v>2</v>
      </c>
      <c r="F8" s="20" t="s">
        <v>480</v>
      </c>
      <c r="G8" s="1"/>
      <c r="H8" s="16">
        <v>2</v>
      </c>
      <c r="I8" s="20" t="s">
        <v>481</v>
      </c>
      <c r="J8" s="1"/>
      <c r="K8" s="65" t="s">
        <v>482</v>
      </c>
      <c r="L8" s="1"/>
      <c r="M8" s="1"/>
      <c r="N8" s="16">
        <v>4</v>
      </c>
      <c r="O8" s="33">
        <f>$N$8*O12</f>
        <v>4</v>
      </c>
      <c r="P8" s="34">
        <f>$N$8*P12</f>
        <v>8</v>
      </c>
      <c r="Q8" s="34">
        <f>$N$8*Q12</f>
        <v>12</v>
      </c>
      <c r="R8" s="35">
        <f>$N$8*R12</f>
        <v>16</v>
      </c>
      <c r="S8" s="36">
        <f>$N$8*S12</f>
        <v>20</v>
      </c>
      <c r="T8" s="1"/>
      <c r="U8" s="1"/>
      <c r="X8" s="1"/>
      <c r="Y8" s="1"/>
      <c r="Z8" s="1"/>
      <c r="AA8" s="1"/>
      <c r="AB8" s="1"/>
      <c r="AC8" s="1"/>
      <c r="AD8" s="1"/>
      <c r="AE8" s="1"/>
      <c r="AF8" s="1"/>
      <c r="AG8" s="1" t="s">
        <v>483</v>
      </c>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row>
    <row r="9" spans="1:62" ht="43.5" thickBot="1" x14ac:dyDescent="0.3">
      <c r="A9" s="1"/>
      <c r="B9" s="27" t="s">
        <v>227</v>
      </c>
      <c r="C9" s="28" t="s">
        <v>484</v>
      </c>
      <c r="D9" s="1"/>
      <c r="E9" s="65">
        <v>1</v>
      </c>
      <c r="F9" s="37" t="s">
        <v>485</v>
      </c>
      <c r="G9" s="1"/>
      <c r="H9" s="65">
        <v>1</v>
      </c>
      <c r="I9" s="37" t="s">
        <v>486</v>
      </c>
      <c r="J9" s="1"/>
      <c r="L9" s="1"/>
      <c r="M9" s="1"/>
      <c r="N9" s="16">
        <v>3</v>
      </c>
      <c r="O9" s="38">
        <f>$N$9*O12</f>
        <v>3</v>
      </c>
      <c r="P9" s="39">
        <f>$N$9*P12</f>
        <v>6</v>
      </c>
      <c r="Q9" s="34">
        <f>$N$9*Q12</f>
        <v>9</v>
      </c>
      <c r="R9" s="35">
        <f>$N$9*R12</f>
        <v>12</v>
      </c>
      <c r="S9" s="36">
        <f>$N$9*S12</f>
        <v>15</v>
      </c>
      <c r="T9" s="1"/>
      <c r="U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row>
    <row r="10" spans="1:62" ht="57.75" thickBot="1" x14ac:dyDescent="0.3">
      <c r="A10" s="1"/>
      <c r="B10" s="24" t="s">
        <v>487</v>
      </c>
      <c r="C10" s="25" t="s">
        <v>488</v>
      </c>
      <c r="D10" s="1"/>
      <c r="E10" s="1"/>
      <c r="F10" s="1"/>
      <c r="G10" s="1"/>
      <c r="H10" s="1"/>
      <c r="I10" s="1"/>
      <c r="J10" s="1"/>
      <c r="K10" s="26" t="s">
        <v>489</v>
      </c>
      <c r="L10" s="1"/>
      <c r="M10" s="1"/>
      <c r="N10" s="16">
        <v>2</v>
      </c>
      <c r="O10" s="38">
        <f>$N$10*O12</f>
        <v>2</v>
      </c>
      <c r="P10" s="40">
        <f>$N$10*P12</f>
        <v>4</v>
      </c>
      <c r="Q10" s="39">
        <f>$N$10*Q12</f>
        <v>6</v>
      </c>
      <c r="R10" s="34">
        <f>$N$10*R12</f>
        <v>8</v>
      </c>
      <c r="S10" s="36">
        <f>$N$10*S12</f>
        <v>10</v>
      </c>
      <c r="T10" s="1"/>
      <c r="U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row>
    <row r="11" spans="1:62" ht="86.25" thickBot="1" x14ac:dyDescent="0.3">
      <c r="A11" s="1"/>
      <c r="B11" s="27" t="s">
        <v>228</v>
      </c>
      <c r="C11" s="28" t="s">
        <v>490</v>
      </c>
      <c r="D11" s="1"/>
      <c r="G11" s="1"/>
      <c r="H11" s="1"/>
      <c r="I11" s="1"/>
      <c r="J11" s="1"/>
      <c r="K11" s="16">
        <v>1</v>
      </c>
      <c r="L11" s="1"/>
      <c r="M11" s="1"/>
      <c r="N11" s="65">
        <v>1</v>
      </c>
      <c r="O11" s="41">
        <f>$N$11*O12</f>
        <v>1</v>
      </c>
      <c r="P11" s="42">
        <f>$N$11*P12</f>
        <v>2</v>
      </c>
      <c r="Q11" s="43">
        <f>$N$11*Q12</f>
        <v>3</v>
      </c>
      <c r="R11" s="44">
        <f>$N$11*R12</f>
        <v>4</v>
      </c>
      <c r="S11" s="45">
        <f>$N$11*S12</f>
        <v>5</v>
      </c>
      <c r="T11" s="1"/>
      <c r="U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row>
    <row r="12" spans="1:62" ht="86.25" thickBot="1" x14ac:dyDescent="0.3">
      <c r="A12" s="1"/>
      <c r="B12" s="24" t="s">
        <v>249</v>
      </c>
      <c r="C12" s="25" t="s">
        <v>491</v>
      </c>
      <c r="D12" s="1"/>
      <c r="E12" s="46" t="s">
        <v>492</v>
      </c>
      <c r="F12" s="12" t="s">
        <v>440</v>
      </c>
      <c r="G12" s="1"/>
      <c r="H12" s="10" t="s">
        <v>493</v>
      </c>
      <c r="I12" s="47" t="s">
        <v>494</v>
      </c>
      <c r="J12" s="1"/>
      <c r="K12" s="16">
        <v>2</v>
      </c>
      <c r="L12" s="1"/>
      <c r="M12" s="1"/>
      <c r="N12" s="1"/>
      <c r="O12" s="73">
        <v>1</v>
      </c>
      <c r="P12" s="48">
        <v>2</v>
      </c>
      <c r="Q12" s="48">
        <v>3</v>
      </c>
      <c r="R12" s="48">
        <v>4</v>
      </c>
      <c r="S12" s="74">
        <v>5</v>
      </c>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row>
    <row r="13" spans="1:62" ht="72" thickBot="1" x14ac:dyDescent="0.3">
      <c r="A13" s="1"/>
      <c r="B13" s="49" t="s">
        <v>495</v>
      </c>
      <c r="C13" s="50" t="s">
        <v>496</v>
      </c>
      <c r="D13" s="1"/>
      <c r="E13" s="17" t="s">
        <v>497</v>
      </c>
      <c r="F13" s="62" t="s">
        <v>498</v>
      </c>
      <c r="G13" s="1"/>
      <c r="H13" s="51" t="s">
        <v>167</v>
      </c>
      <c r="I13" s="72" t="s">
        <v>499</v>
      </c>
      <c r="J13" s="1"/>
      <c r="K13" s="16">
        <v>3</v>
      </c>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row>
    <row r="14" spans="1:62" ht="200.25" thickBot="1" x14ac:dyDescent="0.3">
      <c r="A14" s="1"/>
      <c r="B14" s="24" t="s">
        <v>229</v>
      </c>
      <c r="C14" s="25" t="s">
        <v>500</v>
      </c>
      <c r="D14" s="1"/>
      <c r="E14" s="16" t="s">
        <v>300</v>
      </c>
      <c r="F14" s="71" t="s">
        <v>501</v>
      </c>
      <c r="G14" s="1"/>
      <c r="H14" s="52" t="s">
        <v>137</v>
      </c>
      <c r="I14" s="69" t="s">
        <v>502</v>
      </c>
      <c r="J14" s="1"/>
      <c r="K14" s="16">
        <v>4</v>
      </c>
      <c r="L14" s="1"/>
      <c r="M14" s="26" t="s">
        <v>503</v>
      </c>
      <c r="N14" s="66" t="s">
        <v>504</v>
      </c>
      <c r="O14" s="66" t="s">
        <v>505</v>
      </c>
      <c r="P14" s="66" t="s">
        <v>506</v>
      </c>
      <c r="Q14" s="67" t="s">
        <v>507</v>
      </c>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row>
    <row r="15" spans="1:62" ht="105.75" thickBot="1" x14ac:dyDescent="0.3">
      <c r="A15" s="1"/>
      <c r="B15" s="53" t="s">
        <v>508</v>
      </c>
      <c r="C15" s="54" t="s">
        <v>509</v>
      </c>
      <c r="D15" s="1"/>
      <c r="E15" s="16" t="s">
        <v>510</v>
      </c>
      <c r="F15" s="71" t="s">
        <v>511</v>
      </c>
      <c r="G15" s="1"/>
      <c r="H15" s="52" t="s">
        <v>105</v>
      </c>
      <c r="I15" s="69" t="s">
        <v>512</v>
      </c>
      <c r="J15" s="1"/>
      <c r="K15" s="16">
        <v>5</v>
      </c>
      <c r="L15" s="1"/>
      <c r="M15" s="59">
        <v>1</v>
      </c>
      <c r="N15" s="55">
        <f>IF(AND('VALORACIÓN CON CONTROLES'!F9=0,'VALORACIÓN CON CONTROLES'!G9=0),'ANALISIS DE RIESGOS'!H9,0)</f>
        <v>0</v>
      </c>
      <c r="O15" s="56">
        <f>IF(AND('VALORACIÓN CON CONTROLES'!F9=0,'VALORACIÓN CON CONTROLES'!G9&gt;0),IF(OR(AND('ANALISIS DE RIESGOS'!E9=1,'VALORACIÓN CON CONTROLES'!G9=1),AND('ANALISIS DE RIESGOS'!E9=2,'VALORACIÓN CON CONTROLES'!G9=1),AND('ANALISIS DE RIESGOS'!E9=3,'VALORACIÓN CON CONTROLES'!G9=1),AND('ANALISIS DE RIESGOS'!E9=1,'VALORACIÓN CON CONTROLES'!G9=2),AND('ANALISIS DE RIESGOS'!E9=2,'VALORACIÓN CON CONTROLES'!G9=2)),"ZONA RIESGO BAJA",IF(OR(AND('ANALISIS DE RIESGOS'!E9=4,'VALORACIÓN CON CONTROLES'!G9=1),AND('ANALISIS DE RIESGOS'!E9=3,'VALORACIÓN CON CONTROLES'!G9=2),AND('ANALISIS DE RIESGOS'!E9=2,'VALORACIÓN CON CONTROLES'!G9=3),AND('ANALISIS DE RIESGOS'!E9=1,'VALORACIÓN CON CONTROLES'!G9=3)),"ZONA RIESGO MODERADO",IF(OR(AND('ANALISIS DE RIESGOS'!E9=5,'VALORACIÓN CON CONTROLES'!G9=1),AND('ANALISIS DE RIESGOS'!E9=5,'VALORACIÓN CON CONTROLES'!G9=2),AND('ANALISIS DE RIESGOS'!E9=4,'VALORACIÓN CON CONTROLES'!G9=2),AND('ANALISIS DE RIESGOS'!E9=4,'VALORACIÓN CON CONTROLES'!G9=3),AND('ANALISIS DE RIESGOS'!E9=3,'VALORACIÓN CON CONTROLES'!G9=3),AND('ANALISIS DE RIESGOS'!E9=2,'VALORACIÓN CON CONTROLES'!G9=4),AND('ANALISIS DE RIESGOS'!E9=1,'VALORACIÓN CON CONTROLES'!G9=4),AND('ANALISIS DE RIESGOS'!E9=1,'VALORACIÓN CON CONTROLES'!G9=5)),"ZONA RIESGO ALTO",IF(OR(AND('ANALISIS DE RIESGOS'!E9=5,'VALORACIÓN CON CONTROLES'!G9=3),AND('ANALISIS DE RIESGOS'!E9=5,'VALORACIÓN CON CONTROLES'!G9=4),AND('ANALISIS DE RIESGOS'!E9=5,'VALORACIÓN CON CONTROLES'!G9=5),AND('ANALISIS DE RIESGOS'!E9=4,'VALORACIÓN CON CONTROLES'!G9=4),AND('ANALISIS DE RIESGOS'!E9=4,'VALORACIÓN CON CONTROLES'!G9=5),AND('ANALISIS DE RIESGOS'!E9=3,'VALORACIÓN CON CONTROLES'!G9=4),AND('ANALISIS DE RIESGOS'!E9=3,'VALORACIÓN CON CONTROLES'!G9=5),AND('ANALISIS DE RIESGOS'!E9=2,'VALORACIÓN CON CONTROLES'!G9=5)),"ZONA RIESGO EXTREMO")))),0)</f>
        <v>0</v>
      </c>
      <c r="P15" s="56">
        <f>IF(AND('VALORACIÓN CON CONTROLES'!F9&gt;0,'VALORACIÓN CON CONTROLES'!G9=0),IF(OR(AND('VALORACIÓN CON CONTROLES'!F9=1,'ANALISIS DE RIESGOS'!F9=1),AND('VALORACIÓN CON CONTROLES'!F9=2,'ANALISIS DE RIESGOS'!F9=1),AND('VALORACIÓN CON CONTROLES'!F9=3,'ANALISIS DE RIESGOS'!F9=1),AND('VALORACIÓN CON CONTROLES'!F9=1,'ANALISIS DE RIESGOS'!F9=2),AND('VALORACIÓN CON CONTROLES'!F9=2,'ANALISIS DE RIESGOS'!F9=2)),"ZONA RIESGO BAJA",IF(OR(AND('VALORACIÓN CON CONTROLES'!F9=4,'ANALISIS DE RIESGOS'!F9=1),AND('VALORACIÓN CON CONTROLES'!F9=3,'ANALISIS DE RIESGOS'!F9=2),AND('VALORACIÓN CON CONTROLES'!F9=2,'ANALISIS DE RIESGOS'!F9=3),AND('VALORACIÓN CON CONTROLES'!F9=1,'ANALISIS DE RIESGOS'!F9=3)),"ZONA RIESGO MODERADO",IF(OR(AND('VALORACIÓN CON CONTROLES'!F9=5,'ANALISIS DE RIESGOS'!F9=1),AND('VALORACIÓN CON CONTROLES'!F9=5,'ANALISIS DE RIESGOS'!F9=2),AND('VALORACIÓN CON CONTROLES'!F9=4,'ANALISIS DE RIESGOS'!F9=2),AND('VALORACIÓN CON CONTROLES'!F9=4,'ANALISIS DE RIESGOS'!F9=3),AND('VALORACIÓN CON CONTROLES'!F9=3,'ANALISIS DE RIESGOS'!F9=3),AND('VALORACIÓN CON CONTROLES'!F9=2,'ANALISIS DE RIESGOS'!F9=4),AND('VALORACIÓN CON CONTROLES'!F9=1,'ANALISIS DE RIESGOS'!F9=4),AND('VALORACIÓN CON CONTROLES'!F9=1,'ANALISIS DE RIESGOS'!F9=5)),"ZONA RIESGO ALTO",IF(OR(AND('VALORACIÓN CON CONTROLES'!F9=5,'ANALISIS DE RIESGOS'!F9=3),AND('VALORACIÓN CON CONTROLES'!F9=5,'ANALISIS DE RIESGOS'!F9=4),AND('VALORACIÓN CON CONTROLES'!F9=5,'ANALISIS DE RIESGOS'!F9=5),AND('VALORACIÓN CON CONTROLES'!F9=4,'ANALISIS DE RIESGOS'!F9=4),AND('VALORACIÓN CON CONTROLES'!F9=4,'ANALISIS DE RIESGOS'!F9=5),AND('VALORACIÓN CON CONTROLES'!F9=3,'ANALISIS DE RIESGOS'!F9=4),AND('VALORACIÓN CON CONTROLES'!F9=3,'ANALISIS DE RIESGOS'!F9=5),AND('VALORACIÓN CON CONTROLES'!F9=2,'ANALISIS DE RIESGOS'!F9=5)),"ZONA RIESGO EXTREMO")))),0)</f>
        <v>0</v>
      </c>
      <c r="Q15" s="57" t="str">
        <f>IF(AND('VALORACIÓN CON CONTROLES'!F9&gt;0,'VALORACIÓN CON CONTROLES'!G9&gt;0),IF(OR(AND('VALORACIÓN CON CONTROLES'!F9=1,'VALORACIÓN CON CONTROLES'!G9=1),AND('VALORACIÓN CON CONTROLES'!F9=2,'VALORACIÓN CON CONTROLES'!G9=1),AND('VALORACIÓN CON CONTROLES'!F9=3,'VALORACIÓN CON CONTROLES'!G9=1),AND('VALORACIÓN CON CONTROLES'!F9=1,'VALORACIÓN CON CONTROLES'!G9=2),AND('VALORACIÓN CON CONTROLES'!F9=2,'VALORACIÓN CON CONTROLES'!G9=2)),"ZONA RIESGO BAJA",IF(OR(AND('VALORACIÓN CON CONTROLES'!F9=4,'VALORACIÓN CON CONTROLES'!G9=1),AND('VALORACIÓN CON CONTROLES'!F9=3,'VALORACIÓN CON CONTROLES'!G9=2),AND('VALORACIÓN CON CONTROLES'!F9=2,'VALORACIÓN CON CONTROLES'!G9=3),AND('VALORACIÓN CON CONTROLES'!F9=1,'VALORACIÓN CON CONTROLES'!G9=3)),"ZONA RIESGO MODERADO",IF(OR(AND('VALORACIÓN CON CONTROLES'!F9=5,'VALORACIÓN CON CONTROLES'!G9=1),AND('VALORACIÓN CON CONTROLES'!F9=5,'VALORACIÓN CON CONTROLES'!G9=2),AND('VALORACIÓN CON CONTROLES'!F9=4,'VALORACIÓN CON CONTROLES'!G9=2),AND('VALORACIÓN CON CONTROLES'!F9=4,'VALORACIÓN CON CONTROLES'!G9=3),AND('VALORACIÓN CON CONTROLES'!F9=3,'VALORACIÓN CON CONTROLES'!G9=3),AND('VALORACIÓN CON CONTROLES'!F9=2,'VALORACIÓN CON CONTROLES'!G9=4),AND('VALORACIÓN CON CONTROLES'!F9=1,'VALORACIÓN CON CONTROLES'!G9=4),AND('VALORACIÓN CON CONTROLES'!F9=1,'VALORACIÓN CON CONTROLES'!G9=5)),"ZONA RIESGO ALTO",IF(OR(AND('VALORACIÓN CON CONTROLES'!F9=5,'VALORACIÓN CON CONTROLES'!G9=3),AND('VALORACIÓN CON CONTROLES'!F9=5,'VALORACIÓN CON CONTROLES'!G9=4),AND('VALORACIÓN CON CONTROLES'!F9=5,'VALORACIÓN CON CONTROLES'!G9=5),AND('VALORACIÓN CON CONTROLES'!F9=4,'VALORACIÓN CON CONTROLES'!G9=4),AND('VALORACIÓN CON CONTROLES'!F9=4,'VALORACIÓN CON CONTROLES'!G9=5),AND('VALORACIÓN CON CONTROLES'!F9=3,'VALORACIÓN CON CONTROLES'!G9=4),AND('VALORACIÓN CON CONTROLES'!F9=3,'VALORACIÓN CON CONTROLES'!G9=5),AND('VALORACIÓN CON CONTROLES'!F9=2,'VALORACIÓN CON CONTROLES'!G9=5)),"ZONA RIESGO EXTREMO")))),0)</f>
        <v>ZONA RIESGO BAJA</v>
      </c>
      <c r="R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row>
    <row r="16" spans="1:62" ht="90.75" thickBot="1" x14ac:dyDescent="0.3">
      <c r="A16" s="1"/>
      <c r="B16" s="1"/>
      <c r="C16" s="1"/>
      <c r="D16" s="1"/>
      <c r="E16" s="65" t="s">
        <v>513</v>
      </c>
      <c r="F16" s="63" t="s">
        <v>514</v>
      </c>
      <c r="G16" s="1"/>
      <c r="H16" s="52" t="s">
        <v>129</v>
      </c>
      <c r="I16" s="58" t="s">
        <v>515</v>
      </c>
      <c r="J16" s="1"/>
      <c r="K16" s="16">
        <v>6</v>
      </c>
      <c r="L16" s="1"/>
      <c r="M16" s="59">
        <v>2</v>
      </c>
      <c r="N16" s="59">
        <f>IF(AND('VALORACIÓN CON CONTROLES'!F10=0,'VALORACIÓN CON CONTROLES'!G10=0),'ANALISIS DE RIESGOS'!H10,0)</f>
        <v>0</v>
      </c>
      <c r="O16" s="1">
        <f>IF(AND('VALORACIÓN CON CONTROLES'!F10=0,'VALORACIÓN CON CONTROLES'!G10&gt;0),IF(OR(AND('ANALISIS DE RIESGOS'!E10=1,'VALORACIÓN CON CONTROLES'!G10=1),AND('ANALISIS DE RIESGOS'!E10=2,'VALORACIÓN CON CONTROLES'!G10=1),AND('ANALISIS DE RIESGOS'!E10=3,'VALORACIÓN CON CONTROLES'!G10=1),AND('ANALISIS DE RIESGOS'!E10=1,'VALORACIÓN CON CONTROLES'!G10=2),AND('ANALISIS DE RIESGOS'!E10=2,'VALORACIÓN CON CONTROLES'!G10=2)),"ZONA RIESGO BAJA",IF(OR(AND('ANALISIS DE RIESGOS'!E10=4,'VALORACIÓN CON CONTROLES'!G10=1),AND('ANALISIS DE RIESGOS'!E10=3,'VALORACIÓN CON CONTROLES'!G10=2),AND('ANALISIS DE RIESGOS'!E10=2,'VALORACIÓN CON CONTROLES'!G10=3),AND('ANALISIS DE RIESGOS'!E10=1,'VALORACIÓN CON CONTROLES'!G10=3)),"ZONA RIESGO MODERADO",IF(OR(AND('ANALISIS DE RIESGOS'!E10=5,'VALORACIÓN CON CONTROLES'!G10=1),AND('ANALISIS DE RIESGOS'!E10=5,'VALORACIÓN CON CONTROLES'!G10=2),AND('ANALISIS DE RIESGOS'!E10=4,'VALORACIÓN CON CONTROLES'!G10=2),AND('ANALISIS DE RIESGOS'!E10=4,'VALORACIÓN CON CONTROLES'!G10=3),AND('ANALISIS DE RIESGOS'!E10=3,'VALORACIÓN CON CONTROLES'!G10=3),AND('ANALISIS DE RIESGOS'!E10=2,'VALORACIÓN CON CONTROLES'!G10=4),AND('ANALISIS DE RIESGOS'!E10=1,'VALORACIÓN CON CONTROLES'!G10=4),AND('ANALISIS DE RIESGOS'!E10=1,'VALORACIÓN CON CONTROLES'!G10=5)),"ZONA RIESGO ALTO",IF(OR(AND('ANALISIS DE RIESGOS'!E10=5,'VALORACIÓN CON CONTROLES'!G10=3),AND('ANALISIS DE RIESGOS'!E10=5,'VALORACIÓN CON CONTROLES'!G10=4),AND('ANALISIS DE RIESGOS'!E10=5,'VALORACIÓN CON CONTROLES'!G10=5),AND('ANALISIS DE RIESGOS'!E10=4,'VALORACIÓN CON CONTROLES'!G10=4),AND('ANALISIS DE RIESGOS'!E10=4,'VALORACIÓN CON CONTROLES'!G10=5),AND('ANALISIS DE RIESGOS'!E10=3,'VALORACIÓN CON CONTROLES'!G10=4),AND('ANALISIS DE RIESGOS'!E10=3,'VALORACIÓN CON CONTROLES'!G10=5),AND('ANALISIS DE RIESGOS'!E10=2,'VALORACIÓN CON CONTROLES'!G10=5)),"ZONA RIESGO EXTREMO")))),0)</f>
        <v>0</v>
      </c>
      <c r="P16" s="1">
        <f>IF(AND('VALORACIÓN CON CONTROLES'!F10&gt;0,'VALORACIÓN CON CONTROLES'!G10=0),IF(OR(AND('VALORACIÓN CON CONTROLES'!F10=1,'ANALISIS DE RIESGOS'!F10=1),AND('VALORACIÓN CON CONTROLES'!F10=2,'ANALISIS DE RIESGOS'!F10=1),AND('VALORACIÓN CON CONTROLES'!F10=3,'ANALISIS DE RIESGOS'!F10=1),AND('VALORACIÓN CON CONTROLES'!F10=1,'ANALISIS DE RIESGOS'!F10=2),AND('VALORACIÓN CON CONTROLES'!F10=2,'ANALISIS DE RIESGOS'!F10=2)),"ZONA RIESGO BAJA",IF(OR(AND('VALORACIÓN CON CONTROLES'!F10=4,'ANALISIS DE RIESGOS'!F10=1),AND('VALORACIÓN CON CONTROLES'!F10=3,'ANALISIS DE RIESGOS'!F10=2),AND('VALORACIÓN CON CONTROLES'!F10=2,'ANALISIS DE RIESGOS'!F10=3),AND('VALORACIÓN CON CONTROLES'!F10=1,'ANALISIS DE RIESGOS'!F10=3)),"ZONA RIESGO MODERADO",IF(OR(AND('VALORACIÓN CON CONTROLES'!F10=5,'ANALISIS DE RIESGOS'!F10=1),AND('VALORACIÓN CON CONTROLES'!F10=5,'ANALISIS DE RIESGOS'!F10=2),AND('VALORACIÓN CON CONTROLES'!F10=4,'ANALISIS DE RIESGOS'!F10=2),AND('VALORACIÓN CON CONTROLES'!F10=4,'ANALISIS DE RIESGOS'!F10=3),AND('VALORACIÓN CON CONTROLES'!F10=3,'ANALISIS DE RIESGOS'!F10=3),AND('VALORACIÓN CON CONTROLES'!F10=2,'ANALISIS DE RIESGOS'!F10=4),AND('VALORACIÓN CON CONTROLES'!F10=1,'ANALISIS DE RIESGOS'!F10=4),AND('VALORACIÓN CON CONTROLES'!F10=1,'ANALISIS DE RIESGOS'!F10=5)),"ZONA RIESGO ALTO",IF(OR(AND('VALORACIÓN CON CONTROLES'!F10=5,'ANALISIS DE RIESGOS'!F10=3),AND('VALORACIÓN CON CONTROLES'!F10=5,'ANALISIS DE RIESGOS'!F10=4),AND('VALORACIÓN CON CONTROLES'!F10=5,'ANALISIS DE RIESGOS'!F10=5),AND('VALORACIÓN CON CONTROLES'!F10=4,'ANALISIS DE RIESGOS'!F10=4),AND('VALORACIÓN CON CONTROLES'!F10=4,'ANALISIS DE RIESGOS'!F10=5),AND('VALORACIÓN CON CONTROLES'!F10=3,'ANALISIS DE RIESGOS'!F10=4),AND('VALORACIÓN CON CONTROLES'!F10=3,'ANALISIS DE RIESGOS'!F10=5),AND('VALORACIÓN CON CONTROLES'!F10=2,'ANALISIS DE RIESGOS'!F10=5)),"ZONA RIESGO EXTREMO")))),0)</f>
        <v>0</v>
      </c>
      <c r="Q16" s="57" t="str">
        <f>IF(AND('VALORACIÓN CON CONTROLES'!F10&gt;0,'VALORACIÓN CON CONTROLES'!G10&gt;0),IF(OR(AND('VALORACIÓN CON CONTROLES'!F10=1,'VALORACIÓN CON CONTROLES'!G10=1),AND('VALORACIÓN CON CONTROLES'!F10=2,'VALORACIÓN CON CONTROLES'!G10=1),AND('VALORACIÓN CON CONTROLES'!F10=3,'VALORACIÓN CON CONTROLES'!G10=1),AND('VALORACIÓN CON CONTROLES'!F10=1,'VALORACIÓN CON CONTROLES'!G10=2),AND('VALORACIÓN CON CONTROLES'!F10=2,'VALORACIÓN CON CONTROLES'!G10=2)),"ZONA RIESGO BAJA",IF(OR(AND('VALORACIÓN CON CONTROLES'!F10=4,'VALORACIÓN CON CONTROLES'!G10=1),AND('VALORACIÓN CON CONTROLES'!F10=3,'VALORACIÓN CON CONTROLES'!G10=2),AND('VALORACIÓN CON CONTROLES'!F10=2,'VALORACIÓN CON CONTROLES'!G10=3),AND('VALORACIÓN CON CONTROLES'!F10=1,'VALORACIÓN CON CONTROLES'!G10=3)),"ZONA RIESGO MODERADO",IF(OR(AND('VALORACIÓN CON CONTROLES'!F10=5,'VALORACIÓN CON CONTROLES'!G10=1),AND('VALORACIÓN CON CONTROLES'!F10=5,'VALORACIÓN CON CONTROLES'!G10=2),AND('VALORACIÓN CON CONTROLES'!F10=4,'VALORACIÓN CON CONTROLES'!G10=2),AND('VALORACIÓN CON CONTROLES'!F10=4,'VALORACIÓN CON CONTROLES'!G10=3),AND('VALORACIÓN CON CONTROLES'!F10=3,'VALORACIÓN CON CONTROLES'!G10=3),AND('VALORACIÓN CON CONTROLES'!F10=2,'VALORACIÓN CON CONTROLES'!G10=4),AND('VALORACIÓN CON CONTROLES'!F10=1,'VALORACIÓN CON CONTROLES'!G10=4),AND('VALORACIÓN CON CONTROLES'!F10=1,'VALORACIÓN CON CONTROLES'!G10=5)),"ZONA RIESGO ALTO",IF(OR(AND('VALORACIÓN CON CONTROLES'!F10=5,'VALORACIÓN CON CONTROLES'!G10=3),AND('VALORACIÓN CON CONTROLES'!F10=5,'VALORACIÓN CON CONTROLES'!G10=4),AND('VALORACIÓN CON CONTROLES'!F10=5,'VALORACIÓN CON CONTROLES'!G10=5),AND('VALORACIÓN CON CONTROLES'!F10=4,'VALORACIÓN CON CONTROLES'!G10=4),AND('VALORACIÓN CON CONTROLES'!F10=4,'VALORACIÓN CON CONTROLES'!G10=5),AND('VALORACIÓN CON CONTROLES'!F10=3,'VALORACIÓN CON CONTROLES'!G10=4),AND('VALORACIÓN CON CONTROLES'!F10=3,'VALORACIÓN CON CONTROLES'!G10=5),AND('VALORACIÓN CON CONTROLES'!F10=2,'VALORACIÓN CON CONTROLES'!G10=5)),"ZONA RIESGO EXTREMO")))),0)</f>
        <v>ZONA RIESGO BAJA</v>
      </c>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row>
    <row r="17" spans="1:62" ht="45.75" thickBot="1" x14ac:dyDescent="0.3">
      <c r="A17" s="1"/>
      <c r="B17" s="1"/>
      <c r="C17" s="1"/>
      <c r="D17" s="1"/>
      <c r="E17" s="1"/>
      <c r="F17" s="1"/>
      <c r="G17" s="1"/>
      <c r="H17" s="52" t="s">
        <v>516</v>
      </c>
      <c r="I17" s="69" t="s">
        <v>517</v>
      </c>
      <c r="J17" s="1"/>
      <c r="K17" s="16">
        <v>7</v>
      </c>
      <c r="L17" s="1"/>
      <c r="M17" s="59">
        <v>3</v>
      </c>
      <c r="N17" s="59">
        <f>IF(AND('VALORACIÓN CON CONTROLES'!F11=0,'VALORACIÓN CON CONTROLES'!G11=0),'ANALISIS DE RIESGOS'!H11,0)</f>
        <v>0</v>
      </c>
      <c r="O17" s="1">
        <f>IF(AND('VALORACIÓN CON CONTROLES'!F11=0,'VALORACIÓN CON CONTROLES'!G11&gt;0),IF(OR(AND('ANALISIS DE RIESGOS'!E11=1,'VALORACIÓN CON CONTROLES'!G11=1),AND('ANALISIS DE RIESGOS'!E11=2,'VALORACIÓN CON CONTROLES'!G11=1),AND('ANALISIS DE RIESGOS'!E11=3,'VALORACIÓN CON CONTROLES'!G11=1),AND('ANALISIS DE RIESGOS'!E11=1,'VALORACIÓN CON CONTROLES'!G11=2),AND('ANALISIS DE RIESGOS'!E11=2,'VALORACIÓN CON CONTROLES'!G11=2)),"ZONA RIESGO BAJA",IF(OR(AND('ANALISIS DE RIESGOS'!E11=4,'VALORACIÓN CON CONTROLES'!G11=1),AND('ANALISIS DE RIESGOS'!E11=3,'VALORACIÓN CON CONTROLES'!G11=2),AND('ANALISIS DE RIESGOS'!E11=2,'VALORACIÓN CON CONTROLES'!G11=3),AND('ANALISIS DE RIESGOS'!E11=1,'VALORACIÓN CON CONTROLES'!G11=3)),"ZONA RIESGO MODERADO",IF(OR(AND('ANALISIS DE RIESGOS'!E11=5,'VALORACIÓN CON CONTROLES'!G11=1),AND('ANALISIS DE RIESGOS'!E11=5,'VALORACIÓN CON CONTROLES'!G11=2),AND('ANALISIS DE RIESGOS'!E11=4,'VALORACIÓN CON CONTROLES'!G11=2),AND('ANALISIS DE RIESGOS'!E11=4,'VALORACIÓN CON CONTROLES'!G11=3),AND('ANALISIS DE RIESGOS'!E11=3,'VALORACIÓN CON CONTROLES'!G11=3),AND('ANALISIS DE RIESGOS'!E11=2,'VALORACIÓN CON CONTROLES'!G11=4),AND('ANALISIS DE RIESGOS'!E11=1,'VALORACIÓN CON CONTROLES'!G11=4),AND('ANALISIS DE RIESGOS'!E11=1,'VALORACIÓN CON CONTROLES'!G11=5)),"ZONA RIESGO ALTO",IF(OR(AND('ANALISIS DE RIESGOS'!E11=5,'VALORACIÓN CON CONTROLES'!G11=3),AND('ANALISIS DE RIESGOS'!E11=5,'VALORACIÓN CON CONTROLES'!G11=4),AND('ANALISIS DE RIESGOS'!E11=5,'VALORACIÓN CON CONTROLES'!G11=5),AND('ANALISIS DE RIESGOS'!E11=4,'VALORACIÓN CON CONTROLES'!G11=4),AND('ANALISIS DE RIESGOS'!E11=4,'VALORACIÓN CON CONTROLES'!G11=5),AND('ANALISIS DE RIESGOS'!E11=3,'VALORACIÓN CON CONTROLES'!G11=4),AND('ANALISIS DE RIESGOS'!E11=3,'VALORACIÓN CON CONTROLES'!G11=5),AND('ANALISIS DE RIESGOS'!E11=2,'VALORACIÓN CON CONTROLES'!G11=5)),"ZONA RIESGO EXTREMO")))),0)</f>
        <v>0</v>
      </c>
      <c r="P17" s="1">
        <f>IF(AND('VALORACIÓN CON CONTROLES'!F11&gt;0,'VALORACIÓN CON CONTROLES'!G11=0),IF(OR(AND('VALORACIÓN CON CONTROLES'!F11=1,'ANALISIS DE RIESGOS'!F11=1),AND('VALORACIÓN CON CONTROLES'!F11=2,'ANALISIS DE RIESGOS'!F11=1),AND('VALORACIÓN CON CONTROLES'!F11=3,'ANALISIS DE RIESGOS'!F11=1),AND('VALORACIÓN CON CONTROLES'!F11=1,'ANALISIS DE RIESGOS'!F11=2),AND('VALORACIÓN CON CONTROLES'!F11=2,'ANALISIS DE RIESGOS'!F11=2)),"ZONA RIESGO BAJA",IF(OR(AND('VALORACIÓN CON CONTROLES'!F11=4,'ANALISIS DE RIESGOS'!F11=1),AND('VALORACIÓN CON CONTROLES'!F11=3,'ANALISIS DE RIESGOS'!F11=2),AND('VALORACIÓN CON CONTROLES'!F11=2,'ANALISIS DE RIESGOS'!F11=3),AND('VALORACIÓN CON CONTROLES'!F11=1,'ANALISIS DE RIESGOS'!F11=3)),"ZONA RIESGO MODERADO",IF(OR(AND('VALORACIÓN CON CONTROLES'!F11=5,'ANALISIS DE RIESGOS'!F11=1),AND('VALORACIÓN CON CONTROLES'!F11=5,'ANALISIS DE RIESGOS'!F11=2),AND('VALORACIÓN CON CONTROLES'!F11=4,'ANALISIS DE RIESGOS'!F11=2),AND('VALORACIÓN CON CONTROLES'!F11=4,'ANALISIS DE RIESGOS'!F11=3),AND('VALORACIÓN CON CONTROLES'!F11=3,'ANALISIS DE RIESGOS'!F11=3),AND('VALORACIÓN CON CONTROLES'!F11=2,'ANALISIS DE RIESGOS'!F11=4),AND('VALORACIÓN CON CONTROLES'!F11=1,'ANALISIS DE RIESGOS'!F11=4),AND('VALORACIÓN CON CONTROLES'!F11=1,'ANALISIS DE RIESGOS'!F11=5)),"ZONA RIESGO ALTO",IF(OR(AND('VALORACIÓN CON CONTROLES'!F11=5,'ANALISIS DE RIESGOS'!F11=3),AND('VALORACIÓN CON CONTROLES'!F11=5,'ANALISIS DE RIESGOS'!F11=4),AND('VALORACIÓN CON CONTROLES'!F11=5,'ANALISIS DE RIESGOS'!F11=5),AND('VALORACIÓN CON CONTROLES'!F11=4,'ANALISIS DE RIESGOS'!F11=4),AND('VALORACIÓN CON CONTROLES'!F11=4,'ANALISIS DE RIESGOS'!F11=5),AND('VALORACIÓN CON CONTROLES'!F11=3,'ANALISIS DE RIESGOS'!F11=4),AND('VALORACIÓN CON CONTROLES'!F11=3,'ANALISIS DE RIESGOS'!F11=5),AND('VALORACIÓN CON CONTROLES'!F11=2,'ANALISIS DE RIESGOS'!F11=5)),"ZONA RIESGO EXTREMO")))),0)</f>
        <v>0</v>
      </c>
      <c r="Q17" s="57" t="str">
        <f>IF(AND('VALORACIÓN CON CONTROLES'!F11&gt;0,'VALORACIÓN CON CONTROLES'!G11&gt;0),IF(OR(AND('VALORACIÓN CON CONTROLES'!F11=1,'VALORACIÓN CON CONTROLES'!G11=1),AND('VALORACIÓN CON CONTROLES'!F11=2,'VALORACIÓN CON CONTROLES'!G11=1),AND('VALORACIÓN CON CONTROLES'!F11=3,'VALORACIÓN CON CONTROLES'!G11=1),AND('VALORACIÓN CON CONTROLES'!F11=1,'VALORACIÓN CON CONTROLES'!G11=2),AND('VALORACIÓN CON CONTROLES'!F11=2,'VALORACIÓN CON CONTROLES'!G11=2)),"ZONA RIESGO BAJA",IF(OR(AND('VALORACIÓN CON CONTROLES'!F11=4,'VALORACIÓN CON CONTROLES'!G11=1),AND('VALORACIÓN CON CONTROLES'!F11=3,'VALORACIÓN CON CONTROLES'!G11=2),AND('VALORACIÓN CON CONTROLES'!F11=2,'VALORACIÓN CON CONTROLES'!G11=3),AND('VALORACIÓN CON CONTROLES'!F11=1,'VALORACIÓN CON CONTROLES'!G11=3)),"ZONA RIESGO MODERADO",IF(OR(AND('VALORACIÓN CON CONTROLES'!F11=5,'VALORACIÓN CON CONTROLES'!G11=1),AND('VALORACIÓN CON CONTROLES'!F11=5,'VALORACIÓN CON CONTROLES'!G11=2),AND('VALORACIÓN CON CONTROLES'!F11=4,'VALORACIÓN CON CONTROLES'!G11=2),AND('VALORACIÓN CON CONTROLES'!F11=4,'VALORACIÓN CON CONTROLES'!G11=3),AND('VALORACIÓN CON CONTROLES'!F11=3,'VALORACIÓN CON CONTROLES'!G11=3),AND('VALORACIÓN CON CONTROLES'!F11=2,'VALORACIÓN CON CONTROLES'!G11=4),AND('VALORACIÓN CON CONTROLES'!F11=1,'VALORACIÓN CON CONTROLES'!G11=4),AND('VALORACIÓN CON CONTROLES'!F11=1,'VALORACIÓN CON CONTROLES'!G11=5)),"ZONA RIESGO ALTO",IF(OR(AND('VALORACIÓN CON CONTROLES'!F11=5,'VALORACIÓN CON CONTROLES'!G11=3),AND('VALORACIÓN CON CONTROLES'!F11=5,'VALORACIÓN CON CONTROLES'!G11=4),AND('VALORACIÓN CON CONTROLES'!F11=5,'VALORACIÓN CON CONTROLES'!G11=5),AND('VALORACIÓN CON CONTROLES'!F11=4,'VALORACIÓN CON CONTROLES'!G11=4),AND('VALORACIÓN CON CONTROLES'!F11=4,'VALORACIÓN CON CONTROLES'!G11=5),AND('VALORACIÓN CON CONTROLES'!F11=3,'VALORACIÓN CON CONTROLES'!G11=4),AND('VALORACIÓN CON CONTROLES'!F11=3,'VALORACIÓN CON CONTROLES'!G11=5),AND('VALORACIÓN CON CONTROLES'!F11=2,'VALORACIÓN CON CONTROLES'!G11=5)),"ZONA RIESGO EXTREMO")))),0)</f>
        <v>ZONA RIESGO BAJA</v>
      </c>
      <c r="R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row>
    <row r="18" spans="1:62" ht="16.5" thickBot="1" x14ac:dyDescent="0.3">
      <c r="A18" s="1"/>
      <c r="B18" s="1"/>
      <c r="C18" s="1"/>
      <c r="D18" s="1"/>
      <c r="E18" s="1"/>
      <c r="F18" s="1"/>
      <c r="G18" s="1"/>
      <c r="H18" s="52" t="s">
        <v>160</v>
      </c>
      <c r="I18" s="58" t="s">
        <v>518</v>
      </c>
      <c r="J18" s="1"/>
      <c r="K18" s="16">
        <v>8</v>
      </c>
      <c r="L18" s="1"/>
      <c r="M18" s="59">
        <v>4</v>
      </c>
      <c r="N18" s="59">
        <f>IF(AND('VALORACIÓN CON CONTROLES'!F12=0,'VALORACIÓN CON CONTROLES'!G12=0),'ANALISIS DE RIESGOS'!H12,0)</f>
        <v>0</v>
      </c>
      <c r="O18" s="1">
        <f>IF(AND('VALORACIÓN CON CONTROLES'!F12=0,'VALORACIÓN CON CONTROLES'!G12&gt;0),IF(OR(AND('ANALISIS DE RIESGOS'!E12=1,'VALORACIÓN CON CONTROLES'!G12=1),AND('ANALISIS DE RIESGOS'!E12=2,'VALORACIÓN CON CONTROLES'!G12=1),AND('ANALISIS DE RIESGOS'!E12=3,'VALORACIÓN CON CONTROLES'!G12=1),AND('ANALISIS DE RIESGOS'!E12=1,'VALORACIÓN CON CONTROLES'!G12=2),AND('ANALISIS DE RIESGOS'!E12=2,'VALORACIÓN CON CONTROLES'!G12=2)),"ZONA RIESGO BAJA",IF(OR(AND('ANALISIS DE RIESGOS'!E12=4,'VALORACIÓN CON CONTROLES'!G12=1),AND('ANALISIS DE RIESGOS'!E12=3,'VALORACIÓN CON CONTROLES'!G12=2),AND('ANALISIS DE RIESGOS'!E12=2,'VALORACIÓN CON CONTROLES'!G12=3),AND('ANALISIS DE RIESGOS'!E12=1,'VALORACIÓN CON CONTROLES'!G12=3)),"ZONA RIESGO MODERADO",IF(OR(AND('ANALISIS DE RIESGOS'!E12=5,'VALORACIÓN CON CONTROLES'!G12=1),AND('ANALISIS DE RIESGOS'!E12=5,'VALORACIÓN CON CONTROLES'!G12=2),AND('ANALISIS DE RIESGOS'!E12=4,'VALORACIÓN CON CONTROLES'!G12=2),AND('ANALISIS DE RIESGOS'!E12=4,'VALORACIÓN CON CONTROLES'!G12=3),AND('ANALISIS DE RIESGOS'!E12=3,'VALORACIÓN CON CONTROLES'!G12=3),AND('ANALISIS DE RIESGOS'!E12=2,'VALORACIÓN CON CONTROLES'!G12=4),AND('ANALISIS DE RIESGOS'!E12=1,'VALORACIÓN CON CONTROLES'!G12=4),AND('ANALISIS DE RIESGOS'!E12=1,'VALORACIÓN CON CONTROLES'!G12=5)),"ZONA RIESGO ALTO",IF(OR(AND('ANALISIS DE RIESGOS'!E12=5,'VALORACIÓN CON CONTROLES'!G12=3),AND('ANALISIS DE RIESGOS'!E12=5,'VALORACIÓN CON CONTROLES'!G12=4),AND('ANALISIS DE RIESGOS'!E12=5,'VALORACIÓN CON CONTROLES'!G12=5),AND('ANALISIS DE RIESGOS'!E12=4,'VALORACIÓN CON CONTROLES'!G12=4),AND('ANALISIS DE RIESGOS'!E12=4,'VALORACIÓN CON CONTROLES'!G12=5),AND('ANALISIS DE RIESGOS'!E12=3,'VALORACIÓN CON CONTROLES'!G12=4),AND('ANALISIS DE RIESGOS'!E12=3,'VALORACIÓN CON CONTROLES'!G12=5),AND('ANALISIS DE RIESGOS'!E12=2,'VALORACIÓN CON CONTROLES'!G12=5)),"ZONA RIESGO EXTREMO")))),0)</f>
        <v>0</v>
      </c>
      <c r="P18" s="1">
        <f>IF(AND('VALORACIÓN CON CONTROLES'!F12&gt;0,'VALORACIÓN CON CONTROLES'!G12=0),IF(OR(AND('VALORACIÓN CON CONTROLES'!F12=1,'ANALISIS DE RIESGOS'!F12=1),AND('VALORACIÓN CON CONTROLES'!F12=2,'ANALISIS DE RIESGOS'!F12=1),AND('VALORACIÓN CON CONTROLES'!F12=3,'ANALISIS DE RIESGOS'!F12=1),AND('VALORACIÓN CON CONTROLES'!F12=1,'ANALISIS DE RIESGOS'!F12=2),AND('VALORACIÓN CON CONTROLES'!F12=2,'ANALISIS DE RIESGOS'!F12=2)),"ZONA RIESGO BAJA",IF(OR(AND('VALORACIÓN CON CONTROLES'!F12=4,'ANALISIS DE RIESGOS'!F12=1),AND('VALORACIÓN CON CONTROLES'!F12=3,'ANALISIS DE RIESGOS'!F12=2),AND('VALORACIÓN CON CONTROLES'!F12=2,'ANALISIS DE RIESGOS'!F12=3),AND('VALORACIÓN CON CONTROLES'!F12=1,'ANALISIS DE RIESGOS'!F12=3)),"ZONA RIESGO MODERADO",IF(OR(AND('VALORACIÓN CON CONTROLES'!F12=5,'ANALISIS DE RIESGOS'!F12=1),AND('VALORACIÓN CON CONTROLES'!F12=5,'ANALISIS DE RIESGOS'!F12=2),AND('VALORACIÓN CON CONTROLES'!F12=4,'ANALISIS DE RIESGOS'!F12=2),AND('VALORACIÓN CON CONTROLES'!F12=4,'ANALISIS DE RIESGOS'!F12=3),AND('VALORACIÓN CON CONTROLES'!F12=3,'ANALISIS DE RIESGOS'!F12=3),AND('VALORACIÓN CON CONTROLES'!F12=2,'ANALISIS DE RIESGOS'!F12=4),AND('VALORACIÓN CON CONTROLES'!F12=1,'ANALISIS DE RIESGOS'!F12=4),AND('VALORACIÓN CON CONTROLES'!F12=1,'ANALISIS DE RIESGOS'!F12=5)),"ZONA RIESGO ALTO",IF(OR(AND('VALORACIÓN CON CONTROLES'!F12=5,'ANALISIS DE RIESGOS'!F12=3),AND('VALORACIÓN CON CONTROLES'!F12=5,'ANALISIS DE RIESGOS'!F12=4),AND('VALORACIÓN CON CONTROLES'!F12=5,'ANALISIS DE RIESGOS'!F12=5),AND('VALORACIÓN CON CONTROLES'!F12=4,'ANALISIS DE RIESGOS'!F12=4),AND('VALORACIÓN CON CONTROLES'!F12=4,'ANALISIS DE RIESGOS'!F12=5),AND('VALORACIÓN CON CONTROLES'!F12=3,'ANALISIS DE RIESGOS'!F12=4),AND('VALORACIÓN CON CONTROLES'!F12=3,'ANALISIS DE RIESGOS'!F12=5),AND('VALORACIÓN CON CONTROLES'!F12=2,'ANALISIS DE RIESGOS'!F12=5)),"ZONA RIESGO EXTREMO")))),0)</f>
        <v>0</v>
      </c>
      <c r="Q18" s="57" t="str">
        <f>IF(AND('VALORACIÓN CON CONTROLES'!F12&gt;0,'VALORACIÓN CON CONTROLES'!G12&gt;0),IF(OR(AND('VALORACIÓN CON CONTROLES'!F12=1,'VALORACIÓN CON CONTROLES'!G12=1),AND('VALORACIÓN CON CONTROLES'!F12=2,'VALORACIÓN CON CONTROLES'!G12=1),AND('VALORACIÓN CON CONTROLES'!F12=3,'VALORACIÓN CON CONTROLES'!G12=1),AND('VALORACIÓN CON CONTROLES'!F12=1,'VALORACIÓN CON CONTROLES'!G12=2),AND('VALORACIÓN CON CONTROLES'!F12=2,'VALORACIÓN CON CONTROLES'!G12=2)),"ZONA RIESGO BAJA",IF(OR(AND('VALORACIÓN CON CONTROLES'!F12=4,'VALORACIÓN CON CONTROLES'!G12=1),AND('VALORACIÓN CON CONTROLES'!F12=3,'VALORACIÓN CON CONTROLES'!G12=2),AND('VALORACIÓN CON CONTROLES'!F12=2,'VALORACIÓN CON CONTROLES'!G12=3),AND('VALORACIÓN CON CONTROLES'!F12=1,'VALORACIÓN CON CONTROLES'!G12=3)),"ZONA RIESGO MODERADO",IF(OR(AND('VALORACIÓN CON CONTROLES'!F12=5,'VALORACIÓN CON CONTROLES'!G12=1),AND('VALORACIÓN CON CONTROLES'!F12=5,'VALORACIÓN CON CONTROLES'!G12=2),AND('VALORACIÓN CON CONTROLES'!F12=4,'VALORACIÓN CON CONTROLES'!G12=2),AND('VALORACIÓN CON CONTROLES'!F12=4,'VALORACIÓN CON CONTROLES'!G12=3),AND('VALORACIÓN CON CONTROLES'!F12=3,'VALORACIÓN CON CONTROLES'!G12=3),AND('VALORACIÓN CON CONTROLES'!F12=2,'VALORACIÓN CON CONTROLES'!G12=4),AND('VALORACIÓN CON CONTROLES'!F12=1,'VALORACIÓN CON CONTROLES'!G12=4),AND('VALORACIÓN CON CONTROLES'!F12=1,'VALORACIÓN CON CONTROLES'!G12=5)),"ZONA RIESGO ALTO",IF(OR(AND('VALORACIÓN CON CONTROLES'!F12=5,'VALORACIÓN CON CONTROLES'!G12=3),AND('VALORACIÓN CON CONTROLES'!F12=5,'VALORACIÓN CON CONTROLES'!G12=4),AND('VALORACIÓN CON CONTROLES'!F12=5,'VALORACIÓN CON CONTROLES'!G12=5),AND('VALORACIÓN CON CONTROLES'!F12=4,'VALORACIÓN CON CONTROLES'!G12=4),AND('VALORACIÓN CON CONTROLES'!F12=4,'VALORACIÓN CON CONTROLES'!G12=5),AND('VALORACIÓN CON CONTROLES'!F12=3,'VALORACIÓN CON CONTROLES'!G12=4),AND('VALORACIÓN CON CONTROLES'!F12=3,'VALORACIÓN CON CONTROLES'!G12=5),AND('VALORACIÓN CON CONTROLES'!F12=2,'VALORACIÓN CON CONTROLES'!G12=5)),"ZONA RIESGO EXTREMO")))),0)</f>
        <v>ZONA RIESGO BAJA</v>
      </c>
      <c r="R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row>
    <row r="19" spans="1:62" ht="30.75" thickBot="1" x14ac:dyDescent="0.3">
      <c r="A19" s="1"/>
      <c r="B19" s="1"/>
      <c r="C19" s="1"/>
      <c r="D19" s="1"/>
      <c r="E19" s="1"/>
      <c r="F19" s="1"/>
      <c r="G19" s="1"/>
      <c r="H19" s="52" t="s">
        <v>519</v>
      </c>
      <c r="I19" s="69" t="s">
        <v>520</v>
      </c>
      <c r="J19" s="1"/>
      <c r="K19" s="16">
        <v>9</v>
      </c>
      <c r="L19" s="1"/>
      <c r="M19" s="59">
        <v>5</v>
      </c>
      <c r="N19" s="59">
        <f>IF(AND('VALORACIÓN CON CONTROLES'!F13=0,'VALORACIÓN CON CONTROLES'!G13=0),'ANALISIS DE RIESGOS'!H13,0)</f>
        <v>0</v>
      </c>
      <c r="O19" s="1">
        <f>IF(AND('VALORACIÓN CON CONTROLES'!F13=0,'VALORACIÓN CON CONTROLES'!G13&gt;0),IF(OR(AND('ANALISIS DE RIESGOS'!E13=1,'VALORACIÓN CON CONTROLES'!G13=1),AND('ANALISIS DE RIESGOS'!E13=2,'VALORACIÓN CON CONTROLES'!G13=1),AND('ANALISIS DE RIESGOS'!E13=3,'VALORACIÓN CON CONTROLES'!G13=1),AND('ANALISIS DE RIESGOS'!E13=1,'VALORACIÓN CON CONTROLES'!G13=2),AND('ANALISIS DE RIESGOS'!E13=2,'VALORACIÓN CON CONTROLES'!G13=2)),"ZONA RIESGO BAJA",IF(OR(AND('ANALISIS DE RIESGOS'!E13=4,'VALORACIÓN CON CONTROLES'!G13=1),AND('ANALISIS DE RIESGOS'!E13=3,'VALORACIÓN CON CONTROLES'!G13=2),AND('ANALISIS DE RIESGOS'!E13=2,'VALORACIÓN CON CONTROLES'!G13=3),AND('ANALISIS DE RIESGOS'!E13=1,'VALORACIÓN CON CONTROLES'!G13=3)),"ZONA RIESGO MODERADO",IF(OR(AND('ANALISIS DE RIESGOS'!E13=5,'VALORACIÓN CON CONTROLES'!G13=1),AND('ANALISIS DE RIESGOS'!E13=5,'VALORACIÓN CON CONTROLES'!G13=2),AND('ANALISIS DE RIESGOS'!E13=4,'VALORACIÓN CON CONTROLES'!G13=2),AND('ANALISIS DE RIESGOS'!E13=4,'VALORACIÓN CON CONTROLES'!G13=3),AND('ANALISIS DE RIESGOS'!E13=3,'VALORACIÓN CON CONTROLES'!G13=3),AND('ANALISIS DE RIESGOS'!E13=2,'VALORACIÓN CON CONTROLES'!G13=4),AND('ANALISIS DE RIESGOS'!E13=1,'VALORACIÓN CON CONTROLES'!G13=4),AND('ANALISIS DE RIESGOS'!E13=1,'VALORACIÓN CON CONTROLES'!G13=5)),"ZONA RIESGO ALTO",IF(OR(AND('ANALISIS DE RIESGOS'!E13=5,'VALORACIÓN CON CONTROLES'!G13=3),AND('ANALISIS DE RIESGOS'!E13=5,'VALORACIÓN CON CONTROLES'!G13=4),AND('ANALISIS DE RIESGOS'!E13=5,'VALORACIÓN CON CONTROLES'!G13=5),AND('ANALISIS DE RIESGOS'!E13=4,'VALORACIÓN CON CONTROLES'!G13=4),AND('ANALISIS DE RIESGOS'!E13=4,'VALORACIÓN CON CONTROLES'!G13=5),AND('ANALISIS DE RIESGOS'!E13=3,'VALORACIÓN CON CONTROLES'!G13=4),AND('ANALISIS DE RIESGOS'!E13=3,'VALORACIÓN CON CONTROLES'!G13=5),AND('ANALISIS DE RIESGOS'!E13=2,'VALORACIÓN CON CONTROLES'!G13=5)),"ZONA RIESGO EXTREMO")))),0)</f>
        <v>0</v>
      </c>
      <c r="P19" s="1">
        <f>IF(AND('VALORACIÓN CON CONTROLES'!F13&gt;0,'VALORACIÓN CON CONTROLES'!G13=0),IF(OR(AND('VALORACIÓN CON CONTROLES'!F13=1,'ANALISIS DE RIESGOS'!F13=1),AND('VALORACIÓN CON CONTROLES'!F13=2,'ANALISIS DE RIESGOS'!F13=1),AND('VALORACIÓN CON CONTROLES'!F13=3,'ANALISIS DE RIESGOS'!F13=1),AND('VALORACIÓN CON CONTROLES'!F13=1,'ANALISIS DE RIESGOS'!F13=2),AND('VALORACIÓN CON CONTROLES'!F13=2,'ANALISIS DE RIESGOS'!F13=2)),"ZONA RIESGO BAJA",IF(OR(AND('VALORACIÓN CON CONTROLES'!F13=4,'ANALISIS DE RIESGOS'!F13=1),AND('VALORACIÓN CON CONTROLES'!F13=3,'ANALISIS DE RIESGOS'!F13=2),AND('VALORACIÓN CON CONTROLES'!F13=2,'ANALISIS DE RIESGOS'!F13=3),AND('VALORACIÓN CON CONTROLES'!F13=1,'ANALISIS DE RIESGOS'!F13=3)),"ZONA RIESGO MODERADO",IF(OR(AND('VALORACIÓN CON CONTROLES'!F13=5,'ANALISIS DE RIESGOS'!F13=1),AND('VALORACIÓN CON CONTROLES'!F13=5,'ANALISIS DE RIESGOS'!F13=2),AND('VALORACIÓN CON CONTROLES'!F13=4,'ANALISIS DE RIESGOS'!F13=2),AND('VALORACIÓN CON CONTROLES'!F13=4,'ANALISIS DE RIESGOS'!F13=3),AND('VALORACIÓN CON CONTROLES'!F13=3,'ANALISIS DE RIESGOS'!F13=3),AND('VALORACIÓN CON CONTROLES'!F13=2,'ANALISIS DE RIESGOS'!F13=4),AND('VALORACIÓN CON CONTROLES'!F13=1,'ANALISIS DE RIESGOS'!F13=4),AND('VALORACIÓN CON CONTROLES'!F13=1,'ANALISIS DE RIESGOS'!F13=5)),"ZONA RIESGO ALTO",IF(OR(AND('VALORACIÓN CON CONTROLES'!F13=5,'ANALISIS DE RIESGOS'!F13=3),AND('VALORACIÓN CON CONTROLES'!F13=5,'ANALISIS DE RIESGOS'!F13=4),AND('VALORACIÓN CON CONTROLES'!F13=5,'ANALISIS DE RIESGOS'!F13=5),AND('VALORACIÓN CON CONTROLES'!F13=4,'ANALISIS DE RIESGOS'!F13=4),AND('VALORACIÓN CON CONTROLES'!F13=4,'ANALISIS DE RIESGOS'!F13=5),AND('VALORACIÓN CON CONTROLES'!F13=3,'ANALISIS DE RIESGOS'!F13=4),AND('VALORACIÓN CON CONTROLES'!F13=3,'ANALISIS DE RIESGOS'!F13=5),AND('VALORACIÓN CON CONTROLES'!F13=2,'ANALISIS DE RIESGOS'!F13=5)),"ZONA RIESGO EXTREMO")))),0)</f>
        <v>0</v>
      </c>
      <c r="Q19" s="57" t="str">
        <f>IF(AND('VALORACIÓN CON CONTROLES'!F13&gt;0,'VALORACIÓN CON CONTROLES'!G13&gt;0),IF(OR(AND('VALORACIÓN CON CONTROLES'!F13=1,'VALORACIÓN CON CONTROLES'!G13=1),AND('VALORACIÓN CON CONTROLES'!F13=2,'VALORACIÓN CON CONTROLES'!G13=1),AND('VALORACIÓN CON CONTROLES'!F13=3,'VALORACIÓN CON CONTROLES'!G13=1),AND('VALORACIÓN CON CONTROLES'!F13=1,'VALORACIÓN CON CONTROLES'!G13=2),AND('VALORACIÓN CON CONTROLES'!F13=2,'VALORACIÓN CON CONTROLES'!G13=2)),"ZONA RIESGO BAJA",IF(OR(AND('VALORACIÓN CON CONTROLES'!F13=4,'VALORACIÓN CON CONTROLES'!G13=1),AND('VALORACIÓN CON CONTROLES'!F13=3,'VALORACIÓN CON CONTROLES'!G13=2),AND('VALORACIÓN CON CONTROLES'!F13=2,'VALORACIÓN CON CONTROLES'!G13=3),AND('VALORACIÓN CON CONTROLES'!F13=1,'VALORACIÓN CON CONTROLES'!G13=3)),"ZONA RIESGO MODERADO",IF(OR(AND('VALORACIÓN CON CONTROLES'!F13=5,'VALORACIÓN CON CONTROLES'!G13=1),AND('VALORACIÓN CON CONTROLES'!F13=5,'VALORACIÓN CON CONTROLES'!G13=2),AND('VALORACIÓN CON CONTROLES'!F13=4,'VALORACIÓN CON CONTROLES'!G13=2),AND('VALORACIÓN CON CONTROLES'!F13=4,'VALORACIÓN CON CONTROLES'!G13=3),AND('VALORACIÓN CON CONTROLES'!F13=3,'VALORACIÓN CON CONTROLES'!G13=3),AND('VALORACIÓN CON CONTROLES'!F13=2,'VALORACIÓN CON CONTROLES'!G13=4),AND('VALORACIÓN CON CONTROLES'!F13=1,'VALORACIÓN CON CONTROLES'!G13=4),AND('VALORACIÓN CON CONTROLES'!F13=1,'VALORACIÓN CON CONTROLES'!G13=5)),"ZONA RIESGO ALTO",IF(OR(AND('VALORACIÓN CON CONTROLES'!F13=5,'VALORACIÓN CON CONTROLES'!G13=3),AND('VALORACIÓN CON CONTROLES'!F13=5,'VALORACIÓN CON CONTROLES'!G13=4),AND('VALORACIÓN CON CONTROLES'!F13=5,'VALORACIÓN CON CONTROLES'!G13=5),AND('VALORACIÓN CON CONTROLES'!F13=4,'VALORACIÓN CON CONTROLES'!G13=4),AND('VALORACIÓN CON CONTROLES'!F13=4,'VALORACIÓN CON CONTROLES'!G13=5),AND('VALORACIÓN CON CONTROLES'!F13=3,'VALORACIÓN CON CONTROLES'!G13=4),AND('VALORACIÓN CON CONTROLES'!F13=3,'VALORACIÓN CON CONTROLES'!G13=5),AND('VALORACIÓN CON CONTROLES'!F13=2,'VALORACIÓN CON CONTROLES'!G13=5)),"ZONA RIESGO EXTREMO")))),0)</f>
        <v>ZONA RIESGO BAJA</v>
      </c>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row>
    <row r="20" spans="1:62" ht="32.25" thickBot="1" x14ac:dyDescent="0.3">
      <c r="A20" s="1"/>
      <c r="B20" s="1"/>
      <c r="C20" s="1"/>
      <c r="D20" s="1"/>
      <c r="E20" s="1"/>
      <c r="F20" s="1"/>
      <c r="G20" s="1"/>
      <c r="H20" s="52" t="s">
        <v>109</v>
      </c>
      <c r="I20" s="69" t="s">
        <v>521</v>
      </c>
      <c r="J20" s="1"/>
      <c r="K20" s="16">
        <v>10</v>
      </c>
      <c r="L20" s="1"/>
      <c r="M20" s="59">
        <v>6</v>
      </c>
      <c r="N20" s="59">
        <f>IF(AND('VALORACIÓN CON CONTROLES'!F14=0,'VALORACIÓN CON CONTROLES'!G14=0),'ANALISIS DE RIESGOS'!H14,0)</f>
        <v>0</v>
      </c>
      <c r="O20" s="1">
        <f>IF(AND('VALORACIÓN CON CONTROLES'!F14=0,'VALORACIÓN CON CONTROLES'!G14&gt;0),IF(OR(AND('ANALISIS DE RIESGOS'!E14=1,'VALORACIÓN CON CONTROLES'!G14=1),AND('ANALISIS DE RIESGOS'!E14=2,'VALORACIÓN CON CONTROLES'!G14=1),AND('ANALISIS DE RIESGOS'!E14=3,'VALORACIÓN CON CONTROLES'!G14=1),AND('ANALISIS DE RIESGOS'!E14=1,'VALORACIÓN CON CONTROLES'!G14=2),AND('ANALISIS DE RIESGOS'!E14=2,'VALORACIÓN CON CONTROLES'!G14=2)),"ZONA RIESGO BAJA",IF(OR(AND('ANALISIS DE RIESGOS'!E14=4,'VALORACIÓN CON CONTROLES'!G14=1),AND('ANALISIS DE RIESGOS'!E14=3,'VALORACIÓN CON CONTROLES'!G14=2),AND('ANALISIS DE RIESGOS'!E14=2,'VALORACIÓN CON CONTROLES'!G14=3),AND('ANALISIS DE RIESGOS'!E14=1,'VALORACIÓN CON CONTROLES'!G14=3)),"ZONA RIESGO MODERADO",IF(OR(AND('ANALISIS DE RIESGOS'!E14=5,'VALORACIÓN CON CONTROLES'!G14=1),AND('ANALISIS DE RIESGOS'!E14=5,'VALORACIÓN CON CONTROLES'!G14=2),AND('ANALISIS DE RIESGOS'!E14=4,'VALORACIÓN CON CONTROLES'!G14=2),AND('ANALISIS DE RIESGOS'!E14=4,'VALORACIÓN CON CONTROLES'!G14=3),AND('ANALISIS DE RIESGOS'!E14=3,'VALORACIÓN CON CONTROLES'!G14=3),AND('ANALISIS DE RIESGOS'!E14=2,'VALORACIÓN CON CONTROLES'!G14=4),AND('ANALISIS DE RIESGOS'!E14=1,'VALORACIÓN CON CONTROLES'!G14=4),AND('ANALISIS DE RIESGOS'!E14=1,'VALORACIÓN CON CONTROLES'!G14=5)),"ZONA RIESGO ALTO",IF(OR(AND('ANALISIS DE RIESGOS'!E14=5,'VALORACIÓN CON CONTROLES'!G14=3),AND('ANALISIS DE RIESGOS'!E14=5,'VALORACIÓN CON CONTROLES'!G14=4),AND('ANALISIS DE RIESGOS'!E14=5,'VALORACIÓN CON CONTROLES'!G14=5),AND('ANALISIS DE RIESGOS'!E14=4,'VALORACIÓN CON CONTROLES'!G14=4),AND('ANALISIS DE RIESGOS'!E14=4,'VALORACIÓN CON CONTROLES'!G14=5),AND('ANALISIS DE RIESGOS'!E14=3,'VALORACIÓN CON CONTROLES'!G14=4),AND('ANALISIS DE RIESGOS'!E14=3,'VALORACIÓN CON CONTROLES'!G14=5),AND('ANALISIS DE RIESGOS'!E14=2,'VALORACIÓN CON CONTROLES'!G14=5)),"ZONA RIESGO EXTREMO")))),0)</f>
        <v>0</v>
      </c>
      <c r="P20" s="1">
        <f>IF(AND('VALORACIÓN CON CONTROLES'!F14&gt;0,'VALORACIÓN CON CONTROLES'!G14=0),IF(OR(AND('VALORACIÓN CON CONTROLES'!F14=1,'ANALISIS DE RIESGOS'!F14=1),AND('VALORACIÓN CON CONTROLES'!F14=2,'ANALISIS DE RIESGOS'!F14=1),AND('VALORACIÓN CON CONTROLES'!F14=3,'ANALISIS DE RIESGOS'!F14=1),AND('VALORACIÓN CON CONTROLES'!F14=1,'ANALISIS DE RIESGOS'!F14=2),AND('VALORACIÓN CON CONTROLES'!F14=2,'ANALISIS DE RIESGOS'!F14=2)),"ZONA RIESGO BAJA",IF(OR(AND('VALORACIÓN CON CONTROLES'!F14=4,'ANALISIS DE RIESGOS'!F14=1),AND('VALORACIÓN CON CONTROLES'!F14=3,'ANALISIS DE RIESGOS'!F14=2),AND('VALORACIÓN CON CONTROLES'!F14=2,'ANALISIS DE RIESGOS'!F14=3),AND('VALORACIÓN CON CONTROLES'!F14=1,'ANALISIS DE RIESGOS'!F14=3)),"ZONA RIESGO MODERADO",IF(OR(AND('VALORACIÓN CON CONTROLES'!F14=5,'ANALISIS DE RIESGOS'!F14=1),AND('VALORACIÓN CON CONTROLES'!F14=5,'ANALISIS DE RIESGOS'!F14=2),AND('VALORACIÓN CON CONTROLES'!F14=4,'ANALISIS DE RIESGOS'!F14=2),AND('VALORACIÓN CON CONTROLES'!F14=4,'ANALISIS DE RIESGOS'!F14=3),AND('VALORACIÓN CON CONTROLES'!F14=3,'ANALISIS DE RIESGOS'!F14=3),AND('VALORACIÓN CON CONTROLES'!F14=2,'ANALISIS DE RIESGOS'!F14=4),AND('VALORACIÓN CON CONTROLES'!F14=1,'ANALISIS DE RIESGOS'!F14=4),AND('VALORACIÓN CON CONTROLES'!F14=1,'ANALISIS DE RIESGOS'!F14=5)),"ZONA RIESGO ALTO",IF(OR(AND('VALORACIÓN CON CONTROLES'!F14=5,'ANALISIS DE RIESGOS'!F14=3),AND('VALORACIÓN CON CONTROLES'!F14=5,'ANALISIS DE RIESGOS'!F14=4),AND('VALORACIÓN CON CONTROLES'!F14=5,'ANALISIS DE RIESGOS'!F14=5),AND('VALORACIÓN CON CONTROLES'!F14=4,'ANALISIS DE RIESGOS'!F14=4),AND('VALORACIÓN CON CONTROLES'!F14=4,'ANALISIS DE RIESGOS'!F14=5),AND('VALORACIÓN CON CONTROLES'!F14=3,'ANALISIS DE RIESGOS'!F14=4),AND('VALORACIÓN CON CONTROLES'!F14=3,'ANALISIS DE RIESGOS'!F14=5),AND('VALORACIÓN CON CONTROLES'!F14=2,'ANALISIS DE RIESGOS'!F14=5)),"ZONA RIESGO EXTREMO")))),0)</f>
        <v>0</v>
      </c>
      <c r="Q20" s="57" t="str">
        <f>IF(AND('VALORACIÓN CON CONTROLES'!F14&gt;0,'VALORACIÓN CON CONTROLES'!G14&gt;0),IF(OR(AND('VALORACIÓN CON CONTROLES'!F14=1,'VALORACIÓN CON CONTROLES'!G14=1),AND('VALORACIÓN CON CONTROLES'!F14=2,'VALORACIÓN CON CONTROLES'!G14=1),AND('VALORACIÓN CON CONTROLES'!F14=3,'VALORACIÓN CON CONTROLES'!G14=1),AND('VALORACIÓN CON CONTROLES'!F14=1,'VALORACIÓN CON CONTROLES'!G14=2),AND('VALORACIÓN CON CONTROLES'!F14=2,'VALORACIÓN CON CONTROLES'!G14=2)),"ZONA RIESGO BAJA",IF(OR(AND('VALORACIÓN CON CONTROLES'!F14=4,'VALORACIÓN CON CONTROLES'!G14=1),AND('VALORACIÓN CON CONTROLES'!F14=3,'VALORACIÓN CON CONTROLES'!G14=2),AND('VALORACIÓN CON CONTROLES'!F14=2,'VALORACIÓN CON CONTROLES'!G14=3),AND('VALORACIÓN CON CONTROLES'!F14=1,'VALORACIÓN CON CONTROLES'!G14=3)),"ZONA RIESGO MODERADO",IF(OR(AND('VALORACIÓN CON CONTROLES'!F14=5,'VALORACIÓN CON CONTROLES'!G14=1),AND('VALORACIÓN CON CONTROLES'!F14=5,'VALORACIÓN CON CONTROLES'!G14=2),AND('VALORACIÓN CON CONTROLES'!F14=4,'VALORACIÓN CON CONTROLES'!G14=2),AND('VALORACIÓN CON CONTROLES'!F14=4,'VALORACIÓN CON CONTROLES'!G14=3),AND('VALORACIÓN CON CONTROLES'!F14=3,'VALORACIÓN CON CONTROLES'!G14=3),AND('VALORACIÓN CON CONTROLES'!F14=2,'VALORACIÓN CON CONTROLES'!G14=4),AND('VALORACIÓN CON CONTROLES'!F14=1,'VALORACIÓN CON CONTROLES'!G14=4),AND('VALORACIÓN CON CONTROLES'!F14=1,'VALORACIÓN CON CONTROLES'!G14=5)),"ZONA RIESGO ALTO",IF(OR(AND('VALORACIÓN CON CONTROLES'!F14=5,'VALORACIÓN CON CONTROLES'!G14=3),AND('VALORACIÓN CON CONTROLES'!F14=5,'VALORACIÓN CON CONTROLES'!G14=4),AND('VALORACIÓN CON CONTROLES'!F14=5,'VALORACIÓN CON CONTROLES'!G14=5),AND('VALORACIÓN CON CONTROLES'!F14=4,'VALORACIÓN CON CONTROLES'!G14=4),AND('VALORACIÓN CON CONTROLES'!F14=4,'VALORACIÓN CON CONTROLES'!G14=5),AND('VALORACIÓN CON CONTROLES'!F14=3,'VALORACIÓN CON CONTROLES'!G14=4),AND('VALORACIÓN CON CONTROLES'!F14=3,'VALORACIÓN CON CONTROLES'!G14=5),AND('VALORACIÓN CON CONTROLES'!F14=2,'VALORACIÓN CON CONTROLES'!G14=5)),"ZONA RIESGO EXTREMO")))),0)</f>
        <v>ZONA RIESGO BAJA</v>
      </c>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row>
    <row r="21" spans="1:62" ht="16.5" thickBot="1" x14ac:dyDescent="0.3">
      <c r="A21" s="1"/>
      <c r="B21" s="1"/>
      <c r="C21" s="1"/>
      <c r="D21" s="1"/>
      <c r="E21" s="1"/>
      <c r="F21" s="1"/>
      <c r="G21" s="1"/>
      <c r="H21" s="52" t="s">
        <v>149</v>
      </c>
      <c r="I21" s="69" t="s">
        <v>522</v>
      </c>
      <c r="J21" s="1"/>
      <c r="K21" s="16">
        <v>11</v>
      </c>
      <c r="L21" s="1"/>
      <c r="M21" s="59">
        <v>7</v>
      </c>
      <c r="N21" s="59">
        <f>IF(AND('VALORACIÓN CON CONTROLES'!F15=0,'VALORACIÓN CON CONTROLES'!G15=0),'ANALISIS DE RIESGOS'!H15,0)</f>
        <v>0</v>
      </c>
      <c r="O21" s="1">
        <f>IF(AND('VALORACIÓN CON CONTROLES'!F15=0,'VALORACIÓN CON CONTROLES'!G15&gt;0),IF(OR(AND('ANALISIS DE RIESGOS'!E15=1,'VALORACIÓN CON CONTROLES'!G15=1),AND('ANALISIS DE RIESGOS'!E15=2,'VALORACIÓN CON CONTROLES'!G15=1),AND('ANALISIS DE RIESGOS'!E15=3,'VALORACIÓN CON CONTROLES'!G15=1),AND('ANALISIS DE RIESGOS'!E15=1,'VALORACIÓN CON CONTROLES'!G15=2),AND('ANALISIS DE RIESGOS'!E15=2,'VALORACIÓN CON CONTROLES'!G15=2)),"ZONA RIESGO BAJA",IF(OR(AND('ANALISIS DE RIESGOS'!E15=4,'VALORACIÓN CON CONTROLES'!G15=1),AND('ANALISIS DE RIESGOS'!E15=3,'VALORACIÓN CON CONTROLES'!G15=2),AND('ANALISIS DE RIESGOS'!E15=2,'VALORACIÓN CON CONTROLES'!G15=3),AND('ANALISIS DE RIESGOS'!E15=1,'VALORACIÓN CON CONTROLES'!G15=3)),"ZONA RIESGO MODERADO",IF(OR(AND('ANALISIS DE RIESGOS'!E15=5,'VALORACIÓN CON CONTROLES'!G15=1),AND('ANALISIS DE RIESGOS'!E15=5,'VALORACIÓN CON CONTROLES'!G15=2),AND('ANALISIS DE RIESGOS'!E15=4,'VALORACIÓN CON CONTROLES'!G15=2),AND('ANALISIS DE RIESGOS'!E15=4,'VALORACIÓN CON CONTROLES'!G15=3),AND('ANALISIS DE RIESGOS'!E15=3,'VALORACIÓN CON CONTROLES'!G15=3),AND('ANALISIS DE RIESGOS'!E15=2,'VALORACIÓN CON CONTROLES'!G15=4),AND('ANALISIS DE RIESGOS'!E15=1,'VALORACIÓN CON CONTROLES'!G15=4),AND('ANALISIS DE RIESGOS'!E15=1,'VALORACIÓN CON CONTROLES'!G15=5)),"ZONA RIESGO ALTO",IF(OR(AND('ANALISIS DE RIESGOS'!E15=5,'VALORACIÓN CON CONTROLES'!G15=3),AND('ANALISIS DE RIESGOS'!E15=5,'VALORACIÓN CON CONTROLES'!G15=4),AND('ANALISIS DE RIESGOS'!E15=5,'VALORACIÓN CON CONTROLES'!G15=5),AND('ANALISIS DE RIESGOS'!E15=4,'VALORACIÓN CON CONTROLES'!G15=4),AND('ANALISIS DE RIESGOS'!E15=4,'VALORACIÓN CON CONTROLES'!G15=5),AND('ANALISIS DE RIESGOS'!E15=3,'VALORACIÓN CON CONTROLES'!G15=4),AND('ANALISIS DE RIESGOS'!E15=3,'VALORACIÓN CON CONTROLES'!G15=5),AND('ANALISIS DE RIESGOS'!E15=2,'VALORACIÓN CON CONTROLES'!G15=5)),"ZONA RIESGO EXTREMO")))),0)</f>
        <v>0</v>
      </c>
      <c r="P21" s="1">
        <f>IF(AND('VALORACIÓN CON CONTROLES'!F15&gt;0,'VALORACIÓN CON CONTROLES'!G15=0),IF(OR(AND('VALORACIÓN CON CONTROLES'!F15=1,'ANALISIS DE RIESGOS'!F15=1),AND('VALORACIÓN CON CONTROLES'!F15=2,'ANALISIS DE RIESGOS'!F15=1),AND('VALORACIÓN CON CONTROLES'!F15=3,'ANALISIS DE RIESGOS'!F15=1),AND('VALORACIÓN CON CONTROLES'!F15=1,'ANALISIS DE RIESGOS'!F15=2),AND('VALORACIÓN CON CONTROLES'!F15=2,'ANALISIS DE RIESGOS'!F15=2)),"ZONA RIESGO BAJA",IF(OR(AND('VALORACIÓN CON CONTROLES'!F15=4,'ANALISIS DE RIESGOS'!F15=1),AND('VALORACIÓN CON CONTROLES'!F15=3,'ANALISIS DE RIESGOS'!F15=2),AND('VALORACIÓN CON CONTROLES'!F15=2,'ANALISIS DE RIESGOS'!F15=3),AND('VALORACIÓN CON CONTROLES'!F15=1,'ANALISIS DE RIESGOS'!F15=3)),"ZONA RIESGO MODERADO",IF(OR(AND('VALORACIÓN CON CONTROLES'!F15=5,'ANALISIS DE RIESGOS'!F15=1),AND('VALORACIÓN CON CONTROLES'!F15=5,'ANALISIS DE RIESGOS'!F15=2),AND('VALORACIÓN CON CONTROLES'!F15=4,'ANALISIS DE RIESGOS'!F15=2),AND('VALORACIÓN CON CONTROLES'!F15=4,'ANALISIS DE RIESGOS'!F15=3),AND('VALORACIÓN CON CONTROLES'!F15=3,'ANALISIS DE RIESGOS'!F15=3),AND('VALORACIÓN CON CONTROLES'!F15=2,'ANALISIS DE RIESGOS'!F15=4),AND('VALORACIÓN CON CONTROLES'!F15=1,'ANALISIS DE RIESGOS'!F15=4),AND('VALORACIÓN CON CONTROLES'!F15=1,'ANALISIS DE RIESGOS'!F15=5)),"ZONA RIESGO ALTO",IF(OR(AND('VALORACIÓN CON CONTROLES'!F15=5,'ANALISIS DE RIESGOS'!F15=3),AND('VALORACIÓN CON CONTROLES'!F15=5,'ANALISIS DE RIESGOS'!F15=4),AND('VALORACIÓN CON CONTROLES'!F15=5,'ANALISIS DE RIESGOS'!F15=5),AND('VALORACIÓN CON CONTROLES'!F15=4,'ANALISIS DE RIESGOS'!F15=4),AND('VALORACIÓN CON CONTROLES'!F15=4,'ANALISIS DE RIESGOS'!F15=5),AND('VALORACIÓN CON CONTROLES'!F15=3,'ANALISIS DE RIESGOS'!F15=4),AND('VALORACIÓN CON CONTROLES'!F15=3,'ANALISIS DE RIESGOS'!F15=5),AND('VALORACIÓN CON CONTROLES'!F15=2,'ANALISIS DE RIESGOS'!F15=5)),"ZONA RIESGO EXTREMO")))),0)</f>
        <v>0</v>
      </c>
      <c r="Q21" s="57" t="str">
        <f>IF(AND('VALORACIÓN CON CONTROLES'!F15&gt;0,'VALORACIÓN CON CONTROLES'!G15&gt;0),IF(OR(AND('VALORACIÓN CON CONTROLES'!F15=1,'VALORACIÓN CON CONTROLES'!G15=1),AND('VALORACIÓN CON CONTROLES'!F15=2,'VALORACIÓN CON CONTROLES'!G15=1),AND('VALORACIÓN CON CONTROLES'!F15=3,'VALORACIÓN CON CONTROLES'!G15=1),AND('VALORACIÓN CON CONTROLES'!F15=1,'VALORACIÓN CON CONTROLES'!G15=2),AND('VALORACIÓN CON CONTROLES'!F15=2,'VALORACIÓN CON CONTROLES'!G15=2)),"ZONA RIESGO BAJA",IF(OR(AND('VALORACIÓN CON CONTROLES'!F15=4,'VALORACIÓN CON CONTROLES'!G15=1),AND('VALORACIÓN CON CONTROLES'!F15=3,'VALORACIÓN CON CONTROLES'!G15=2),AND('VALORACIÓN CON CONTROLES'!F15=2,'VALORACIÓN CON CONTROLES'!G15=3),AND('VALORACIÓN CON CONTROLES'!F15=1,'VALORACIÓN CON CONTROLES'!G15=3)),"ZONA RIESGO MODERADO",IF(OR(AND('VALORACIÓN CON CONTROLES'!F15=5,'VALORACIÓN CON CONTROLES'!G15=1),AND('VALORACIÓN CON CONTROLES'!F15=5,'VALORACIÓN CON CONTROLES'!G15=2),AND('VALORACIÓN CON CONTROLES'!F15=4,'VALORACIÓN CON CONTROLES'!G15=2),AND('VALORACIÓN CON CONTROLES'!F15=4,'VALORACIÓN CON CONTROLES'!G15=3),AND('VALORACIÓN CON CONTROLES'!F15=3,'VALORACIÓN CON CONTROLES'!G15=3),AND('VALORACIÓN CON CONTROLES'!F15=2,'VALORACIÓN CON CONTROLES'!G15=4),AND('VALORACIÓN CON CONTROLES'!F15=1,'VALORACIÓN CON CONTROLES'!G15=4),AND('VALORACIÓN CON CONTROLES'!F15=1,'VALORACIÓN CON CONTROLES'!G15=5)),"ZONA RIESGO ALTO",IF(OR(AND('VALORACIÓN CON CONTROLES'!F15=5,'VALORACIÓN CON CONTROLES'!G15=3),AND('VALORACIÓN CON CONTROLES'!F15=5,'VALORACIÓN CON CONTROLES'!G15=4),AND('VALORACIÓN CON CONTROLES'!F15=5,'VALORACIÓN CON CONTROLES'!G15=5),AND('VALORACIÓN CON CONTROLES'!F15=4,'VALORACIÓN CON CONTROLES'!G15=4),AND('VALORACIÓN CON CONTROLES'!F15=4,'VALORACIÓN CON CONTROLES'!G15=5),AND('VALORACIÓN CON CONTROLES'!F15=3,'VALORACIÓN CON CONTROLES'!G15=4),AND('VALORACIÓN CON CONTROLES'!F15=3,'VALORACIÓN CON CONTROLES'!G15=5),AND('VALORACIÓN CON CONTROLES'!F15=2,'VALORACIÓN CON CONTROLES'!G15=5)),"ZONA RIESGO EXTREMO")))),0)</f>
        <v>ZONA RIESGO BAJA</v>
      </c>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row>
    <row r="22" spans="1:62" ht="32.25" thickBot="1" x14ac:dyDescent="0.3">
      <c r="A22" s="1"/>
      <c r="B22" s="1"/>
      <c r="C22" s="1"/>
      <c r="D22" s="1"/>
      <c r="E22" s="1"/>
      <c r="F22" s="1"/>
      <c r="G22" s="1"/>
      <c r="H22" s="52" t="s">
        <v>135</v>
      </c>
      <c r="I22" s="69" t="s">
        <v>523</v>
      </c>
      <c r="J22" s="1"/>
      <c r="K22" s="16">
        <v>12</v>
      </c>
      <c r="L22" s="1"/>
      <c r="M22" s="59">
        <v>8</v>
      </c>
      <c r="N22" s="59">
        <f>IF(AND('VALORACIÓN CON CONTROLES'!F16=0,'VALORACIÓN CON CONTROLES'!G16=0),'ANALISIS DE RIESGOS'!H16,0)</f>
        <v>0</v>
      </c>
      <c r="O22" s="1">
        <f>IF(AND('VALORACIÓN CON CONTROLES'!F16=0,'VALORACIÓN CON CONTROLES'!G16&gt;0),IF(OR(AND('ANALISIS DE RIESGOS'!E16=1,'VALORACIÓN CON CONTROLES'!G16=1),AND('ANALISIS DE RIESGOS'!E16=2,'VALORACIÓN CON CONTROLES'!G16=1),AND('ANALISIS DE RIESGOS'!E16=3,'VALORACIÓN CON CONTROLES'!G16=1),AND('ANALISIS DE RIESGOS'!E16=1,'VALORACIÓN CON CONTROLES'!G16=2),AND('ANALISIS DE RIESGOS'!E16=2,'VALORACIÓN CON CONTROLES'!G16=2)),"ZONA RIESGO BAJA",IF(OR(AND('ANALISIS DE RIESGOS'!E16=4,'VALORACIÓN CON CONTROLES'!G16=1),AND('ANALISIS DE RIESGOS'!E16=3,'VALORACIÓN CON CONTROLES'!G16=2),AND('ANALISIS DE RIESGOS'!E16=2,'VALORACIÓN CON CONTROLES'!G16=3),AND('ANALISIS DE RIESGOS'!E16=1,'VALORACIÓN CON CONTROLES'!G16=3)),"ZONA RIESGO MODERADO",IF(OR(AND('ANALISIS DE RIESGOS'!E16=5,'VALORACIÓN CON CONTROLES'!G16=1),AND('ANALISIS DE RIESGOS'!E16=5,'VALORACIÓN CON CONTROLES'!G16=2),AND('ANALISIS DE RIESGOS'!E16=4,'VALORACIÓN CON CONTROLES'!G16=2),AND('ANALISIS DE RIESGOS'!E16=4,'VALORACIÓN CON CONTROLES'!G16=3),AND('ANALISIS DE RIESGOS'!E16=3,'VALORACIÓN CON CONTROLES'!G16=3),AND('ANALISIS DE RIESGOS'!E16=2,'VALORACIÓN CON CONTROLES'!G16=4),AND('ANALISIS DE RIESGOS'!E16=1,'VALORACIÓN CON CONTROLES'!G16=4),AND('ANALISIS DE RIESGOS'!E16=1,'VALORACIÓN CON CONTROLES'!G16=5)),"ZONA RIESGO ALTO",IF(OR(AND('ANALISIS DE RIESGOS'!E16=5,'VALORACIÓN CON CONTROLES'!G16=3),AND('ANALISIS DE RIESGOS'!E16=5,'VALORACIÓN CON CONTROLES'!G16=4),AND('ANALISIS DE RIESGOS'!E16=5,'VALORACIÓN CON CONTROLES'!G16=5),AND('ANALISIS DE RIESGOS'!E16=4,'VALORACIÓN CON CONTROLES'!G16=4),AND('ANALISIS DE RIESGOS'!E16=4,'VALORACIÓN CON CONTROLES'!G16=5),AND('ANALISIS DE RIESGOS'!E16=3,'VALORACIÓN CON CONTROLES'!G16=4),AND('ANALISIS DE RIESGOS'!E16=3,'VALORACIÓN CON CONTROLES'!G16=5),AND('ANALISIS DE RIESGOS'!E16=2,'VALORACIÓN CON CONTROLES'!G16=5)),"ZONA RIESGO EXTREMO")))),0)</f>
        <v>0</v>
      </c>
      <c r="P22" s="1">
        <f>IF(AND('VALORACIÓN CON CONTROLES'!F16&gt;0,'VALORACIÓN CON CONTROLES'!G16=0),IF(OR(AND('VALORACIÓN CON CONTROLES'!F16=1,'ANALISIS DE RIESGOS'!F16=1),AND('VALORACIÓN CON CONTROLES'!F16=2,'ANALISIS DE RIESGOS'!F16=1),AND('VALORACIÓN CON CONTROLES'!F16=3,'ANALISIS DE RIESGOS'!F16=1),AND('VALORACIÓN CON CONTROLES'!F16=1,'ANALISIS DE RIESGOS'!F16=2),AND('VALORACIÓN CON CONTROLES'!F16=2,'ANALISIS DE RIESGOS'!F16=2)),"ZONA RIESGO BAJA",IF(OR(AND('VALORACIÓN CON CONTROLES'!F16=4,'ANALISIS DE RIESGOS'!F16=1),AND('VALORACIÓN CON CONTROLES'!F16=3,'ANALISIS DE RIESGOS'!F16=2),AND('VALORACIÓN CON CONTROLES'!F16=2,'ANALISIS DE RIESGOS'!F16=3),AND('VALORACIÓN CON CONTROLES'!F16=1,'ANALISIS DE RIESGOS'!F16=3)),"ZONA RIESGO MODERADO",IF(OR(AND('VALORACIÓN CON CONTROLES'!F16=5,'ANALISIS DE RIESGOS'!F16=1),AND('VALORACIÓN CON CONTROLES'!F16=5,'ANALISIS DE RIESGOS'!F16=2),AND('VALORACIÓN CON CONTROLES'!F16=4,'ANALISIS DE RIESGOS'!F16=2),AND('VALORACIÓN CON CONTROLES'!F16=4,'ANALISIS DE RIESGOS'!F16=3),AND('VALORACIÓN CON CONTROLES'!F16=3,'ANALISIS DE RIESGOS'!F16=3),AND('VALORACIÓN CON CONTROLES'!F16=2,'ANALISIS DE RIESGOS'!F16=4),AND('VALORACIÓN CON CONTROLES'!F16=1,'ANALISIS DE RIESGOS'!F16=4),AND('VALORACIÓN CON CONTROLES'!F16=1,'ANALISIS DE RIESGOS'!F16=5)),"ZONA RIESGO ALTO",IF(OR(AND('VALORACIÓN CON CONTROLES'!F16=5,'ANALISIS DE RIESGOS'!F16=3),AND('VALORACIÓN CON CONTROLES'!F16=5,'ANALISIS DE RIESGOS'!F16=4),AND('VALORACIÓN CON CONTROLES'!F16=5,'ANALISIS DE RIESGOS'!F16=5),AND('VALORACIÓN CON CONTROLES'!F16=4,'ANALISIS DE RIESGOS'!F16=4),AND('VALORACIÓN CON CONTROLES'!F16=4,'ANALISIS DE RIESGOS'!F16=5),AND('VALORACIÓN CON CONTROLES'!F16=3,'ANALISIS DE RIESGOS'!F16=4),AND('VALORACIÓN CON CONTROLES'!F16=3,'ANALISIS DE RIESGOS'!F16=5),AND('VALORACIÓN CON CONTROLES'!F16=2,'ANALISIS DE RIESGOS'!F16=5)),"ZONA RIESGO EXTREMO")))),0)</f>
        <v>0</v>
      </c>
      <c r="Q22" s="57" t="str">
        <f>IF(AND('VALORACIÓN CON CONTROLES'!F16&gt;0,'VALORACIÓN CON CONTROLES'!G16&gt;0),IF(OR(AND('VALORACIÓN CON CONTROLES'!F16=1,'VALORACIÓN CON CONTROLES'!G16=1),AND('VALORACIÓN CON CONTROLES'!F16=2,'VALORACIÓN CON CONTROLES'!G16=1),AND('VALORACIÓN CON CONTROLES'!F16=3,'VALORACIÓN CON CONTROLES'!G16=1),AND('VALORACIÓN CON CONTROLES'!F16=1,'VALORACIÓN CON CONTROLES'!G16=2),AND('VALORACIÓN CON CONTROLES'!F16=2,'VALORACIÓN CON CONTROLES'!G16=2)),"ZONA RIESGO BAJA",IF(OR(AND('VALORACIÓN CON CONTROLES'!F16=4,'VALORACIÓN CON CONTROLES'!G16=1),AND('VALORACIÓN CON CONTROLES'!F16=3,'VALORACIÓN CON CONTROLES'!G16=2),AND('VALORACIÓN CON CONTROLES'!F16=2,'VALORACIÓN CON CONTROLES'!G16=3),AND('VALORACIÓN CON CONTROLES'!F16=1,'VALORACIÓN CON CONTROLES'!G16=3)),"ZONA RIESGO MODERADO",IF(OR(AND('VALORACIÓN CON CONTROLES'!F16=5,'VALORACIÓN CON CONTROLES'!G16=1),AND('VALORACIÓN CON CONTROLES'!F16=5,'VALORACIÓN CON CONTROLES'!G16=2),AND('VALORACIÓN CON CONTROLES'!F16=4,'VALORACIÓN CON CONTROLES'!G16=2),AND('VALORACIÓN CON CONTROLES'!F16=4,'VALORACIÓN CON CONTROLES'!G16=3),AND('VALORACIÓN CON CONTROLES'!F16=3,'VALORACIÓN CON CONTROLES'!G16=3),AND('VALORACIÓN CON CONTROLES'!F16=2,'VALORACIÓN CON CONTROLES'!G16=4),AND('VALORACIÓN CON CONTROLES'!F16=1,'VALORACIÓN CON CONTROLES'!G16=4),AND('VALORACIÓN CON CONTROLES'!F16=1,'VALORACIÓN CON CONTROLES'!G16=5)),"ZONA RIESGO ALTO",IF(OR(AND('VALORACIÓN CON CONTROLES'!F16=5,'VALORACIÓN CON CONTROLES'!G16=3),AND('VALORACIÓN CON CONTROLES'!F16=5,'VALORACIÓN CON CONTROLES'!G16=4),AND('VALORACIÓN CON CONTROLES'!F16=5,'VALORACIÓN CON CONTROLES'!G16=5),AND('VALORACIÓN CON CONTROLES'!F16=4,'VALORACIÓN CON CONTROLES'!G16=4),AND('VALORACIÓN CON CONTROLES'!F16=4,'VALORACIÓN CON CONTROLES'!G16=5),AND('VALORACIÓN CON CONTROLES'!F16=3,'VALORACIÓN CON CONTROLES'!G16=4),AND('VALORACIÓN CON CONTROLES'!F16=3,'VALORACIÓN CON CONTROLES'!G16=5),AND('VALORACIÓN CON CONTROLES'!F16=2,'VALORACIÓN CON CONTROLES'!G16=5)),"ZONA RIESGO EXTREMO")))),0)</f>
        <v>ZONA RIESGO BAJA</v>
      </c>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row>
    <row r="23" spans="1:62" ht="16.5" thickBot="1" x14ac:dyDescent="0.3">
      <c r="A23" s="1"/>
      <c r="B23" s="1"/>
      <c r="C23" s="1"/>
      <c r="D23" s="1"/>
      <c r="E23" s="1"/>
      <c r="F23" s="1"/>
      <c r="G23" s="1"/>
      <c r="H23" s="52" t="s">
        <v>146</v>
      </c>
      <c r="I23" s="69" t="s">
        <v>524</v>
      </c>
      <c r="J23" s="1"/>
      <c r="K23" s="16">
        <v>13</v>
      </c>
      <c r="L23" s="1"/>
      <c r="M23" s="59">
        <v>9</v>
      </c>
      <c r="N23" s="59">
        <f>IF(AND('VALORACIÓN CON CONTROLES'!F17=0,'VALORACIÓN CON CONTROLES'!G17=0),'ANALISIS DE RIESGOS'!H17,0)</f>
        <v>0</v>
      </c>
      <c r="O23" s="1">
        <f>IF(AND('VALORACIÓN CON CONTROLES'!F17=0,'VALORACIÓN CON CONTROLES'!G17&gt;0),IF(OR(AND('ANALISIS DE RIESGOS'!E17=1,'VALORACIÓN CON CONTROLES'!G17=1),AND('ANALISIS DE RIESGOS'!E17=2,'VALORACIÓN CON CONTROLES'!G17=1),AND('ANALISIS DE RIESGOS'!E17=3,'VALORACIÓN CON CONTROLES'!G17=1),AND('ANALISIS DE RIESGOS'!E17=1,'VALORACIÓN CON CONTROLES'!G17=2),AND('ANALISIS DE RIESGOS'!E17=2,'VALORACIÓN CON CONTROLES'!G17=2)),"ZONA RIESGO BAJA",IF(OR(AND('ANALISIS DE RIESGOS'!E17=4,'VALORACIÓN CON CONTROLES'!G17=1),AND('ANALISIS DE RIESGOS'!E17=3,'VALORACIÓN CON CONTROLES'!G17=2),AND('ANALISIS DE RIESGOS'!E17=2,'VALORACIÓN CON CONTROLES'!G17=3),AND('ANALISIS DE RIESGOS'!E17=1,'VALORACIÓN CON CONTROLES'!G17=3)),"ZONA RIESGO MODERADO",IF(OR(AND('ANALISIS DE RIESGOS'!E17=5,'VALORACIÓN CON CONTROLES'!G17=1),AND('ANALISIS DE RIESGOS'!E17=5,'VALORACIÓN CON CONTROLES'!G17=2),AND('ANALISIS DE RIESGOS'!E17=4,'VALORACIÓN CON CONTROLES'!G17=2),AND('ANALISIS DE RIESGOS'!E17=4,'VALORACIÓN CON CONTROLES'!G17=3),AND('ANALISIS DE RIESGOS'!E17=3,'VALORACIÓN CON CONTROLES'!G17=3),AND('ANALISIS DE RIESGOS'!E17=2,'VALORACIÓN CON CONTROLES'!G17=4),AND('ANALISIS DE RIESGOS'!E17=1,'VALORACIÓN CON CONTROLES'!G17=4),AND('ANALISIS DE RIESGOS'!E17=1,'VALORACIÓN CON CONTROLES'!G17=5)),"ZONA RIESGO ALTO",IF(OR(AND('ANALISIS DE RIESGOS'!E17=5,'VALORACIÓN CON CONTROLES'!G17=3),AND('ANALISIS DE RIESGOS'!E17=5,'VALORACIÓN CON CONTROLES'!G17=4),AND('ANALISIS DE RIESGOS'!E17=5,'VALORACIÓN CON CONTROLES'!G17=5),AND('ANALISIS DE RIESGOS'!E17=4,'VALORACIÓN CON CONTROLES'!G17=4),AND('ANALISIS DE RIESGOS'!E17=4,'VALORACIÓN CON CONTROLES'!G17=5),AND('ANALISIS DE RIESGOS'!E17=3,'VALORACIÓN CON CONTROLES'!G17=4),AND('ANALISIS DE RIESGOS'!E17=3,'VALORACIÓN CON CONTROLES'!G17=5),AND('ANALISIS DE RIESGOS'!E17=2,'VALORACIÓN CON CONTROLES'!G17=5)),"ZONA RIESGO EXTREMO")))),0)</f>
        <v>0</v>
      </c>
      <c r="P23" s="1">
        <f>IF(AND('VALORACIÓN CON CONTROLES'!F17&gt;0,'VALORACIÓN CON CONTROLES'!G17=0),IF(OR(AND('VALORACIÓN CON CONTROLES'!F17=1,'ANALISIS DE RIESGOS'!F17=1),AND('VALORACIÓN CON CONTROLES'!F17=2,'ANALISIS DE RIESGOS'!F17=1),AND('VALORACIÓN CON CONTROLES'!F17=3,'ANALISIS DE RIESGOS'!F17=1),AND('VALORACIÓN CON CONTROLES'!F17=1,'ANALISIS DE RIESGOS'!F17=2),AND('VALORACIÓN CON CONTROLES'!F17=2,'ANALISIS DE RIESGOS'!F17=2)),"ZONA RIESGO BAJA",IF(OR(AND('VALORACIÓN CON CONTROLES'!F17=4,'ANALISIS DE RIESGOS'!F17=1),AND('VALORACIÓN CON CONTROLES'!F17=3,'ANALISIS DE RIESGOS'!F17=2),AND('VALORACIÓN CON CONTROLES'!F17=2,'ANALISIS DE RIESGOS'!F17=3),AND('VALORACIÓN CON CONTROLES'!F17=1,'ANALISIS DE RIESGOS'!F17=3)),"ZONA RIESGO MODERADO",IF(OR(AND('VALORACIÓN CON CONTROLES'!F17=5,'ANALISIS DE RIESGOS'!F17=1),AND('VALORACIÓN CON CONTROLES'!F17=5,'ANALISIS DE RIESGOS'!F17=2),AND('VALORACIÓN CON CONTROLES'!F17=4,'ANALISIS DE RIESGOS'!F17=2),AND('VALORACIÓN CON CONTROLES'!F17=4,'ANALISIS DE RIESGOS'!F17=3),AND('VALORACIÓN CON CONTROLES'!F17=3,'ANALISIS DE RIESGOS'!F17=3),AND('VALORACIÓN CON CONTROLES'!F17=2,'ANALISIS DE RIESGOS'!F17=4),AND('VALORACIÓN CON CONTROLES'!F17=1,'ANALISIS DE RIESGOS'!F17=4),AND('VALORACIÓN CON CONTROLES'!F17=1,'ANALISIS DE RIESGOS'!F17=5)),"ZONA RIESGO ALTO",IF(OR(AND('VALORACIÓN CON CONTROLES'!F17=5,'ANALISIS DE RIESGOS'!F17=3),AND('VALORACIÓN CON CONTROLES'!F17=5,'ANALISIS DE RIESGOS'!F17=4),AND('VALORACIÓN CON CONTROLES'!F17=5,'ANALISIS DE RIESGOS'!F17=5),AND('VALORACIÓN CON CONTROLES'!F17=4,'ANALISIS DE RIESGOS'!F17=4),AND('VALORACIÓN CON CONTROLES'!F17=4,'ANALISIS DE RIESGOS'!F17=5),AND('VALORACIÓN CON CONTROLES'!F17=3,'ANALISIS DE RIESGOS'!F17=4),AND('VALORACIÓN CON CONTROLES'!F17=3,'ANALISIS DE RIESGOS'!F17=5),AND('VALORACIÓN CON CONTROLES'!F17=2,'ANALISIS DE RIESGOS'!F17=5)),"ZONA RIESGO EXTREMO")))),0)</f>
        <v>0</v>
      </c>
      <c r="Q23" s="57" t="str">
        <f>IF(AND('VALORACIÓN CON CONTROLES'!F17&gt;0,'VALORACIÓN CON CONTROLES'!G17&gt;0),IF(OR(AND('VALORACIÓN CON CONTROLES'!F17=1,'VALORACIÓN CON CONTROLES'!G17=1),AND('VALORACIÓN CON CONTROLES'!F17=2,'VALORACIÓN CON CONTROLES'!G17=1),AND('VALORACIÓN CON CONTROLES'!F17=3,'VALORACIÓN CON CONTROLES'!G17=1),AND('VALORACIÓN CON CONTROLES'!F17=1,'VALORACIÓN CON CONTROLES'!G17=2),AND('VALORACIÓN CON CONTROLES'!F17=2,'VALORACIÓN CON CONTROLES'!G17=2)),"ZONA RIESGO BAJA",IF(OR(AND('VALORACIÓN CON CONTROLES'!F17=4,'VALORACIÓN CON CONTROLES'!G17=1),AND('VALORACIÓN CON CONTROLES'!F17=3,'VALORACIÓN CON CONTROLES'!G17=2),AND('VALORACIÓN CON CONTROLES'!F17=2,'VALORACIÓN CON CONTROLES'!G17=3),AND('VALORACIÓN CON CONTROLES'!F17=1,'VALORACIÓN CON CONTROLES'!G17=3)),"ZONA RIESGO MODERADO",IF(OR(AND('VALORACIÓN CON CONTROLES'!F17=5,'VALORACIÓN CON CONTROLES'!G17=1),AND('VALORACIÓN CON CONTROLES'!F17=5,'VALORACIÓN CON CONTROLES'!G17=2),AND('VALORACIÓN CON CONTROLES'!F17=4,'VALORACIÓN CON CONTROLES'!G17=2),AND('VALORACIÓN CON CONTROLES'!F17=4,'VALORACIÓN CON CONTROLES'!G17=3),AND('VALORACIÓN CON CONTROLES'!F17=3,'VALORACIÓN CON CONTROLES'!G17=3),AND('VALORACIÓN CON CONTROLES'!F17=2,'VALORACIÓN CON CONTROLES'!G17=4),AND('VALORACIÓN CON CONTROLES'!F17=1,'VALORACIÓN CON CONTROLES'!G17=4),AND('VALORACIÓN CON CONTROLES'!F17=1,'VALORACIÓN CON CONTROLES'!G17=5)),"ZONA RIESGO ALTO",IF(OR(AND('VALORACIÓN CON CONTROLES'!F17=5,'VALORACIÓN CON CONTROLES'!G17=3),AND('VALORACIÓN CON CONTROLES'!F17=5,'VALORACIÓN CON CONTROLES'!G17=4),AND('VALORACIÓN CON CONTROLES'!F17=5,'VALORACIÓN CON CONTROLES'!G17=5),AND('VALORACIÓN CON CONTROLES'!F17=4,'VALORACIÓN CON CONTROLES'!G17=4),AND('VALORACIÓN CON CONTROLES'!F17=4,'VALORACIÓN CON CONTROLES'!G17=5),AND('VALORACIÓN CON CONTROLES'!F17=3,'VALORACIÓN CON CONTROLES'!G17=4),AND('VALORACIÓN CON CONTROLES'!F17=3,'VALORACIÓN CON CONTROLES'!G17=5),AND('VALORACIÓN CON CONTROLES'!F17=2,'VALORACIÓN CON CONTROLES'!G17=5)),"ZONA RIESGO EXTREMO")))),0)</f>
        <v>ZONA RIESGO BAJA</v>
      </c>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row>
    <row r="24" spans="1:62" ht="16.5" thickBot="1" x14ac:dyDescent="0.3">
      <c r="A24" s="1"/>
      <c r="B24" s="1"/>
      <c r="C24" s="1"/>
      <c r="D24" s="1"/>
      <c r="E24" s="1"/>
      <c r="F24" s="1"/>
      <c r="G24" s="1"/>
      <c r="H24" s="52" t="s">
        <v>114</v>
      </c>
      <c r="I24" s="69" t="s">
        <v>525</v>
      </c>
      <c r="J24" s="1"/>
      <c r="K24" s="16">
        <v>14</v>
      </c>
      <c r="L24" s="1"/>
      <c r="M24" s="59">
        <v>10</v>
      </c>
      <c r="N24" s="59">
        <f>IF(AND('VALORACIÓN CON CONTROLES'!F18=0,'VALORACIÓN CON CONTROLES'!G18=0),'ANALISIS DE RIESGOS'!H18,0)</f>
        <v>0</v>
      </c>
      <c r="O24" s="1">
        <f>IF(AND('VALORACIÓN CON CONTROLES'!F18=0,'VALORACIÓN CON CONTROLES'!G18&gt;0),IF(OR(AND('ANALISIS DE RIESGOS'!E18=1,'VALORACIÓN CON CONTROLES'!G18=1),AND('ANALISIS DE RIESGOS'!E18=2,'VALORACIÓN CON CONTROLES'!G18=1),AND('ANALISIS DE RIESGOS'!E18=3,'VALORACIÓN CON CONTROLES'!G18=1),AND('ANALISIS DE RIESGOS'!E18=1,'VALORACIÓN CON CONTROLES'!G18=2),AND('ANALISIS DE RIESGOS'!E18=2,'VALORACIÓN CON CONTROLES'!G18=2)),"ZONA RIESGO BAJA",IF(OR(AND('ANALISIS DE RIESGOS'!E18=4,'VALORACIÓN CON CONTROLES'!G18=1),AND('ANALISIS DE RIESGOS'!E18=3,'VALORACIÓN CON CONTROLES'!G18=2),AND('ANALISIS DE RIESGOS'!E18=2,'VALORACIÓN CON CONTROLES'!G18=3),AND('ANALISIS DE RIESGOS'!E18=1,'VALORACIÓN CON CONTROLES'!G18=3)),"ZONA RIESGO MODERADO",IF(OR(AND('ANALISIS DE RIESGOS'!E18=5,'VALORACIÓN CON CONTROLES'!G18=1),AND('ANALISIS DE RIESGOS'!E18=5,'VALORACIÓN CON CONTROLES'!G18=2),AND('ANALISIS DE RIESGOS'!E18=4,'VALORACIÓN CON CONTROLES'!G18=2),AND('ANALISIS DE RIESGOS'!E18=4,'VALORACIÓN CON CONTROLES'!G18=3),AND('ANALISIS DE RIESGOS'!E18=3,'VALORACIÓN CON CONTROLES'!G18=3),AND('ANALISIS DE RIESGOS'!E18=2,'VALORACIÓN CON CONTROLES'!G18=4),AND('ANALISIS DE RIESGOS'!E18=1,'VALORACIÓN CON CONTROLES'!G18=4),AND('ANALISIS DE RIESGOS'!E18=1,'VALORACIÓN CON CONTROLES'!G18=5)),"ZONA RIESGO ALTO",IF(OR(AND('ANALISIS DE RIESGOS'!E18=5,'VALORACIÓN CON CONTROLES'!G18=3),AND('ANALISIS DE RIESGOS'!E18=5,'VALORACIÓN CON CONTROLES'!G18=4),AND('ANALISIS DE RIESGOS'!E18=5,'VALORACIÓN CON CONTROLES'!G18=5),AND('ANALISIS DE RIESGOS'!E18=4,'VALORACIÓN CON CONTROLES'!G18=4),AND('ANALISIS DE RIESGOS'!E18=4,'VALORACIÓN CON CONTROLES'!G18=5),AND('ANALISIS DE RIESGOS'!E18=3,'VALORACIÓN CON CONTROLES'!G18=4),AND('ANALISIS DE RIESGOS'!E18=3,'VALORACIÓN CON CONTROLES'!G18=5),AND('ANALISIS DE RIESGOS'!E18=2,'VALORACIÓN CON CONTROLES'!G18=5)),"ZONA RIESGO EXTREMO")))),0)</f>
        <v>0</v>
      </c>
      <c r="P24" s="1">
        <f>IF(AND('VALORACIÓN CON CONTROLES'!F18&gt;0,'VALORACIÓN CON CONTROLES'!G18=0),IF(OR(AND('VALORACIÓN CON CONTROLES'!F18=1,'ANALISIS DE RIESGOS'!F18=1),AND('VALORACIÓN CON CONTROLES'!F18=2,'ANALISIS DE RIESGOS'!F18=1),AND('VALORACIÓN CON CONTROLES'!F18=3,'ANALISIS DE RIESGOS'!F18=1),AND('VALORACIÓN CON CONTROLES'!F18=1,'ANALISIS DE RIESGOS'!F18=2),AND('VALORACIÓN CON CONTROLES'!F18=2,'ANALISIS DE RIESGOS'!F18=2)),"ZONA RIESGO BAJA",IF(OR(AND('VALORACIÓN CON CONTROLES'!F18=4,'ANALISIS DE RIESGOS'!F18=1),AND('VALORACIÓN CON CONTROLES'!F18=3,'ANALISIS DE RIESGOS'!F18=2),AND('VALORACIÓN CON CONTROLES'!F18=2,'ANALISIS DE RIESGOS'!F18=3),AND('VALORACIÓN CON CONTROLES'!F18=1,'ANALISIS DE RIESGOS'!F18=3)),"ZONA RIESGO MODERADO",IF(OR(AND('VALORACIÓN CON CONTROLES'!F18=5,'ANALISIS DE RIESGOS'!F18=1),AND('VALORACIÓN CON CONTROLES'!F18=5,'ANALISIS DE RIESGOS'!F18=2),AND('VALORACIÓN CON CONTROLES'!F18=4,'ANALISIS DE RIESGOS'!F18=2),AND('VALORACIÓN CON CONTROLES'!F18=4,'ANALISIS DE RIESGOS'!F18=3),AND('VALORACIÓN CON CONTROLES'!F18=3,'ANALISIS DE RIESGOS'!F18=3),AND('VALORACIÓN CON CONTROLES'!F18=2,'ANALISIS DE RIESGOS'!F18=4),AND('VALORACIÓN CON CONTROLES'!F18=1,'ANALISIS DE RIESGOS'!F18=4),AND('VALORACIÓN CON CONTROLES'!F18=1,'ANALISIS DE RIESGOS'!F18=5)),"ZONA RIESGO ALTO",IF(OR(AND('VALORACIÓN CON CONTROLES'!F18=5,'ANALISIS DE RIESGOS'!F18=3),AND('VALORACIÓN CON CONTROLES'!F18=5,'ANALISIS DE RIESGOS'!F18=4),AND('VALORACIÓN CON CONTROLES'!F18=5,'ANALISIS DE RIESGOS'!F18=5),AND('VALORACIÓN CON CONTROLES'!F18=4,'ANALISIS DE RIESGOS'!F18=4),AND('VALORACIÓN CON CONTROLES'!F18=4,'ANALISIS DE RIESGOS'!F18=5),AND('VALORACIÓN CON CONTROLES'!F18=3,'ANALISIS DE RIESGOS'!F18=4),AND('VALORACIÓN CON CONTROLES'!F18=3,'ANALISIS DE RIESGOS'!F18=5),AND('VALORACIÓN CON CONTROLES'!F18=2,'ANALISIS DE RIESGOS'!F18=5)),"ZONA RIESGO EXTREMO")))),0)</f>
        <v>0</v>
      </c>
      <c r="Q24" s="57" t="str">
        <f>IF(AND('VALORACIÓN CON CONTROLES'!F18&gt;0,'VALORACIÓN CON CONTROLES'!G18&gt;0),IF(OR(AND('VALORACIÓN CON CONTROLES'!F18=1,'VALORACIÓN CON CONTROLES'!G18=1),AND('VALORACIÓN CON CONTROLES'!F18=2,'VALORACIÓN CON CONTROLES'!G18=1),AND('VALORACIÓN CON CONTROLES'!F18=3,'VALORACIÓN CON CONTROLES'!G18=1),AND('VALORACIÓN CON CONTROLES'!F18=1,'VALORACIÓN CON CONTROLES'!G18=2),AND('VALORACIÓN CON CONTROLES'!F18=2,'VALORACIÓN CON CONTROLES'!G18=2)),"ZONA RIESGO BAJA",IF(OR(AND('VALORACIÓN CON CONTROLES'!F18=4,'VALORACIÓN CON CONTROLES'!G18=1),AND('VALORACIÓN CON CONTROLES'!F18=3,'VALORACIÓN CON CONTROLES'!G18=2),AND('VALORACIÓN CON CONTROLES'!F18=2,'VALORACIÓN CON CONTROLES'!G18=3),AND('VALORACIÓN CON CONTROLES'!F18=1,'VALORACIÓN CON CONTROLES'!G18=3)),"ZONA RIESGO MODERADO",IF(OR(AND('VALORACIÓN CON CONTROLES'!F18=5,'VALORACIÓN CON CONTROLES'!G18=1),AND('VALORACIÓN CON CONTROLES'!F18=5,'VALORACIÓN CON CONTROLES'!G18=2),AND('VALORACIÓN CON CONTROLES'!F18=4,'VALORACIÓN CON CONTROLES'!G18=2),AND('VALORACIÓN CON CONTROLES'!F18=4,'VALORACIÓN CON CONTROLES'!G18=3),AND('VALORACIÓN CON CONTROLES'!F18=3,'VALORACIÓN CON CONTROLES'!G18=3),AND('VALORACIÓN CON CONTROLES'!F18=2,'VALORACIÓN CON CONTROLES'!G18=4),AND('VALORACIÓN CON CONTROLES'!F18=1,'VALORACIÓN CON CONTROLES'!G18=4),AND('VALORACIÓN CON CONTROLES'!F18=1,'VALORACIÓN CON CONTROLES'!G18=5)),"ZONA RIESGO ALTO",IF(OR(AND('VALORACIÓN CON CONTROLES'!F18=5,'VALORACIÓN CON CONTROLES'!G18=3),AND('VALORACIÓN CON CONTROLES'!F18=5,'VALORACIÓN CON CONTROLES'!G18=4),AND('VALORACIÓN CON CONTROLES'!F18=5,'VALORACIÓN CON CONTROLES'!G18=5),AND('VALORACIÓN CON CONTROLES'!F18=4,'VALORACIÓN CON CONTROLES'!G18=4),AND('VALORACIÓN CON CONTROLES'!F18=4,'VALORACIÓN CON CONTROLES'!G18=5),AND('VALORACIÓN CON CONTROLES'!F18=3,'VALORACIÓN CON CONTROLES'!G18=4),AND('VALORACIÓN CON CONTROLES'!F18=3,'VALORACIÓN CON CONTROLES'!G18=5),AND('VALORACIÓN CON CONTROLES'!F18=2,'VALORACIÓN CON CONTROLES'!G18=5)),"ZONA RIESGO EXTREMO")))),0)</f>
        <v>ZONA RIESGO BAJA</v>
      </c>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row>
    <row r="25" spans="1:62" ht="16.5" thickBot="1" x14ac:dyDescent="0.3">
      <c r="A25" s="1"/>
      <c r="B25" s="1"/>
      <c r="C25" s="1"/>
      <c r="D25" s="1"/>
      <c r="E25" s="1"/>
      <c r="F25" s="1"/>
      <c r="G25" s="1"/>
      <c r="H25" s="52" t="s">
        <v>180</v>
      </c>
      <c r="I25" s="69" t="s">
        <v>526</v>
      </c>
      <c r="J25" s="1"/>
      <c r="K25" s="16">
        <v>15</v>
      </c>
      <c r="L25" s="1"/>
      <c r="M25" s="59">
        <v>11</v>
      </c>
      <c r="N25" s="59">
        <f>IF(AND('VALORACIÓN CON CONTROLES'!F19=0,'VALORACIÓN CON CONTROLES'!G19=0),'ANALISIS DE RIESGOS'!H19,0)</f>
        <v>0</v>
      </c>
      <c r="O25" s="1">
        <f>IF(AND('VALORACIÓN CON CONTROLES'!F19=0,'VALORACIÓN CON CONTROLES'!G19&gt;0),IF(OR(AND('ANALISIS DE RIESGOS'!E19=1,'VALORACIÓN CON CONTROLES'!G19=1),AND('ANALISIS DE RIESGOS'!E19=2,'VALORACIÓN CON CONTROLES'!G19=1),AND('ANALISIS DE RIESGOS'!E19=3,'VALORACIÓN CON CONTROLES'!G19=1),AND('ANALISIS DE RIESGOS'!E19=1,'VALORACIÓN CON CONTROLES'!G19=2),AND('ANALISIS DE RIESGOS'!E19=2,'VALORACIÓN CON CONTROLES'!G19=2)),"ZONA RIESGO BAJA",IF(OR(AND('ANALISIS DE RIESGOS'!E19=4,'VALORACIÓN CON CONTROLES'!G19=1),AND('ANALISIS DE RIESGOS'!E19=3,'VALORACIÓN CON CONTROLES'!G19=2),AND('ANALISIS DE RIESGOS'!E19=2,'VALORACIÓN CON CONTROLES'!G19=3),AND('ANALISIS DE RIESGOS'!E19=1,'VALORACIÓN CON CONTROLES'!G19=3)),"ZONA RIESGO MODERADO",IF(OR(AND('ANALISIS DE RIESGOS'!E19=5,'VALORACIÓN CON CONTROLES'!G19=1),AND('ANALISIS DE RIESGOS'!E19=5,'VALORACIÓN CON CONTROLES'!G19=2),AND('ANALISIS DE RIESGOS'!E19=4,'VALORACIÓN CON CONTROLES'!G19=2),AND('ANALISIS DE RIESGOS'!E19=4,'VALORACIÓN CON CONTROLES'!G19=3),AND('ANALISIS DE RIESGOS'!E19=3,'VALORACIÓN CON CONTROLES'!G19=3),AND('ANALISIS DE RIESGOS'!E19=2,'VALORACIÓN CON CONTROLES'!G19=4),AND('ANALISIS DE RIESGOS'!E19=1,'VALORACIÓN CON CONTROLES'!G19=4),AND('ANALISIS DE RIESGOS'!E19=1,'VALORACIÓN CON CONTROLES'!G19=5)),"ZONA RIESGO ALTO",IF(OR(AND('ANALISIS DE RIESGOS'!E19=5,'VALORACIÓN CON CONTROLES'!G19=3),AND('ANALISIS DE RIESGOS'!E19=5,'VALORACIÓN CON CONTROLES'!G19=4),AND('ANALISIS DE RIESGOS'!E19=5,'VALORACIÓN CON CONTROLES'!G19=5),AND('ANALISIS DE RIESGOS'!E19=4,'VALORACIÓN CON CONTROLES'!G19=4),AND('ANALISIS DE RIESGOS'!E19=4,'VALORACIÓN CON CONTROLES'!G19=5),AND('ANALISIS DE RIESGOS'!E19=3,'VALORACIÓN CON CONTROLES'!G19=4),AND('ANALISIS DE RIESGOS'!E19=3,'VALORACIÓN CON CONTROLES'!G19=5),AND('ANALISIS DE RIESGOS'!E19=2,'VALORACIÓN CON CONTROLES'!G19=5)),"ZONA RIESGO EXTREMO")))),0)</f>
        <v>0</v>
      </c>
      <c r="P25" s="1">
        <f>IF(AND('VALORACIÓN CON CONTROLES'!F19&gt;0,'VALORACIÓN CON CONTROLES'!G19=0),IF(OR(AND('VALORACIÓN CON CONTROLES'!F19=1,'ANALISIS DE RIESGOS'!F19=1),AND('VALORACIÓN CON CONTROLES'!F19=2,'ANALISIS DE RIESGOS'!F19=1),AND('VALORACIÓN CON CONTROLES'!F19=3,'ANALISIS DE RIESGOS'!F19=1),AND('VALORACIÓN CON CONTROLES'!F19=1,'ANALISIS DE RIESGOS'!F19=2),AND('VALORACIÓN CON CONTROLES'!F19=2,'ANALISIS DE RIESGOS'!F19=2)),"ZONA RIESGO BAJA",IF(OR(AND('VALORACIÓN CON CONTROLES'!F19=4,'ANALISIS DE RIESGOS'!F19=1),AND('VALORACIÓN CON CONTROLES'!F19=3,'ANALISIS DE RIESGOS'!F19=2),AND('VALORACIÓN CON CONTROLES'!F19=2,'ANALISIS DE RIESGOS'!F19=3),AND('VALORACIÓN CON CONTROLES'!F19=1,'ANALISIS DE RIESGOS'!F19=3)),"ZONA RIESGO MODERADO",IF(OR(AND('VALORACIÓN CON CONTROLES'!F19=5,'ANALISIS DE RIESGOS'!F19=1),AND('VALORACIÓN CON CONTROLES'!F19=5,'ANALISIS DE RIESGOS'!F19=2),AND('VALORACIÓN CON CONTROLES'!F19=4,'ANALISIS DE RIESGOS'!F19=2),AND('VALORACIÓN CON CONTROLES'!F19=4,'ANALISIS DE RIESGOS'!F19=3),AND('VALORACIÓN CON CONTROLES'!F19=3,'ANALISIS DE RIESGOS'!F19=3),AND('VALORACIÓN CON CONTROLES'!F19=2,'ANALISIS DE RIESGOS'!F19=4),AND('VALORACIÓN CON CONTROLES'!F19=1,'ANALISIS DE RIESGOS'!F19=4),AND('VALORACIÓN CON CONTROLES'!F19=1,'ANALISIS DE RIESGOS'!F19=5)),"ZONA RIESGO ALTO",IF(OR(AND('VALORACIÓN CON CONTROLES'!F19=5,'ANALISIS DE RIESGOS'!F19=3),AND('VALORACIÓN CON CONTROLES'!F19=5,'ANALISIS DE RIESGOS'!F19=4),AND('VALORACIÓN CON CONTROLES'!F19=5,'ANALISIS DE RIESGOS'!F19=5),AND('VALORACIÓN CON CONTROLES'!F19=4,'ANALISIS DE RIESGOS'!F19=4),AND('VALORACIÓN CON CONTROLES'!F19=4,'ANALISIS DE RIESGOS'!F19=5),AND('VALORACIÓN CON CONTROLES'!F19=3,'ANALISIS DE RIESGOS'!F19=4),AND('VALORACIÓN CON CONTROLES'!F19=3,'ANALISIS DE RIESGOS'!F19=5),AND('VALORACIÓN CON CONTROLES'!F19=2,'ANALISIS DE RIESGOS'!F19=5)),"ZONA RIESGO EXTREMO")))),0)</f>
        <v>0</v>
      </c>
      <c r="Q25" s="57" t="str">
        <f>IF(AND('VALORACIÓN CON CONTROLES'!F19&gt;0,'VALORACIÓN CON CONTROLES'!G19&gt;0),IF(OR(AND('VALORACIÓN CON CONTROLES'!F19=1,'VALORACIÓN CON CONTROLES'!G19=1),AND('VALORACIÓN CON CONTROLES'!F19=2,'VALORACIÓN CON CONTROLES'!G19=1),AND('VALORACIÓN CON CONTROLES'!F19=3,'VALORACIÓN CON CONTROLES'!G19=1),AND('VALORACIÓN CON CONTROLES'!F19=1,'VALORACIÓN CON CONTROLES'!G19=2),AND('VALORACIÓN CON CONTROLES'!F19=2,'VALORACIÓN CON CONTROLES'!G19=2)),"ZONA RIESGO BAJA",IF(OR(AND('VALORACIÓN CON CONTROLES'!F19=4,'VALORACIÓN CON CONTROLES'!G19=1),AND('VALORACIÓN CON CONTROLES'!F19=3,'VALORACIÓN CON CONTROLES'!G19=2),AND('VALORACIÓN CON CONTROLES'!F19=2,'VALORACIÓN CON CONTROLES'!G19=3),AND('VALORACIÓN CON CONTROLES'!F19=1,'VALORACIÓN CON CONTROLES'!G19=3)),"ZONA RIESGO MODERADO",IF(OR(AND('VALORACIÓN CON CONTROLES'!F19=5,'VALORACIÓN CON CONTROLES'!G19=1),AND('VALORACIÓN CON CONTROLES'!F19=5,'VALORACIÓN CON CONTROLES'!G19=2),AND('VALORACIÓN CON CONTROLES'!F19=4,'VALORACIÓN CON CONTROLES'!G19=2),AND('VALORACIÓN CON CONTROLES'!F19=4,'VALORACIÓN CON CONTROLES'!G19=3),AND('VALORACIÓN CON CONTROLES'!F19=3,'VALORACIÓN CON CONTROLES'!G19=3),AND('VALORACIÓN CON CONTROLES'!F19=2,'VALORACIÓN CON CONTROLES'!G19=4),AND('VALORACIÓN CON CONTROLES'!F19=1,'VALORACIÓN CON CONTROLES'!G19=4),AND('VALORACIÓN CON CONTROLES'!F19=1,'VALORACIÓN CON CONTROLES'!G19=5)),"ZONA RIESGO ALTO",IF(OR(AND('VALORACIÓN CON CONTROLES'!F19=5,'VALORACIÓN CON CONTROLES'!G19=3),AND('VALORACIÓN CON CONTROLES'!F19=5,'VALORACIÓN CON CONTROLES'!G19=4),AND('VALORACIÓN CON CONTROLES'!F19=5,'VALORACIÓN CON CONTROLES'!G19=5),AND('VALORACIÓN CON CONTROLES'!F19=4,'VALORACIÓN CON CONTROLES'!G19=4),AND('VALORACIÓN CON CONTROLES'!F19=4,'VALORACIÓN CON CONTROLES'!G19=5),AND('VALORACIÓN CON CONTROLES'!F19=3,'VALORACIÓN CON CONTROLES'!G19=4),AND('VALORACIÓN CON CONTROLES'!F19=3,'VALORACIÓN CON CONTROLES'!G19=5),AND('VALORACIÓN CON CONTROLES'!F19=2,'VALORACIÓN CON CONTROLES'!G19=5)),"ZONA RIESGO EXTREMO")))),0)</f>
        <v>ZONA RIESGO BAJA</v>
      </c>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row>
    <row r="26" spans="1:62" ht="32.25" thickBot="1" x14ac:dyDescent="0.3">
      <c r="A26" s="1"/>
      <c r="B26" s="1"/>
      <c r="C26" s="1"/>
      <c r="D26" s="1"/>
      <c r="E26" s="1"/>
      <c r="F26" s="1"/>
      <c r="G26" s="1"/>
      <c r="H26" s="52" t="s">
        <v>132</v>
      </c>
      <c r="I26" s="69" t="s">
        <v>527</v>
      </c>
      <c r="J26" s="1"/>
      <c r="K26" s="16">
        <v>16</v>
      </c>
      <c r="L26" s="1"/>
      <c r="M26" s="59">
        <v>12</v>
      </c>
      <c r="N26" s="59">
        <f>IF(AND('VALORACIÓN CON CONTROLES'!F20=0,'VALORACIÓN CON CONTROLES'!G20=0),'ANALISIS DE RIESGOS'!H20,0)</f>
        <v>0</v>
      </c>
      <c r="O26" s="1">
        <f>IF(AND('VALORACIÓN CON CONTROLES'!F20=0,'VALORACIÓN CON CONTROLES'!G20&gt;0),IF(OR(AND('ANALISIS DE RIESGOS'!E20=1,'VALORACIÓN CON CONTROLES'!G20=1),AND('ANALISIS DE RIESGOS'!E20=2,'VALORACIÓN CON CONTROLES'!G20=1),AND('ANALISIS DE RIESGOS'!E20=3,'VALORACIÓN CON CONTROLES'!G20=1),AND('ANALISIS DE RIESGOS'!E20=1,'VALORACIÓN CON CONTROLES'!G20=2),AND('ANALISIS DE RIESGOS'!E20=2,'VALORACIÓN CON CONTROLES'!G20=2)),"ZONA RIESGO BAJA",IF(OR(AND('ANALISIS DE RIESGOS'!E20=4,'VALORACIÓN CON CONTROLES'!G20=1),AND('ANALISIS DE RIESGOS'!E20=3,'VALORACIÓN CON CONTROLES'!G20=2),AND('ANALISIS DE RIESGOS'!E20=2,'VALORACIÓN CON CONTROLES'!G20=3),AND('ANALISIS DE RIESGOS'!E20=1,'VALORACIÓN CON CONTROLES'!G20=3)),"ZONA RIESGO MODERADO",IF(OR(AND('ANALISIS DE RIESGOS'!E20=5,'VALORACIÓN CON CONTROLES'!G20=1),AND('ANALISIS DE RIESGOS'!E20=5,'VALORACIÓN CON CONTROLES'!G20=2),AND('ANALISIS DE RIESGOS'!E20=4,'VALORACIÓN CON CONTROLES'!G20=2),AND('ANALISIS DE RIESGOS'!E20=4,'VALORACIÓN CON CONTROLES'!G20=3),AND('ANALISIS DE RIESGOS'!E20=3,'VALORACIÓN CON CONTROLES'!G20=3),AND('ANALISIS DE RIESGOS'!E20=2,'VALORACIÓN CON CONTROLES'!G20=4),AND('ANALISIS DE RIESGOS'!E20=1,'VALORACIÓN CON CONTROLES'!G20=4),AND('ANALISIS DE RIESGOS'!E20=1,'VALORACIÓN CON CONTROLES'!G20=5)),"ZONA RIESGO ALTO",IF(OR(AND('ANALISIS DE RIESGOS'!E20=5,'VALORACIÓN CON CONTROLES'!G20=3),AND('ANALISIS DE RIESGOS'!E20=5,'VALORACIÓN CON CONTROLES'!G20=4),AND('ANALISIS DE RIESGOS'!E20=5,'VALORACIÓN CON CONTROLES'!G20=5),AND('ANALISIS DE RIESGOS'!E20=4,'VALORACIÓN CON CONTROLES'!G20=4),AND('ANALISIS DE RIESGOS'!E20=4,'VALORACIÓN CON CONTROLES'!G20=5),AND('ANALISIS DE RIESGOS'!E20=3,'VALORACIÓN CON CONTROLES'!G20=4),AND('ANALISIS DE RIESGOS'!E20=3,'VALORACIÓN CON CONTROLES'!G20=5),AND('ANALISIS DE RIESGOS'!E20=2,'VALORACIÓN CON CONTROLES'!G20=5)),"ZONA RIESGO EXTREMO")))),0)</f>
        <v>0</v>
      </c>
      <c r="P26" s="1">
        <f>IF(AND('VALORACIÓN CON CONTROLES'!F20&gt;0,'VALORACIÓN CON CONTROLES'!G20=0),IF(OR(AND('VALORACIÓN CON CONTROLES'!F20=1,'ANALISIS DE RIESGOS'!F20=1),AND('VALORACIÓN CON CONTROLES'!F20=2,'ANALISIS DE RIESGOS'!F20=1),AND('VALORACIÓN CON CONTROLES'!F20=3,'ANALISIS DE RIESGOS'!F20=1),AND('VALORACIÓN CON CONTROLES'!F20=1,'ANALISIS DE RIESGOS'!F20=2),AND('VALORACIÓN CON CONTROLES'!F20=2,'ANALISIS DE RIESGOS'!F20=2)),"ZONA RIESGO BAJA",IF(OR(AND('VALORACIÓN CON CONTROLES'!F20=4,'ANALISIS DE RIESGOS'!F20=1),AND('VALORACIÓN CON CONTROLES'!F20=3,'ANALISIS DE RIESGOS'!F20=2),AND('VALORACIÓN CON CONTROLES'!F20=2,'ANALISIS DE RIESGOS'!F20=3),AND('VALORACIÓN CON CONTROLES'!F20=1,'ANALISIS DE RIESGOS'!F20=3)),"ZONA RIESGO MODERADO",IF(OR(AND('VALORACIÓN CON CONTROLES'!F20=5,'ANALISIS DE RIESGOS'!F20=1),AND('VALORACIÓN CON CONTROLES'!F20=5,'ANALISIS DE RIESGOS'!F20=2),AND('VALORACIÓN CON CONTROLES'!F20=4,'ANALISIS DE RIESGOS'!F20=2),AND('VALORACIÓN CON CONTROLES'!F20=4,'ANALISIS DE RIESGOS'!F20=3),AND('VALORACIÓN CON CONTROLES'!F20=3,'ANALISIS DE RIESGOS'!F20=3),AND('VALORACIÓN CON CONTROLES'!F20=2,'ANALISIS DE RIESGOS'!F20=4),AND('VALORACIÓN CON CONTROLES'!F20=1,'ANALISIS DE RIESGOS'!F20=4),AND('VALORACIÓN CON CONTROLES'!F20=1,'ANALISIS DE RIESGOS'!F20=5)),"ZONA RIESGO ALTO",IF(OR(AND('VALORACIÓN CON CONTROLES'!F20=5,'ANALISIS DE RIESGOS'!F20=3),AND('VALORACIÓN CON CONTROLES'!F20=5,'ANALISIS DE RIESGOS'!F20=4),AND('VALORACIÓN CON CONTROLES'!F20=5,'ANALISIS DE RIESGOS'!F20=5),AND('VALORACIÓN CON CONTROLES'!F20=4,'ANALISIS DE RIESGOS'!F20=4),AND('VALORACIÓN CON CONTROLES'!F20=4,'ANALISIS DE RIESGOS'!F20=5),AND('VALORACIÓN CON CONTROLES'!F20=3,'ANALISIS DE RIESGOS'!F20=4),AND('VALORACIÓN CON CONTROLES'!F20=3,'ANALISIS DE RIESGOS'!F20=5),AND('VALORACIÓN CON CONTROLES'!F20=2,'ANALISIS DE RIESGOS'!F20=5)),"ZONA RIESGO EXTREMO")))),0)</f>
        <v>0</v>
      </c>
      <c r="Q26" s="57" t="str">
        <f>IF(AND('VALORACIÓN CON CONTROLES'!F20&gt;0,'VALORACIÓN CON CONTROLES'!G20&gt;0),IF(OR(AND('VALORACIÓN CON CONTROLES'!F20=1,'VALORACIÓN CON CONTROLES'!G20=1),AND('VALORACIÓN CON CONTROLES'!F20=2,'VALORACIÓN CON CONTROLES'!G20=1),AND('VALORACIÓN CON CONTROLES'!F20=3,'VALORACIÓN CON CONTROLES'!G20=1),AND('VALORACIÓN CON CONTROLES'!F20=1,'VALORACIÓN CON CONTROLES'!G20=2),AND('VALORACIÓN CON CONTROLES'!F20=2,'VALORACIÓN CON CONTROLES'!G20=2)),"ZONA RIESGO BAJA",IF(OR(AND('VALORACIÓN CON CONTROLES'!F20=4,'VALORACIÓN CON CONTROLES'!G20=1),AND('VALORACIÓN CON CONTROLES'!F20=3,'VALORACIÓN CON CONTROLES'!G20=2),AND('VALORACIÓN CON CONTROLES'!F20=2,'VALORACIÓN CON CONTROLES'!G20=3),AND('VALORACIÓN CON CONTROLES'!F20=1,'VALORACIÓN CON CONTROLES'!G20=3)),"ZONA RIESGO MODERADO",IF(OR(AND('VALORACIÓN CON CONTROLES'!F20=5,'VALORACIÓN CON CONTROLES'!G20=1),AND('VALORACIÓN CON CONTROLES'!F20=5,'VALORACIÓN CON CONTROLES'!G20=2),AND('VALORACIÓN CON CONTROLES'!F20=4,'VALORACIÓN CON CONTROLES'!G20=2),AND('VALORACIÓN CON CONTROLES'!F20=4,'VALORACIÓN CON CONTROLES'!G20=3),AND('VALORACIÓN CON CONTROLES'!F20=3,'VALORACIÓN CON CONTROLES'!G20=3),AND('VALORACIÓN CON CONTROLES'!F20=2,'VALORACIÓN CON CONTROLES'!G20=4),AND('VALORACIÓN CON CONTROLES'!F20=1,'VALORACIÓN CON CONTROLES'!G20=4),AND('VALORACIÓN CON CONTROLES'!F20=1,'VALORACIÓN CON CONTROLES'!G20=5)),"ZONA RIESGO ALTO",IF(OR(AND('VALORACIÓN CON CONTROLES'!F20=5,'VALORACIÓN CON CONTROLES'!G20=3),AND('VALORACIÓN CON CONTROLES'!F20=5,'VALORACIÓN CON CONTROLES'!G20=4),AND('VALORACIÓN CON CONTROLES'!F20=5,'VALORACIÓN CON CONTROLES'!G20=5),AND('VALORACIÓN CON CONTROLES'!F20=4,'VALORACIÓN CON CONTROLES'!G20=4),AND('VALORACIÓN CON CONTROLES'!F20=4,'VALORACIÓN CON CONTROLES'!G20=5),AND('VALORACIÓN CON CONTROLES'!F20=3,'VALORACIÓN CON CONTROLES'!G20=4),AND('VALORACIÓN CON CONTROLES'!F20=3,'VALORACIÓN CON CONTROLES'!G20=5),AND('VALORACIÓN CON CONTROLES'!F20=2,'VALORACIÓN CON CONTROLES'!G20=5)),"ZONA RIESGO EXTREMO")))),0)</f>
        <v>ZONA RIESGO BAJA</v>
      </c>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row>
    <row r="27" spans="1:62" ht="32.25" thickBot="1" x14ac:dyDescent="0.3">
      <c r="A27" s="1"/>
      <c r="B27" s="1"/>
      <c r="C27" s="1"/>
      <c r="D27" s="1"/>
      <c r="E27" s="1"/>
      <c r="F27" s="1"/>
      <c r="G27" s="1"/>
      <c r="H27" s="60" t="s">
        <v>163</v>
      </c>
      <c r="I27" s="68" t="s">
        <v>528</v>
      </c>
      <c r="J27" s="1"/>
      <c r="K27" s="16">
        <v>17</v>
      </c>
      <c r="L27" s="1"/>
      <c r="M27" s="59">
        <v>13</v>
      </c>
      <c r="N27" s="59">
        <f>IF(AND('VALORACIÓN CON CONTROLES'!F21=0,'VALORACIÓN CON CONTROLES'!G21=0),'ANALISIS DE RIESGOS'!H21,0)</f>
        <v>0</v>
      </c>
      <c r="O27" s="1">
        <f>IF(AND('VALORACIÓN CON CONTROLES'!F21=0,'VALORACIÓN CON CONTROLES'!G21&gt;0),IF(OR(AND('ANALISIS DE RIESGOS'!E21=1,'VALORACIÓN CON CONTROLES'!G21=1),AND('ANALISIS DE RIESGOS'!E21=2,'VALORACIÓN CON CONTROLES'!G21=1),AND('ANALISIS DE RIESGOS'!E21=3,'VALORACIÓN CON CONTROLES'!G21=1),AND('ANALISIS DE RIESGOS'!E21=1,'VALORACIÓN CON CONTROLES'!G21=2),AND('ANALISIS DE RIESGOS'!E21=2,'VALORACIÓN CON CONTROLES'!G21=2)),"ZONA RIESGO BAJA",IF(OR(AND('ANALISIS DE RIESGOS'!E21=4,'VALORACIÓN CON CONTROLES'!G21=1),AND('ANALISIS DE RIESGOS'!E21=3,'VALORACIÓN CON CONTROLES'!G21=2),AND('ANALISIS DE RIESGOS'!E21=2,'VALORACIÓN CON CONTROLES'!G21=3),AND('ANALISIS DE RIESGOS'!E21=1,'VALORACIÓN CON CONTROLES'!G21=3)),"ZONA RIESGO MODERADO",IF(OR(AND('ANALISIS DE RIESGOS'!E21=5,'VALORACIÓN CON CONTROLES'!G21=1),AND('ANALISIS DE RIESGOS'!E21=5,'VALORACIÓN CON CONTROLES'!G21=2),AND('ANALISIS DE RIESGOS'!E21=4,'VALORACIÓN CON CONTROLES'!G21=2),AND('ANALISIS DE RIESGOS'!E21=4,'VALORACIÓN CON CONTROLES'!G21=3),AND('ANALISIS DE RIESGOS'!E21=3,'VALORACIÓN CON CONTROLES'!G21=3),AND('ANALISIS DE RIESGOS'!E21=2,'VALORACIÓN CON CONTROLES'!G21=4),AND('ANALISIS DE RIESGOS'!E21=1,'VALORACIÓN CON CONTROLES'!G21=4),AND('ANALISIS DE RIESGOS'!E21=1,'VALORACIÓN CON CONTROLES'!G21=5)),"ZONA RIESGO ALTO",IF(OR(AND('ANALISIS DE RIESGOS'!E21=5,'VALORACIÓN CON CONTROLES'!G21=3),AND('ANALISIS DE RIESGOS'!E21=5,'VALORACIÓN CON CONTROLES'!G21=4),AND('ANALISIS DE RIESGOS'!E21=5,'VALORACIÓN CON CONTROLES'!G21=5),AND('ANALISIS DE RIESGOS'!E21=4,'VALORACIÓN CON CONTROLES'!G21=4),AND('ANALISIS DE RIESGOS'!E21=4,'VALORACIÓN CON CONTROLES'!G21=5),AND('ANALISIS DE RIESGOS'!E21=3,'VALORACIÓN CON CONTROLES'!G21=4),AND('ANALISIS DE RIESGOS'!E21=3,'VALORACIÓN CON CONTROLES'!G21=5),AND('ANALISIS DE RIESGOS'!E21=2,'VALORACIÓN CON CONTROLES'!G21=5)),"ZONA RIESGO EXTREMO")))),0)</f>
        <v>0</v>
      </c>
      <c r="P27" s="1">
        <f>IF(AND('VALORACIÓN CON CONTROLES'!F21&gt;0,'VALORACIÓN CON CONTROLES'!G21=0),IF(OR(AND('VALORACIÓN CON CONTROLES'!F21=1,'ANALISIS DE RIESGOS'!F21=1),AND('VALORACIÓN CON CONTROLES'!F21=2,'ANALISIS DE RIESGOS'!F21=1),AND('VALORACIÓN CON CONTROLES'!F21=3,'ANALISIS DE RIESGOS'!F21=1),AND('VALORACIÓN CON CONTROLES'!F21=1,'ANALISIS DE RIESGOS'!F21=2),AND('VALORACIÓN CON CONTROLES'!F21=2,'ANALISIS DE RIESGOS'!F21=2)),"ZONA RIESGO BAJA",IF(OR(AND('VALORACIÓN CON CONTROLES'!F21=4,'ANALISIS DE RIESGOS'!F21=1),AND('VALORACIÓN CON CONTROLES'!F21=3,'ANALISIS DE RIESGOS'!F21=2),AND('VALORACIÓN CON CONTROLES'!F21=2,'ANALISIS DE RIESGOS'!F21=3),AND('VALORACIÓN CON CONTROLES'!F21=1,'ANALISIS DE RIESGOS'!F21=3)),"ZONA RIESGO MODERADO",IF(OR(AND('VALORACIÓN CON CONTROLES'!F21=5,'ANALISIS DE RIESGOS'!F21=1),AND('VALORACIÓN CON CONTROLES'!F21=5,'ANALISIS DE RIESGOS'!F21=2),AND('VALORACIÓN CON CONTROLES'!F21=4,'ANALISIS DE RIESGOS'!F21=2),AND('VALORACIÓN CON CONTROLES'!F21=4,'ANALISIS DE RIESGOS'!F21=3),AND('VALORACIÓN CON CONTROLES'!F21=3,'ANALISIS DE RIESGOS'!F21=3),AND('VALORACIÓN CON CONTROLES'!F21=2,'ANALISIS DE RIESGOS'!F21=4),AND('VALORACIÓN CON CONTROLES'!F21=1,'ANALISIS DE RIESGOS'!F21=4),AND('VALORACIÓN CON CONTROLES'!F21=1,'ANALISIS DE RIESGOS'!F21=5)),"ZONA RIESGO ALTO",IF(OR(AND('VALORACIÓN CON CONTROLES'!F21=5,'ANALISIS DE RIESGOS'!F21=3),AND('VALORACIÓN CON CONTROLES'!F21=5,'ANALISIS DE RIESGOS'!F21=4),AND('VALORACIÓN CON CONTROLES'!F21=5,'ANALISIS DE RIESGOS'!F21=5),AND('VALORACIÓN CON CONTROLES'!F21=4,'ANALISIS DE RIESGOS'!F21=4),AND('VALORACIÓN CON CONTROLES'!F21=4,'ANALISIS DE RIESGOS'!F21=5),AND('VALORACIÓN CON CONTROLES'!F21=3,'ANALISIS DE RIESGOS'!F21=4),AND('VALORACIÓN CON CONTROLES'!F21=3,'ANALISIS DE RIESGOS'!F21=5),AND('VALORACIÓN CON CONTROLES'!F21=2,'ANALISIS DE RIESGOS'!F21=5)),"ZONA RIESGO EXTREMO")))),0)</f>
        <v>0</v>
      </c>
      <c r="Q27" s="57" t="str">
        <f>IF(AND('VALORACIÓN CON CONTROLES'!F21&gt;0,'VALORACIÓN CON CONTROLES'!G21&gt;0),IF(OR(AND('VALORACIÓN CON CONTROLES'!F21=1,'VALORACIÓN CON CONTROLES'!G21=1),AND('VALORACIÓN CON CONTROLES'!F21=2,'VALORACIÓN CON CONTROLES'!G21=1),AND('VALORACIÓN CON CONTROLES'!F21=3,'VALORACIÓN CON CONTROLES'!G21=1),AND('VALORACIÓN CON CONTROLES'!F21=1,'VALORACIÓN CON CONTROLES'!G21=2),AND('VALORACIÓN CON CONTROLES'!F21=2,'VALORACIÓN CON CONTROLES'!G21=2)),"ZONA RIESGO BAJA",IF(OR(AND('VALORACIÓN CON CONTROLES'!F21=4,'VALORACIÓN CON CONTROLES'!G21=1),AND('VALORACIÓN CON CONTROLES'!F21=3,'VALORACIÓN CON CONTROLES'!G21=2),AND('VALORACIÓN CON CONTROLES'!F21=2,'VALORACIÓN CON CONTROLES'!G21=3),AND('VALORACIÓN CON CONTROLES'!F21=1,'VALORACIÓN CON CONTROLES'!G21=3)),"ZONA RIESGO MODERADO",IF(OR(AND('VALORACIÓN CON CONTROLES'!F21=5,'VALORACIÓN CON CONTROLES'!G21=1),AND('VALORACIÓN CON CONTROLES'!F21=5,'VALORACIÓN CON CONTROLES'!G21=2),AND('VALORACIÓN CON CONTROLES'!F21=4,'VALORACIÓN CON CONTROLES'!G21=2),AND('VALORACIÓN CON CONTROLES'!F21=4,'VALORACIÓN CON CONTROLES'!G21=3),AND('VALORACIÓN CON CONTROLES'!F21=3,'VALORACIÓN CON CONTROLES'!G21=3),AND('VALORACIÓN CON CONTROLES'!F21=2,'VALORACIÓN CON CONTROLES'!G21=4),AND('VALORACIÓN CON CONTROLES'!F21=1,'VALORACIÓN CON CONTROLES'!G21=4),AND('VALORACIÓN CON CONTROLES'!F21=1,'VALORACIÓN CON CONTROLES'!G21=5)),"ZONA RIESGO ALTO",IF(OR(AND('VALORACIÓN CON CONTROLES'!F21=5,'VALORACIÓN CON CONTROLES'!G21=3),AND('VALORACIÓN CON CONTROLES'!F21=5,'VALORACIÓN CON CONTROLES'!G21=4),AND('VALORACIÓN CON CONTROLES'!F21=5,'VALORACIÓN CON CONTROLES'!G21=5),AND('VALORACIÓN CON CONTROLES'!F21=4,'VALORACIÓN CON CONTROLES'!G21=4),AND('VALORACIÓN CON CONTROLES'!F21=4,'VALORACIÓN CON CONTROLES'!G21=5),AND('VALORACIÓN CON CONTROLES'!F21=3,'VALORACIÓN CON CONTROLES'!G21=4),AND('VALORACIÓN CON CONTROLES'!F21=3,'VALORACIÓN CON CONTROLES'!G21=5),AND('VALORACIÓN CON CONTROLES'!F21=2,'VALORACIÓN CON CONTROLES'!G21=5)),"ZONA RIESGO EXTREMO")))),0)</f>
        <v>ZONA RIESGO BAJA</v>
      </c>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row>
    <row r="28" spans="1:62" ht="30.75" thickBot="1" x14ac:dyDescent="0.3">
      <c r="A28" s="1"/>
      <c r="B28" s="1"/>
      <c r="C28" s="1"/>
      <c r="D28" s="1"/>
      <c r="E28" s="1"/>
      <c r="F28" s="1"/>
      <c r="G28" s="1"/>
      <c r="H28" s="69" t="s">
        <v>141</v>
      </c>
      <c r="I28" s="58" t="s">
        <v>529</v>
      </c>
      <c r="J28" s="1"/>
      <c r="K28" s="16">
        <v>18</v>
      </c>
      <c r="L28" s="1"/>
      <c r="M28" s="59">
        <v>14</v>
      </c>
      <c r="N28" s="59">
        <f>IF(AND('VALORACIÓN CON CONTROLES'!F22=0,'VALORACIÓN CON CONTROLES'!G22=0),'ANALISIS DE RIESGOS'!H22,0)</f>
        <v>0</v>
      </c>
      <c r="O28" s="1">
        <f>IF(AND('VALORACIÓN CON CONTROLES'!F22=0,'VALORACIÓN CON CONTROLES'!G22&gt;0),IF(OR(AND('ANALISIS DE RIESGOS'!E22=1,'VALORACIÓN CON CONTROLES'!G22=1),AND('ANALISIS DE RIESGOS'!E22=2,'VALORACIÓN CON CONTROLES'!G22=1),AND('ANALISIS DE RIESGOS'!E22=3,'VALORACIÓN CON CONTROLES'!G22=1),AND('ANALISIS DE RIESGOS'!E22=1,'VALORACIÓN CON CONTROLES'!G22=2),AND('ANALISIS DE RIESGOS'!E22=2,'VALORACIÓN CON CONTROLES'!G22=2)),"ZONA RIESGO BAJA",IF(OR(AND('ANALISIS DE RIESGOS'!E22=4,'VALORACIÓN CON CONTROLES'!G22=1),AND('ANALISIS DE RIESGOS'!E22=3,'VALORACIÓN CON CONTROLES'!G22=2),AND('ANALISIS DE RIESGOS'!E22=2,'VALORACIÓN CON CONTROLES'!G22=3),AND('ANALISIS DE RIESGOS'!E22=1,'VALORACIÓN CON CONTROLES'!G22=3)),"ZONA RIESGO MODERADO",IF(OR(AND('ANALISIS DE RIESGOS'!E22=5,'VALORACIÓN CON CONTROLES'!G22=1),AND('ANALISIS DE RIESGOS'!E22=5,'VALORACIÓN CON CONTROLES'!G22=2),AND('ANALISIS DE RIESGOS'!E22=4,'VALORACIÓN CON CONTROLES'!G22=2),AND('ANALISIS DE RIESGOS'!E22=4,'VALORACIÓN CON CONTROLES'!G22=3),AND('ANALISIS DE RIESGOS'!E22=3,'VALORACIÓN CON CONTROLES'!G22=3),AND('ANALISIS DE RIESGOS'!E22=2,'VALORACIÓN CON CONTROLES'!G22=4),AND('ANALISIS DE RIESGOS'!E22=1,'VALORACIÓN CON CONTROLES'!G22=4),AND('ANALISIS DE RIESGOS'!E22=1,'VALORACIÓN CON CONTROLES'!G22=5)),"ZONA RIESGO ALTO",IF(OR(AND('ANALISIS DE RIESGOS'!E22=5,'VALORACIÓN CON CONTROLES'!G22=3),AND('ANALISIS DE RIESGOS'!E22=5,'VALORACIÓN CON CONTROLES'!G22=4),AND('ANALISIS DE RIESGOS'!E22=5,'VALORACIÓN CON CONTROLES'!G22=5),AND('ANALISIS DE RIESGOS'!E22=4,'VALORACIÓN CON CONTROLES'!G22=4),AND('ANALISIS DE RIESGOS'!E22=4,'VALORACIÓN CON CONTROLES'!G22=5),AND('ANALISIS DE RIESGOS'!E22=3,'VALORACIÓN CON CONTROLES'!G22=4),AND('ANALISIS DE RIESGOS'!E22=3,'VALORACIÓN CON CONTROLES'!G22=5),AND('ANALISIS DE RIESGOS'!E22=2,'VALORACIÓN CON CONTROLES'!G22=5)),"ZONA RIESGO EXTREMO")))),0)</f>
        <v>0</v>
      </c>
      <c r="P28" s="1">
        <f>IF(AND('VALORACIÓN CON CONTROLES'!F22&gt;0,'VALORACIÓN CON CONTROLES'!G22=0),IF(OR(AND('VALORACIÓN CON CONTROLES'!F22=1,'ANALISIS DE RIESGOS'!F22=1),AND('VALORACIÓN CON CONTROLES'!F22=2,'ANALISIS DE RIESGOS'!F22=1),AND('VALORACIÓN CON CONTROLES'!F22=3,'ANALISIS DE RIESGOS'!F22=1),AND('VALORACIÓN CON CONTROLES'!F22=1,'ANALISIS DE RIESGOS'!F22=2),AND('VALORACIÓN CON CONTROLES'!F22=2,'ANALISIS DE RIESGOS'!F22=2)),"ZONA RIESGO BAJA",IF(OR(AND('VALORACIÓN CON CONTROLES'!F22=4,'ANALISIS DE RIESGOS'!F22=1),AND('VALORACIÓN CON CONTROLES'!F22=3,'ANALISIS DE RIESGOS'!F22=2),AND('VALORACIÓN CON CONTROLES'!F22=2,'ANALISIS DE RIESGOS'!F22=3),AND('VALORACIÓN CON CONTROLES'!F22=1,'ANALISIS DE RIESGOS'!F22=3)),"ZONA RIESGO MODERADO",IF(OR(AND('VALORACIÓN CON CONTROLES'!F22=5,'ANALISIS DE RIESGOS'!F22=1),AND('VALORACIÓN CON CONTROLES'!F22=5,'ANALISIS DE RIESGOS'!F22=2),AND('VALORACIÓN CON CONTROLES'!F22=4,'ANALISIS DE RIESGOS'!F22=2),AND('VALORACIÓN CON CONTROLES'!F22=4,'ANALISIS DE RIESGOS'!F22=3),AND('VALORACIÓN CON CONTROLES'!F22=3,'ANALISIS DE RIESGOS'!F22=3),AND('VALORACIÓN CON CONTROLES'!F22=2,'ANALISIS DE RIESGOS'!F22=4),AND('VALORACIÓN CON CONTROLES'!F22=1,'ANALISIS DE RIESGOS'!F22=4),AND('VALORACIÓN CON CONTROLES'!F22=1,'ANALISIS DE RIESGOS'!F22=5)),"ZONA RIESGO ALTO",IF(OR(AND('VALORACIÓN CON CONTROLES'!F22=5,'ANALISIS DE RIESGOS'!F22=3),AND('VALORACIÓN CON CONTROLES'!F22=5,'ANALISIS DE RIESGOS'!F22=4),AND('VALORACIÓN CON CONTROLES'!F22=5,'ANALISIS DE RIESGOS'!F22=5),AND('VALORACIÓN CON CONTROLES'!F22=4,'ANALISIS DE RIESGOS'!F22=4),AND('VALORACIÓN CON CONTROLES'!F22=4,'ANALISIS DE RIESGOS'!F22=5),AND('VALORACIÓN CON CONTROLES'!F22=3,'ANALISIS DE RIESGOS'!F22=4),AND('VALORACIÓN CON CONTROLES'!F22=3,'ANALISIS DE RIESGOS'!F22=5),AND('VALORACIÓN CON CONTROLES'!F22=2,'ANALISIS DE RIESGOS'!F22=5)),"ZONA RIESGO EXTREMO")))),0)</f>
        <v>0</v>
      </c>
      <c r="Q28" s="57" t="str">
        <f>IF(AND('VALORACIÓN CON CONTROLES'!F22&gt;0,'VALORACIÓN CON CONTROLES'!G22&gt;0),IF(OR(AND('VALORACIÓN CON CONTROLES'!F22=1,'VALORACIÓN CON CONTROLES'!G22=1),AND('VALORACIÓN CON CONTROLES'!F22=2,'VALORACIÓN CON CONTROLES'!G22=1),AND('VALORACIÓN CON CONTROLES'!F22=3,'VALORACIÓN CON CONTROLES'!G22=1),AND('VALORACIÓN CON CONTROLES'!F22=1,'VALORACIÓN CON CONTROLES'!G22=2),AND('VALORACIÓN CON CONTROLES'!F22=2,'VALORACIÓN CON CONTROLES'!G22=2)),"ZONA RIESGO BAJA",IF(OR(AND('VALORACIÓN CON CONTROLES'!F22=4,'VALORACIÓN CON CONTROLES'!G22=1),AND('VALORACIÓN CON CONTROLES'!F22=3,'VALORACIÓN CON CONTROLES'!G22=2),AND('VALORACIÓN CON CONTROLES'!F22=2,'VALORACIÓN CON CONTROLES'!G22=3),AND('VALORACIÓN CON CONTROLES'!F22=1,'VALORACIÓN CON CONTROLES'!G22=3)),"ZONA RIESGO MODERADO",IF(OR(AND('VALORACIÓN CON CONTROLES'!F22=5,'VALORACIÓN CON CONTROLES'!G22=1),AND('VALORACIÓN CON CONTROLES'!F22=5,'VALORACIÓN CON CONTROLES'!G22=2),AND('VALORACIÓN CON CONTROLES'!F22=4,'VALORACIÓN CON CONTROLES'!G22=2),AND('VALORACIÓN CON CONTROLES'!F22=4,'VALORACIÓN CON CONTROLES'!G22=3),AND('VALORACIÓN CON CONTROLES'!F22=3,'VALORACIÓN CON CONTROLES'!G22=3),AND('VALORACIÓN CON CONTROLES'!F22=2,'VALORACIÓN CON CONTROLES'!G22=4),AND('VALORACIÓN CON CONTROLES'!F22=1,'VALORACIÓN CON CONTROLES'!G22=4),AND('VALORACIÓN CON CONTROLES'!F22=1,'VALORACIÓN CON CONTROLES'!G22=5)),"ZONA RIESGO ALTO",IF(OR(AND('VALORACIÓN CON CONTROLES'!F22=5,'VALORACIÓN CON CONTROLES'!G22=3),AND('VALORACIÓN CON CONTROLES'!F22=5,'VALORACIÓN CON CONTROLES'!G22=4),AND('VALORACIÓN CON CONTROLES'!F22=5,'VALORACIÓN CON CONTROLES'!G22=5),AND('VALORACIÓN CON CONTROLES'!F22=4,'VALORACIÓN CON CONTROLES'!G22=4),AND('VALORACIÓN CON CONTROLES'!F22=4,'VALORACIÓN CON CONTROLES'!G22=5),AND('VALORACIÓN CON CONTROLES'!F22=3,'VALORACIÓN CON CONTROLES'!G22=4),AND('VALORACIÓN CON CONTROLES'!F22=3,'VALORACIÓN CON CONTROLES'!G22=5),AND('VALORACIÓN CON CONTROLES'!F22=2,'VALORACIÓN CON CONTROLES'!G22=5)),"ZONA RIESGO EXTREMO")))),0)</f>
        <v>ZONA RIESGO BAJA</v>
      </c>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row>
    <row r="29" spans="1:62" ht="15.75" thickBot="1" x14ac:dyDescent="0.3">
      <c r="A29" s="1"/>
      <c r="B29" s="1"/>
      <c r="C29" s="1"/>
      <c r="D29" s="1"/>
      <c r="E29" s="1"/>
      <c r="F29" s="1"/>
      <c r="G29" s="1"/>
      <c r="H29" s="69" t="s">
        <v>155</v>
      </c>
      <c r="I29" s="58" t="s">
        <v>529</v>
      </c>
      <c r="J29" s="1"/>
      <c r="K29" s="16">
        <v>19</v>
      </c>
      <c r="L29" s="1"/>
      <c r="M29" s="59">
        <v>15</v>
      </c>
      <c r="N29" s="59">
        <f>IF(AND('VALORACIÓN CON CONTROLES'!F23=0,'VALORACIÓN CON CONTROLES'!G23=0),'ANALISIS DE RIESGOS'!H23,0)</f>
        <v>0</v>
      </c>
      <c r="O29" s="1">
        <f>IF(AND('VALORACIÓN CON CONTROLES'!F23=0,'VALORACIÓN CON CONTROLES'!G23&gt;0),IF(OR(AND('ANALISIS DE RIESGOS'!E23=1,'VALORACIÓN CON CONTROLES'!G23=1),AND('ANALISIS DE RIESGOS'!E23=2,'VALORACIÓN CON CONTROLES'!G23=1),AND('ANALISIS DE RIESGOS'!E23=3,'VALORACIÓN CON CONTROLES'!G23=1),AND('ANALISIS DE RIESGOS'!E23=1,'VALORACIÓN CON CONTROLES'!G23=2),AND('ANALISIS DE RIESGOS'!E23=2,'VALORACIÓN CON CONTROLES'!G23=2)),"ZONA RIESGO BAJA",IF(OR(AND('ANALISIS DE RIESGOS'!E23=4,'VALORACIÓN CON CONTROLES'!G23=1),AND('ANALISIS DE RIESGOS'!E23=3,'VALORACIÓN CON CONTROLES'!G23=2),AND('ANALISIS DE RIESGOS'!E23=2,'VALORACIÓN CON CONTROLES'!G23=3),AND('ANALISIS DE RIESGOS'!E23=1,'VALORACIÓN CON CONTROLES'!G23=3)),"ZONA RIESGO MODERADO",IF(OR(AND('ANALISIS DE RIESGOS'!E23=5,'VALORACIÓN CON CONTROLES'!G23=1),AND('ANALISIS DE RIESGOS'!E23=5,'VALORACIÓN CON CONTROLES'!G23=2),AND('ANALISIS DE RIESGOS'!E23=4,'VALORACIÓN CON CONTROLES'!G23=2),AND('ANALISIS DE RIESGOS'!E23=4,'VALORACIÓN CON CONTROLES'!G23=3),AND('ANALISIS DE RIESGOS'!E23=3,'VALORACIÓN CON CONTROLES'!G23=3),AND('ANALISIS DE RIESGOS'!E23=2,'VALORACIÓN CON CONTROLES'!G23=4),AND('ANALISIS DE RIESGOS'!E23=1,'VALORACIÓN CON CONTROLES'!G23=4),AND('ANALISIS DE RIESGOS'!E23=1,'VALORACIÓN CON CONTROLES'!G23=5)),"ZONA RIESGO ALTO",IF(OR(AND('ANALISIS DE RIESGOS'!E23=5,'VALORACIÓN CON CONTROLES'!G23=3),AND('ANALISIS DE RIESGOS'!E23=5,'VALORACIÓN CON CONTROLES'!G23=4),AND('ANALISIS DE RIESGOS'!E23=5,'VALORACIÓN CON CONTROLES'!G23=5),AND('ANALISIS DE RIESGOS'!E23=4,'VALORACIÓN CON CONTROLES'!G23=4),AND('ANALISIS DE RIESGOS'!E23=4,'VALORACIÓN CON CONTROLES'!G23=5),AND('ANALISIS DE RIESGOS'!E23=3,'VALORACIÓN CON CONTROLES'!G23=4),AND('ANALISIS DE RIESGOS'!E23=3,'VALORACIÓN CON CONTROLES'!G23=5),AND('ANALISIS DE RIESGOS'!E23=2,'VALORACIÓN CON CONTROLES'!G23=5)),"ZONA RIESGO EXTREMO")))),0)</f>
        <v>0</v>
      </c>
      <c r="P29" s="1">
        <f>IF(AND('VALORACIÓN CON CONTROLES'!F23&gt;0,'VALORACIÓN CON CONTROLES'!G23=0),IF(OR(AND('VALORACIÓN CON CONTROLES'!F23=1,'ANALISIS DE RIESGOS'!F23=1),AND('VALORACIÓN CON CONTROLES'!F23=2,'ANALISIS DE RIESGOS'!F23=1),AND('VALORACIÓN CON CONTROLES'!F23=3,'ANALISIS DE RIESGOS'!F23=1),AND('VALORACIÓN CON CONTROLES'!F23=1,'ANALISIS DE RIESGOS'!F23=2),AND('VALORACIÓN CON CONTROLES'!F23=2,'ANALISIS DE RIESGOS'!F23=2)),"ZONA RIESGO BAJA",IF(OR(AND('VALORACIÓN CON CONTROLES'!F23=4,'ANALISIS DE RIESGOS'!F23=1),AND('VALORACIÓN CON CONTROLES'!F23=3,'ANALISIS DE RIESGOS'!F23=2),AND('VALORACIÓN CON CONTROLES'!F23=2,'ANALISIS DE RIESGOS'!F23=3),AND('VALORACIÓN CON CONTROLES'!F23=1,'ANALISIS DE RIESGOS'!F23=3)),"ZONA RIESGO MODERADO",IF(OR(AND('VALORACIÓN CON CONTROLES'!F23=5,'ANALISIS DE RIESGOS'!F23=1),AND('VALORACIÓN CON CONTROLES'!F23=5,'ANALISIS DE RIESGOS'!F23=2),AND('VALORACIÓN CON CONTROLES'!F23=4,'ANALISIS DE RIESGOS'!F23=2),AND('VALORACIÓN CON CONTROLES'!F23=4,'ANALISIS DE RIESGOS'!F23=3),AND('VALORACIÓN CON CONTROLES'!F23=3,'ANALISIS DE RIESGOS'!F23=3),AND('VALORACIÓN CON CONTROLES'!F23=2,'ANALISIS DE RIESGOS'!F23=4),AND('VALORACIÓN CON CONTROLES'!F23=1,'ANALISIS DE RIESGOS'!F23=4),AND('VALORACIÓN CON CONTROLES'!F23=1,'ANALISIS DE RIESGOS'!F23=5)),"ZONA RIESGO ALTO",IF(OR(AND('VALORACIÓN CON CONTROLES'!F23=5,'ANALISIS DE RIESGOS'!F23=3),AND('VALORACIÓN CON CONTROLES'!F23=5,'ANALISIS DE RIESGOS'!F23=4),AND('VALORACIÓN CON CONTROLES'!F23=5,'ANALISIS DE RIESGOS'!F23=5),AND('VALORACIÓN CON CONTROLES'!F23=4,'ANALISIS DE RIESGOS'!F23=4),AND('VALORACIÓN CON CONTROLES'!F23=4,'ANALISIS DE RIESGOS'!F23=5),AND('VALORACIÓN CON CONTROLES'!F23=3,'ANALISIS DE RIESGOS'!F23=4),AND('VALORACIÓN CON CONTROLES'!F23=3,'ANALISIS DE RIESGOS'!F23=5),AND('VALORACIÓN CON CONTROLES'!F23=2,'ANALISIS DE RIESGOS'!F23=5)),"ZONA RIESGO EXTREMO")))),0)</f>
        <v>0</v>
      </c>
      <c r="Q29" s="57" t="str">
        <f>IF(AND('VALORACIÓN CON CONTROLES'!F23&gt;0,'VALORACIÓN CON CONTROLES'!G23&gt;0),IF(OR(AND('VALORACIÓN CON CONTROLES'!F23=1,'VALORACIÓN CON CONTROLES'!G23=1),AND('VALORACIÓN CON CONTROLES'!F23=2,'VALORACIÓN CON CONTROLES'!G23=1),AND('VALORACIÓN CON CONTROLES'!F23=3,'VALORACIÓN CON CONTROLES'!G23=1),AND('VALORACIÓN CON CONTROLES'!F23=1,'VALORACIÓN CON CONTROLES'!G23=2),AND('VALORACIÓN CON CONTROLES'!F23=2,'VALORACIÓN CON CONTROLES'!G23=2)),"ZONA RIESGO BAJA",IF(OR(AND('VALORACIÓN CON CONTROLES'!F23=4,'VALORACIÓN CON CONTROLES'!G23=1),AND('VALORACIÓN CON CONTROLES'!F23=3,'VALORACIÓN CON CONTROLES'!G23=2),AND('VALORACIÓN CON CONTROLES'!F23=2,'VALORACIÓN CON CONTROLES'!G23=3),AND('VALORACIÓN CON CONTROLES'!F23=1,'VALORACIÓN CON CONTROLES'!G23=3)),"ZONA RIESGO MODERADO",IF(OR(AND('VALORACIÓN CON CONTROLES'!F23=5,'VALORACIÓN CON CONTROLES'!G23=1),AND('VALORACIÓN CON CONTROLES'!F23=5,'VALORACIÓN CON CONTROLES'!G23=2),AND('VALORACIÓN CON CONTROLES'!F23=4,'VALORACIÓN CON CONTROLES'!G23=2),AND('VALORACIÓN CON CONTROLES'!F23=4,'VALORACIÓN CON CONTROLES'!G23=3),AND('VALORACIÓN CON CONTROLES'!F23=3,'VALORACIÓN CON CONTROLES'!G23=3),AND('VALORACIÓN CON CONTROLES'!F23=2,'VALORACIÓN CON CONTROLES'!G23=4),AND('VALORACIÓN CON CONTROLES'!F23=1,'VALORACIÓN CON CONTROLES'!G23=4),AND('VALORACIÓN CON CONTROLES'!F23=1,'VALORACIÓN CON CONTROLES'!G23=5)),"ZONA RIESGO ALTO",IF(OR(AND('VALORACIÓN CON CONTROLES'!F23=5,'VALORACIÓN CON CONTROLES'!G23=3),AND('VALORACIÓN CON CONTROLES'!F23=5,'VALORACIÓN CON CONTROLES'!G23=4),AND('VALORACIÓN CON CONTROLES'!F23=5,'VALORACIÓN CON CONTROLES'!G23=5),AND('VALORACIÓN CON CONTROLES'!F23=4,'VALORACIÓN CON CONTROLES'!G23=4),AND('VALORACIÓN CON CONTROLES'!F23=4,'VALORACIÓN CON CONTROLES'!G23=5),AND('VALORACIÓN CON CONTROLES'!F23=3,'VALORACIÓN CON CONTROLES'!G23=4),AND('VALORACIÓN CON CONTROLES'!F23=3,'VALORACIÓN CON CONTROLES'!G23=5),AND('VALORACIÓN CON CONTROLES'!F23=2,'VALORACIÓN CON CONTROLES'!G23=5)),"ZONA RIESGO EXTREMO")))),0)</f>
        <v>ZONA RIESGO BAJA</v>
      </c>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row>
    <row r="30" spans="1:62" ht="15.75" thickBot="1" x14ac:dyDescent="0.3">
      <c r="A30" s="1"/>
      <c r="B30" s="1"/>
      <c r="C30" s="1"/>
      <c r="D30" s="1"/>
      <c r="E30" s="1"/>
      <c r="F30" s="1"/>
      <c r="G30" s="1"/>
      <c r="H30" s="70" t="s">
        <v>153</v>
      </c>
      <c r="I30" s="61" t="s">
        <v>529</v>
      </c>
      <c r="J30" s="1"/>
      <c r="K30" s="16">
        <v>20</v>
      </c>
      <c r="L30" s="1"/>
      <c r="M30" s="59">
        <v>16</v>
      </c>
      <c r="N30" s="59">
        <f>IF(AND('VALORACIÓN CON CONTROLES'!F24=0,'VALORACIÓN CON CONTROLES'!G24=0),'ANALISIS DE RIESGOS'!H24,0)</f>
        <v>0</v>
      </c>
      <c r="O30" s="1">
        <f>IF(AND('VALORACIÓN CON CONTROLES'!F24=0,'VALORACIÓN CON CONTROLES'!G24&gt;0),IF(OR(AND('ANALISIS DE RIESGOS'!E24=1,'VALORACIÓN CON CONTROLES'!G24=1),AND('ANALISIS DE RIESGOS'!E24=2,'VALORACIÓN CON CONTROLES'!G24=1),AND('ANALISIS DE RIESGOS'!E24=3,'VALORACIÓN CON CONTROLES'!G24=1),AND('ANALISIS DE RIESGOS'!E24=1,'VALORACIÓN CON CONTROLES'!G24=2),AND('ANALISIS DE RIESGOS'!E24=2,'VALORACIÓN CON CONTROLES'!G24=2)),"ZONA RIESGO BAJA",IF(OR(AND('ANALISIS DE RIESGOS'!E24=4,'VALORACIÓN CON CONTROLES'!G24=1),AND('ANALISIS DE RIESGOS'!E24=3,'VALORACIÓN CON CONTROLES'!G24=2),AND('ANALISIS DE RIESGOS'!E24=2,'VALORACIÓN CON CONTROLES'!G24=3),AND('ANALISIS DE RIESGOS'!E24=1,'VALORACIÓN CON CONTROLES'!G24=3)),"ZONA RIESGO MODERADO",IF(OR(AND('ANALISIS DE RIESGOS'!E24=5,'VALORACIÓN CON CONTROLES'!G24=1),AND('ANALISIS DE RIESGOS'!E24=5,'VALORACIÓN CON CONTROLES'!G24=2),AND('ANALISIS DE RIESGOS'!E24=4,'VALORACIÓN CON CONTROLES'!G24=2),AND('ANALISIS DE RIESGOS'!E24=4,'VALORACIÓN CON CONTROLES'!G24=3),AND('ANALISIS DE RIESGOS'!E24=3,'VALORACIÓN CON CONTROLES'!G24=3),AND('ANALISIS DE RIESGOS'!E24=2,'VALORACIÓN CON CONTROLES'!G24=4),AND('ANALISIS DE RIESGOS'!E24=1,'VALORACIÓN CON CONTROLES'!G24=4),AND('ANALISIS DE RIESGOS'!E24=1,'VALORACIÓN CON CONTROLES'!G24=5)),"ZONA RIESGO ALTO",IF(OR(AND('ANALISIS DE RIESGOS'!E24=5,'VALORACIÓN CON CONTROLES'!G24=3),AND('ANALISIS DE RIESGOS'!E24=5,'VALORACIÓN CON CONTROLES'!G24=4),AND('ANALISIS DE RIESGOS'!E24=5,'VALORACIÓN CON CONTROLES'!G24=5),AND('ANALISIS DE RIESGOS'!E24=4,'VALORACIÓN CON CONTROLES'!G24=4),AND('ANALISIS DE RIESGOS'!E24=4,'VALORACIÓN CON CONTROLES'!G24=5),AND('ANALISIS DE RIESGOS'!E24=3,'VALORACIÓN CON CONTROLES'!G24=4),AND('ANALISIS DE RIESGOS'!E24=3,'VALORACIÓN CON CONTROLES'!G24=5),AND('ANALISIS DE RIESGOS'!E24=2,'VALORACIÓN CON CONTROLES'!G24=5)),"ZONA RIESGO EXTREMO")))),0)</f>
        <v>0</v>
      </c>
      <c r="P30" s="1">
        <f>IF(AND('VALORACIÓN CON CONTROLES'!F24&gt;0,'VALORACIÓN CON CONTROLES'!G24=0),IF(OR(AND('VALORACIÓN CON CONTROLES'!F24=1,'ANALISIS DE RIESGOS'!F24=1),AND('VALORACIÓN CON CONTROLES'!F24=2,'ANALISIS DE RIESGOS'!F24=1),AND('VALORACIÓN CON CONTROLES'!F24=3,'ANALISIS DE RIESGOS'!F24=1),AND('VALORACIÓN CON CONTROLES'!F24=1,'ANALISIS DE RIESGOS'!F24=2),AND('VALORACIÓN CON CONTROLES'!F24=2,'ANALISIS DE RIESGOS'!F24=2)),"ZONA RIESGO BAJA",IF(OR(AND('VALORACIÓN CON CONTROLES'!F24=4,'ANALISIS DE RIESGOS'!F24=1),AND('VALORACIÓN CON CONTROLES'!F24=3,'ANALISIS DE RIESGOS'!F24=2),AND('VALORACIÓN CON CONTROLES'!F24=2,'ANALISIS DE RIESGOS'!F24=3),AND('VALORACIÓN CON CONTROLES'!F24=1,'ANALISIS DE RIESGOS'!F24=3)),"ZONA RIESGO MODERADO",IF(OR(AND('VALORACIÓN CON CONTROLES'!F24=5,'ANALISIS DE RIESGOS'!F24=1),AND('VALORACIÓN CON CONTROLES'!F24=5,'ANALISIS DE RIESGOS'!F24=2),AND('VALORACIÓN CON CONTROLES'!F24=4,'ANALISIS DE RIESGOS'!F24=2),AND('VALORACIÓN CON CONTROLES'!F24=4,'ANALISIS DE RIESGOS'!F24=3),AND('VALORACIÓN CON CONTROLES'!F24=3,'ANALISIS DE RIESGOS'!F24=3),AND('VALORACIÓN CON CONTROLES'!F24=2,'ANALISIS DE RIESGOS'!F24=4),AND('VALORACIÓN CON CONTROLES'!F24=1,'ANALISIS DE RIESGOS'!F24=4),AND('VALORACIÓN CON CONTROLES'!F24=1,'ANALISIS DE RIESGOS'!F24=5)),"ZONA RIESGO ALTO",IF(OR(AND('VALORACIÓN CON CONTROLES'!F24=5,'ANALISIS DE RIESGOS'!F24=3),AND('VALORACIÓN CON CONTROLES'!F24=5,'ANALISIS DE RIESGOS'!F24=4),AND('VALORACIÓN CON CONTROLES'!F24=5,'ANALISIS DE RIESGOS'!F24=5),AND('VALORACIÓN CON CONTROLES'!F24=4,'ANALISIS DE RIESGOS'!F24=4),AND('VALORACIÓN CON CONTROLES'!F24=4,'ANALISIS DE RIESGOS'!F24=5),AND('VALORACIÓN CON CONTROLES'!F24=3,'ANALISIS DE RIESGOS'!F24=4),AND('VALORACIÓN CON CONTROLES'!F24=3,'ANALISIS DE RIESGOS'!F24=5),AND('VALORACIÓN CON CONTROLES'!F24=2,'ANALISIS DE RIESGOS'!F24=5)),"ZONA RIESGO EXTREMO")))),0)</f>
        <v>0</v>
      </c>
      <c r="Q30" s="57" t="str">
        <f>IF(AND('VALORACIÓN CON CONTROLES'!F24&gt;0,'VALORACIÓN CON CONTROLES'!G24&gt;0),IF(OR(AND('VALORACIÓN CON CONTROLES'!F24=1,'VALORACIÓN CON CONTROLES'!G24=1),AND('VALORACIÓN CON CONTROLES'!F24=2,'VALORACIÓN CON CONTROLES'!G24=1),AND('VALORACIÓN CON CONTROLES'!F24=3,'VALORACIÓN CON CONTROLES'!G24=1),AND('VALORACIÓN CON CONTROLES'!F24=1,'VALORACIÓN CON CONTROLES'!G24=2),AND('VALORACIÓN CON CONTROLES'!F24=2,'VALORACIÓN CON CONTROLES'!G24=2)),"ZONA RIESGO BAJA",IF(OR(AND('VALORACIÓN CON CONTROLES'!F24=4,'VALORACIÓN CON CONTROLES'!G24=1),AND('VALORACIÓN CON CONTROLES'!F24=3,'VALORACIÓN CON CONTROLES'!G24=2),AND('VALORACIÓN CON CONTROLES'!F24=2,'VALORACIÓN CON CONTROLES'!G24=3),AND('VALORACIÓN CON CONTROLES'!F24=1,'VALORACIÓN CON CONTROLES'!G24=3)),"ZONA RIESGO MODERADO",IF(OR(AND('VALORACIÓN CON CONTROLES'!F24=5,'VALORACIÓN CON CONTROLES'!G24=1),AND('VALORACIÓN CON CONTROLES'!F24=5,'VALORACIÓN CON CONTROLES'!G24=2),AND('VALORACIÓN CON CONTROLES'!F24=4,'VALORACIÓN CON CONTROLES'!G24=2),AND('VALORACIÓN CON CONTROLES'!F24=4,'VALORACIÓN CON CONTROLES'!G24=3),AND('VALORACIÓN CON CONTROLES'!F24=3,'VALORACIÓN CON CONTROLES'!G24=3),AND('VALORACIÓN CON CONTROLES'!F24=2,'VALORACIÓN CON CONTROLES'!G24=4),AND('VALORACIÓN CON CONTROLES'!F24=1,'VALORACIÓN CON CONTROLES'!G24=4),AND('VALORACIÓN CON CONTROLES'!F24=1,'VALORACIÓN CON CONTROLES'!G24=5)),"ZONA RIESGO ALTO",IF(OR(AND('VALORACIÓN CON CONTROLES'!F24=5,'VALORACIÓN CON CONTROLES'!G24=3),AND('VALORACIÓN CON CONTROLES'!F24=5,'VALORACIÓN CON CONTROLES'!G24=4),AND('VALORACIÓN CON CONTROLES'!F24=5,'VALORACIÓN CON CONTROLES'!G24=5),AND('VALORACIÓN CON CONTROLES'!F24=4,'VALORACIÓN CON CONTROLES'!G24=4),AND('VALORACIÓN CON CONTROLES'!F24=4,'VALORACIÓN CON CONTROLES'!G24=5),AND('VALORACIÓN CON CONTROLES'!F24=3,'VALORACIÓN CON CONTROLES'!G24=4),AND('VALORACIÓN CON CONTROLES'!F24=3,'VALORACIÓN CON CONTROLES'!G24=5),AND('VALORACIÓN CON CONTROLES'!F24=2,'VALORACIÓN CON CONTROLES'!G24=5)),"ZONA RIESGO EXTREMO")))),0)</f>
        <v>ZONA RIESGO BAJA</v>
      </c>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row>
    <row r="31" spans="1:62" ht="15.75" thickBot="1" x14ac:dyDescent="0.3">
      <c r="A31" s="1"/>
      <c r="B31" s="1"/>
      <c r="C31" s="1"/>
      <c r="D31" s="1"/>
      <c r="E31" s="1"/>
      <c r="F31" s="1"/>
      <c r="G31" s="1"/>
      <c r="H31" s="1"/>
      <c r="I31" s="1"/>
      <c r="J31" s="1"/>
      <c r="K31" s="16">
        <v>21</v>
      </c>
      <c r="L31" s="1"/>
      <c r="M31" s="59">
        <v>17</v>
      </c>
      <c r="N31" s="59">
        <f>IF(AND('VALORACIÓN CON CONTROLES'!F25=0,'VALORACIÓN CON CONTROLES'!G25=0),'ANALISIS DE RIESGOS'!H25,0)</f>
        <v>0</v>
      </c>
      <c r="O31" s="1">
        <f>IF(AND('VALORACIÓN CON CONTROLES'!F25=0,'VALORACIÓN CON CONTROLES'!G25&gt;0),IF(OR(AND('ANALISIS DE RIESGOS'!E25=1,'VALORACIÓN CON CONTROLES'!G25=1),AND('ANALISIS DE RIESGOS'!E25=2,'VALORACIÓN CON CONTROLES'!G25=1),AND('ANALISIS DE RIESGOS'!E25=3,'VALORACIÓN CON CONTROLES'!G25=1),AND('ANALISIS DE RIESGOS'!E25=1,'VALORACIÓN CON CONTROLES'!G25=2),AND('ANALISIS DE RIESGOS'!E25=2,'VALORACIÓN CON CONTROLES'!G25=2)),"ZONA RIESGO BAJA",IF(OR(AND('ANALISIS DE RIESGOS'!E25=4,'VALORACIÓN CON CONTROLES'!G25=1),AND('ANALISIS DE RIESGOS'!E25=3,'VALORACIÓN CON CONTROLES'!G25=2),AND('ANALISIS DE RIESGOS'!E25=2,'VALORACIÓN CON CONTROLES'!G25=3),AND('ANALISIS DE RIESGOS'!E25=1,'VALORACIÓN CON CONTROLES'!G25=3)),"ZONA RIESGO MODERADO",IF(OR(AND('ANALISIS DE RIESGOS'!E25=5,'VALORACIÓN CON CONTROLES'!G25=1),AND('ANALISIS DE RIESGOS'!E25=5,'VALORACIÓN CON CONTROLES'!G25=2),AND('ANALISIS DE RIESGOS'!E25=4,'VALORACIÓN CON CONTROLES'!G25=2),AND('ANALISIS DE RIESGOS'!E25=4,'VALORACIÓN CON CONTROLES'!G25=3),AND('ANALISIS DE RIESGOS'!E25=3,'VALORACIÓN CON CONTROLES'!G25=3),AND('ANALISIS DE RIESGOS'!E25=2,'VALORACIÓN CON CONTROLES'!G25=4),AND('ANALISIS DE RIESGOS'!E25=1,'VALORACIÓN CON CONTROLES'!G25=4),AND('ANALISIS DE RIESGOS'!E25=1,'VALORACIÓN CON CONTROLES'!G25=5)),"ZONA RIESGO ALTO",IF(OR(AND('ANALISIS DE RIESGOS'!E25=5,'VALORACIÓN CON CONTROLES'!G25=3),AND('ANALISIS DE RIESGOS'!E25=5,'VALORACIÓN CON CONTROLES'!G25=4),AND('ANALISIS DE RIESGOS'!E25=5,'VALORACIÓN CON CONTROLES'!G25=5),AND('ANALISIS DE RIESGOS'!E25=4,'VALORACIÓN CON CONTROLES'!G25=4),AND('ANALISIS DE RIESGOS'!E25=4,'VALORACIÓN CON CONTROLES'!G25=5),AND('ANALISIS DE RIESGOS'!E25=3,'VALORACIÓN CON CONTROLES'!G25=4),AND('ANALISIS DE RIESGOS'!E25=3,'VALORACIÓN CON CONTROLES'!G25=5),AND('ANALISIS DE RIESGOS'!E25=2,'VALORACIÓN CON CONTROLES'!G25=5)),"ZONA RIESGO EXTREMO")))),0)</f>
        <v>0</v>
      </c>
      <c r="P31" s="1">
        <f>IF(AND('VALORACIÓN CON CONTROLES'!F25&gt;0,'VALORACIÓN CON CONTROLES'!G25=0),IF(OR(AND('VALORACIÓN CON CONTROLES'!F25=1,'ANALISIS DE RIESGOS'!F25=1),AND('VALORACIÓN CON CONTROLES'!F25=2,'ANALISIS DE RIESGOS'!F25=1),AND('VALORACIÓN CON CONTROLES'!F25=3,'ANALISIS DE RIESGOS'!F25=1),AND('VALORACIÓN CON CONTROLES'!F25=1,'ANALISIS DE RIESGOS'!F25=2),AND('VALORACIÓN CON CONTROLES'!F25=2,'ANALISIS DE RIESGOS'!F25=2)),"ZONA RIESGO BAJA",IF(OR(AND('VALORACIÓN CON CONTROLES'!F25=4,'ANALISIS DE RIESGOS'!F25=1),AND('VALORACIÓN CON CONTROLES'!F25=3,'ANALISIS DE RIESGOS'!F25=2),AND('VALORACIÓN CON CONTROLES'!F25=2,'ANALISIS DE RIESGOS'!F25=3),AND('VALORACIÓN CON CONTROLES'!F25=1,'ANALISIS DE RIESGOS'!F25=3)),"ZONA RIESGO MODERADO",IF(OR(AND('VALORACIÓN CON CONTROLES'!F25=5,'ANALISIS DE RIESGOS'!F25=1),AND('VALORACIÓN CON CONTROLES'!F25=5,'ANALISIS DE RIESGOS'!F25=2),AND('VALORACIÓN CON CONTROLES'!F25=4,'ANALISIS DE RIESGOS'!F25=2),AND('VALORACIÓN CON CONTROLES'!F25=4,'ANALISIS DE RIESGOS'!F25=3),AND('VALORACIÓN CON CONTROLES'!F25=3,'ANALISIS DE RIESGOS'!F25=3),AND('VALORACIÓN CON CONTROLES'!F25=2,'ANALISIS DE RIESGOS'!F25=4),AND('VALORACIÓN CON CONTROLES'!F25=1,'ANALISIS DE RIESGOS'!F25=4),AND('VALORACIÓN CON CONTROLES'!F25=1,'ANALISIS DE RIESGOS'!F25=5)),"ZONA RIESGO ALTO",IF(OR(AND('VALORACIÓN CON CONTROLES'!F25=5,'ANALISIS DE RIESGOS'!F25=3),AND('VALORACIÓN CON CONTROLES'!F25=5,'ANALISIS DE RIESGOS'!F25=4),AND('VALORACIÓN CON CONTROLES'!F25=5,'ANALISIS DE RIESGOS'!F25=5),AND('VALORACIÓN CON CONTROLES'!F25=4,'ANALISIS DE RIESGOS'!F25=4),AND('VALORACIÓN CON CONTROLES'!F25=4,'ANALISIS DE RIESGOS'!F25=5),AND('VALORACIÓN CON CONTROLES'!F25=3,'ANALISIS DE RIESGOS'!F25=4),AND('VALORACIÓN CON CONTROLES'!F25=3,'ANALISIS DE RIESGOS'!F25=5),AND('VALORACIÓN CON CONTROLES'!F25=2,'ANALISIS DE RIESGOS'!F25=5)),"ZONA RIESGO EXTREMO")))),0)</f>
        <v>0</v>
      </c>
      <c r="Q31" s="57" t="str">
        <f>IF(AND('VALORACIÓN CON CONTROLES'!F25&gt;0,'VALORACIÓN CON CONTROLES'!G25&gt;0),IF(OR(AND('VALORACIÓN CON CONTROLES'!F25=1,'VALORACIÓN CON CONTROLES'!G25=1),AND('VALORACIÓN CON CONTROLES'!F25=2,'VALORACIÓN CON CONTROLES'!G25=1),AND('VALORACIÓN CON CONTROLES'!F25=3,'VALORACIÓN CON CONTROLES'!G25=1),AND('VALORACIÓN CON CONTROLES'!F25=1,'VALORACIÓN CON CONTROLES'!G25=2),AND('VALORACIÓN CON CONTROLES'!F25=2,'VALORACIÓN CON CONTROLES'!G25=2)),"ZONA RIESGO BAJA",IF(OR(AND('VALORACIÓN CON CONTROLES'!F25=4,'VALORACIÓN CON CONTROLES'!G25=1),AND('VALORACIÓN CON CONTROLES'!F25=3,'VALORACIÓN CON CONTROLES'!G25=2),AND('VALORACIÓN CON CONTROLES'!F25=2,'VALORACIÓN CON CONTROLES'!G25=3),AND('VALORACIÓN CON CONTROLES'!F25=1,'VALORACIÓN CON CONTROLES'!G25=3)),"ZONA RIESGO MODERADO",IF(OR(AND('VALORACIÓN CON CONTROLES'!F25=5,'VALORACIÓN CON CONTROLES'!G25=1),AND('VALORACIÓN CON CONTROLES'!F25=5,'VALORACIÓN CON CONTROLES'!G25=2),AND('VALORACIÓN CON CONTROLES'!F25=4,'VALORACIÓN CON CONTROLES'!G25=2),AND('VALORACIÓN CON CONTROLES'!F25=4,'VALORACIÓN CON CONTROLES'!G25=3),AND('VALORACIÓN CON CONTROLES'!F25=3,'VALORACIÓN CON CONTROLES'!G25=3),AND('VALORACIÓN CON CONTROLES'!F25=2,'VALORACIÓN CON CONTROLES'!G25=4),AND('VALORACIÓN CON CONTROLES'!F25=1,'VALORACIÓN CON CONTROLES'!G25=4),AND('VALORACIÓN CON CONTROLES'!F25=1,'VALORACIÓN CON CONTROLES'!G25=5)),"ZONA RIESGO ALTO",IF(OR(AND('VALORACIÓN CON CONTROLES'!F25=5,'VALORACIÓN CON CONTROLES'!G25=3),AND('VALORACIÓN CON CONTROLES'!F25=5,'VALORACIÓN CON CONTROLES'!G25=4),AND('VALORACIÓN CON CONTROLES'!F25=5,'VALORACIÓN CON CONTROLES'!G25=5),AND('VALORACIÓN CON CONTROLES'!F25=4,'VALORACIÓN CON CONTROLES'!G25=4),AND('VALORACIÓN CON CONTROLES'!F25=4,'VALORACIÓN CON CONTROLES'!G25=5),AND('VALORACIÓN CON CONTROLES'!F25=3,'VALORACIÓN CON CONTROLES'!G25=4),AND('VALORACIÓN CON CONTROLES'!F25=3,'VALORACIÓN CON CONTROLES'!G25=5),AND('VALORACIÓN CON CONTROLES'!F25=2,'VALORACIÓN CON CONTROLES'!G25=5)),"ZONA RIESGO EXTREMO")))),0)</f>
        <v>ZONA RIESGO BAJA</v>
      </c>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row>
    <row r="32" spans="1:62" ht="15.75" thickBot="1" x14ac:dyDescent="0.3">
      <c r="A32" s="1"/>
      <c r="B32" s="1"/>
      <c r="C32" s="1"/>
      <c r="D32" s="1"/>
      <c r="E32" s="1"/>
      <c r="F32" s="1"/>
      <c r="G32" s="1"/>
      <c r="H32" s="1"/>
      <c r="I32" s="1"/>
      <c r="J32" s="1"/>
      <c r="K32" s="16">
        <v>22</v>
      </c>
      <c r="L32" s="1"/>
      <c r="M32" s="59">
        <v>18</v>
      </c>
      <c r="N32" s="59">
        <f>IF(AND('VALORACIÓN CON CONTROLES'!F26=0,'VALORACIÓN CON CONTROLES'!G26=0),'ANALISIS DE RIESGOS'!H26,0)</f>
        <v>0</v>
      </c>
      <c r="O32" s="1">
        <f>IF(AND('VALORACIÓN CON CONTROLES'!F26=0,'VALORACIÓN CON CONTROLES'!G26&gt;0),IF(OR(AND('ANALISIS DE RIESGOS'!E26=1,'VALORACIÓN CON CONTROLES'!G26=1),AND('ANALISIS DE RIESGOS'!E26=2,'VALORACIÓN CON CONTROLES'!G26=1),AND('ANALISIS DE RIESGOS'!E26=3,'VALORACIÓN CON CONTROLES'!G26=1),AND('ANALISIS DE RIESGOS'!E26=1,'VALORACIÓN CON CONTROLES'!G26=2),AND('ANALISIS DE RIESGOS'!E26=2,'VALORACIÓN CON CONTROLES'!G26=2)),"ZONA RIESGO BAJA",IF(OR(AND('ANALISIS DE RIESGOS'!E26=4,'VALORACIÓN CON CONTROLES'!G26=1),AND('ANALISIS DE RIESGOS'!E26=3,'VALORACIÓN CON CONTROLES'!G26=2),AND('ANALISIS DE RIESGOS'!E26=2,'VALORACIÓN CON CONTROLES'!G26=3),AND('ANALISIS DE RIESGOS'!E26=1,'VALORACIÓN CON CONTROLES'!G26=3)),"ZONA RIESGO MODERADO",IF(OR(AND('ANALISIS DE RIESGOS'!E26=5,'VALORACIÓN CON CONTROLES'!G26=1),AND('ANALISIS DE RIESGOS'!E26=5,'VALORACIÓN CON CONTROLES'!G26=2),AND('ANALISIS DE RIESGOS'!E26=4,'VALORACIÓN CON CONTROLES'!G26=2),AND('ANALISIS DE RIESGOS'!E26=4,'VALORACIÓN CON CONTROLES'!G26=3),AND('ANALISIS DE RIESGOS'!E26=3,'VALORACIÓN CON CONTROLES'!G26=3),AND('ANALISIS DE RIESGOS'!E26=2,'VALORACIÓN CON CONTROLES'!G26=4),AND('ANALISIS DE RIESGOS'!E26=1,'VALORACIÓN CON CONTROLES'!G26=4),AND('ANALISIS DE RIESGOS'!E26=1,'VALORACIÓN CON CONTROLES'!G26=5)),"ZONA RIESGO ALTO",IF(OR(AND('ANALISIS DE RIESGOS'!E26=5,'VALORACIÓN CON CONTROLES'!G26=3),AND('ANALISIS DE RIESGOS'!E26=5,'VALORACIÓN CON CONTROLES'!G26=4),AND('ANALISIS DE RIESGOS'!E26=5,'VALORACIÓN CON CONTROLES'!G26=5),AND('ANALISIS DE RIESGOS'!E26=4,'VALORACIÓN CON CONTROLES'!G26=4),AND('ANALISIS DE RIESGOS'!E26=4,'VALORACIÓN CON CONTROLES'!G26=5),AND('ANALISIS DE RIESGOS'!E26=3,'VALORACIÓN CON CONTROLES'!G26=4),AND('ANALISIS DE RIESGOS'!E26=3,'VALORACIÓN CON CONTROLES'!G26=5),AND('ANALISIS DE RIESGOS'!E26=2,'VALORACIÓN CON CONTROLES'!G26=5)),"ZONA RIESGO EXTREMO")))),0)</f>
        <v>0</v>
      </c>
      <c r="P32" s="1">
        <f>IF(AND('VALORACIÓN CON CONTROLES'!F26&gt;0,'VALORACIÓN CON CONTROLES'!G26=0),IF(OR(AND('VALORACIÓN CON CONTROLES'!F26=1,'ANALISIS DE RIESGOS'!F26=1),AND('VALORACIÓN CON CONTROLES'!F26=2,'ANALISIS DE RIESGOS'!F26=1),AND('VALORACIÓN CON CONTROLES'!F26=3,'ANALISIS DE RIESGOS'!F26=1),AND('VALORACIÓN CON CONTROLES'!F26=1,'ANALISIS DE RIESGOS'!F26=2),AND('VALORACIÓN CON CONTROLES'!F26=2,'ANALISIS DE RIESGOS'!F26=2)),"ZONA RIESGO BAJA",IF(OR(AND('VALORACIÓN CON CONTROLES'!F26=4,'ANALISIS DE RIESGOS'!F26=1),AND('VALORACIÓN CON CONTROLES'!F26=3,'ANALISIS DE RIESGOS'!F26=2),AND('VALORACIÓN CON CONTROLES'!F26=2,'ANALISIS DE RIESGOS'!F26=3),AND('VALORACIÓN CON CONTROLES'!F26=1,'ANALISIS DE RIESGOS'!F26=3)),"ZONA RIESGO MODERADO",IF(OR(AND('VALORACIÓN CON CONTROLES'!F26=5,'ANALISIS DE RIESGOS'!F26=1),AND('VALORACIÓN CON CONTROLES'!F26=5,'ANALISIS DE RIESGOS'!F26=2),AND('VALORACIÓN CON CONTROLES'!F26=4,'ANALISIS DE RIESGOS'!F26=2),AND('VALORACIÓN CON CONTROLES'!F26=4,'ANALISIS DE RIESGOS'!F26=3),AND('VALORACIÓN CON CONTROLES'!F26=3,'ANALISIS DE RIESGOS'!F26=3),AND('VALORACIÓN CON CONTROLES'!F26=2,'ANALISIS DE RIESGOS'!F26=4),AND('VALORACIÓN CON CONTROLES'!F26=1,'ANALISIS DE RIESGOS'!F26=4),AND('VALORACIÓN CON CONTROLES'!F26=1,'ANALISIS DE RIESGOS'!F26=5)),"ZONA RIESGO ALTO",IF(OR(AND('VALORACIÓN CON CONTROLES'!F26=5,'ANALISIS DE RIESGOS'!F26=3),AND('VALORACIÓN CON CONTROLES'!F26=5,'ANALISIS DE RIESGOS'!F26=4),AND('VALORACIÓN CON CONTROLES'!F26=5,'ANALISIS DE RIESGOS'!F26=5),AND('VALORACIÓN CON CONTROLES'!F26=4,'ANALISIS DE RIESGOS'!F26=4),AND('VALORACIÓN CON CONTROLES'!F26=4,'ANALISIS DE RIESGOS'!F26=5),AND('VALORACIÓN CON CONTROLES'!F26=3,'ANALISIS DE RIESGOS'!F26=4),AND('VALORACIÓN CON CONTROLES'!F26=3,'ANALISIS DE RIESGOS'!F26=5),AND('VALORACIÓN CON CONTROLES'!F26=2,'ANALISIS DE RIESGOS'!F26=5)),"ZONA RIESGO EXTREMO")))),0)</f>
        <v>0</v>
      </c>
      <c r="Q32" s="57" t="str">
        <f>IF(AND('VALORACIÓN CON CONTROLES'!F26&gt;0,'VALORACIÓN CON CONTROLES'!G26&gt;0),IF(OR(AND('VALORACIÓN CON CONTROLES'!F26=1,'VALORACIÓN CON CONTROLES'!G26=1),AND('VALORACIÓN CON CONTROLES'!F26=2,'VALORACIÓN CON CONTROLES'!G26=1),AND('VALORACIÓN CON CONTROLES'!F26=3,'VALORACIÓN CON CONTROLES'!G26=1),AND('VALORACIÓN CON CONTROLES'!F26=1,'VALORACIÓN CON CONTROLES'!G26=2),AND('VALORACIÓN CON CONTROLES'!F26=2,'VALORACIÓN CON CONTROLES'!G26=2)),"ZONA RIESGO BAJA",IF(OR(AND('VALORACIÓN CON CONTROLES'!F26=4,'VALORACIÓN CON CONTROLES'!G26=1),AND('VALORACIÓN CON CONTROLES'!F26=3,'VALORACIÓN CON CONTROLES'!G26=2),AND('VALORACIÓN CON CONTROLES'!F26=2,'VALORACIÓN CON CONTROLES'!G26=3),AND('VALORACIÓN CON CONTROLES'!F26=1,'VALORACIÓN CON CONTROLES'!G26=3)),"ZONA RIESGO MODERADO",IF(OR(AND('VALORACIÓN CON CONTROLES'!F26=5,'VALORACIÓN CON CONTROLES'!G26=1),AND('VALORACIÓN CON CONTROLES'!F26=5,'VALORACIÓN CON CONTROLES'!G26=2),AND('VALORACIÓN CON CONTROLES'!F26=4,'VALORACIÓN CON CONTROLES'!G26=2),AND('VALORACIÓN CON CONTROLES'!F26=4,'VALORACIÓN CON CONTROLES'!G26=3),AND('VALORACIÓN CON CONTROLES'!F26=3,'VALORACIÓN CON CONTROLES'!G26=3),AND('VALORACIÓN CON CONTROLES'!F26=2,'VALORACIÓN CON CONTROLES'!G26=4),AND('VALORACIÓN CON CONTROLES'!F26=1,'VALORACIÓN CON CONTROLES'!G26=4),AND('VALORACIÓN CON CONTROLES'!F26=1,'VALORACIÓN CON CONTROLES'!G26=5)),"ZONA RIESGO ALTO",IF(OR(AND('VALORACIÓN CON CONTROLES'!F26=5,'VALORACIÓN CON CONTROLES'!G26=3),AND('VALORACIÓN CON CONTROLES'!F26=5,'VALORACIÓN CON CONTROLES'!G26=4),AND('VALORACIÓN CON CONTROLES'!F26=5,'VALORACIÓN CON CONTROLES'!G26=5),AND('VALORACIÓN CON CONTROLES'!F26=4,'VALORACIÓN CON CONTROLES'!G26=4),AND('VALORACIÓN CON CONTROLES'!F26=4,'VALORACIÓN CON CONTROLES'!G26=5),AND('VALORACIÓN CON CONTROLES'!F26=3,'VALORACIÓN CON CONTROLES'!G26=4),AND('VALORACIÓN CON CONTROLES'!F26=3,'VALORACIÓN CON CONTROLES'!G26=5),AND('VALORACIÓN CON CONTROLES'!F26=2,'VALORACIÓN CON CONTROLES'!G26=5)),"ZONA RIESGO EXTREMO")))),0)</f>
        <v>ZONA RIESGO BAJA</v>
      </c>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row>
    <row r="33" spans="1:62" ht="15.75" thickBot="1" x14ac:dyDescent="0.3">
      <c r="A33" s="1"/>
      <c r="B33" s="1"/>
      <c r="C33" s="1"/>
      <c r="D33" s="1"/>
      <c r="E33" s="1"/>
      <c r="F33" s="1"/>
      <c r="G33" s="1"/>
      <c r="H33" s="1"/>
      <c r="I33" s="1"/>
      <c r="J33" s="1"/>
      <c r="K33" s="16">
        <v>23</v>
      </c>
      <c r="L33" s="1"/>
      <c r="M33" s="59">
        <v>19</v>
      </c>
      <c r="N33" s="59">
        <f>IF(AND('VALORACIÓN CON CONTROLES'!F27=0,'VALORACIÓN CON CONTROLES'!G27=0),'ANALISIS DE RIESGOS'!H27,0)</f>
        <v>0</v>
      </c>
      <c r="O33" s="1">
        <f>IF(AND('VALORACIÓN CON CONTROLES'!F27=0,'VALORACIÓN CON CONTROLES'!G27&gt;0),IF(OR(AND('ANALISIS DE RIESGOS'!E27=1,'VALORACIÓN CON CONTROLES'!G27=1),AND('ANALISIS DE RIESGOS'!E27=2,'VALORACIÓN CON CONTROLES'!G27=1),AND('ANALISIS DE RIESGOS'!E27=3,'VALORACIÓN CON CONTROLES'!G27=1),AND('ANALISIS DE RIESGOS'!E27=1,'VALORACIÓN CON CONTROLES'!G27=2),AND('ANALISIS DE RIESGOS'!E27=2,'VALORACIÓN CON CONTROLES'!G27=2)),"ZONA RIESGO BAJA",IF(OR(AND('ANALISIS DE RIESGOS'!E27=4,'VALORACIÓN CON CONTROLES'!G27=1),AND('ANALISIS DE RIESGOS'!E27=3,'VALORACIÓN CON CONTROLES'!G27=2),AND('ANALISIS DE RIESGOS'!E27=2,'VALORACIÓN CON CONTROLES'!G27=3),AND('ANALISIS DE RIESGOS'!E27=1,'VALORACIÓN CON CONTROLES'!G27=3)),"ZONA RIESGO MODERADO",IF(OR(AND('ANALISIS DE RIESGOS'!E27=5,'VALORACIÓN CON CONTROLES'!G27=1),AND('ANALISIS DE RIESGOS'!E27=5,'VALORACIÓN CON CONTROLES'!G27=2),AND('ANALISIS DE RIESGOS'!E27=4,'VALORACIÓN CON CONTROLES'!G27=2),AND('ANALISIS DE RIESGOS'!E27=4,'VALORACIÓN CON CONTROLES'!G27=3),AND('ANALISIS DE RIESGOS'!E27=3,'VALORACIÓN CON CONTROLES'!G27=3),AND('ANALISIS DE RIESGOS'!E27=2,'VALORACIÓN CON CONTROLES'!G27=4),AND('ANALISIS DE RIESGOS'!E27=1,'VALORACIÓN CON CONTROLES'!G27=4),AND('ANALISIS DE RIESGOS'!E27=1,'VALORACIÓN CON CONTROLES'!G27=5)),"ZONA RIESGO ALTO",IF(OR(AND('ANALISIS DE RIESGOS'!E27=5,'VALORACIÓN CON CONTROLES'!G27=3),AND('ANALISIS DE RIESGOS'!E27=5,'VALORACIÓN CON CONTROLES'!G27=4),AND('ANALISIS DE RIESGOS'!E27=5,'VALORACIÓN CON CONTROLES'!G27=5),AND('ANALISIS DE RIESGOS'!E27=4,'VALORACIÓN CON CONTROLES'!G27=4),AND('ANALISIS DE RIESGOS'!E27=4,'VALORACIÓN CON CONTROLES'!G27=5),AND('ANALISIS DE RIESGOS'!E27=3,'VALORACIÓN CON CONTROLES'!G27=4),AND('ANALISIS DE RIESGOS'!E27=3,'VALORACIÓN CON CONTROLES'!G27=5),AND('ANALISIS DE RIESGOS'!E27=2,'VALORACIÓN CON CONTROLES'!G27=5)),"ZONA RIESGO EXTREMO")))),0)</f>
        <v>0</v>
      </c>
      <c r="P33" s="1">
        <f>IF(AND('VALORACIÓN CON CONTROLES'!F27&gt;0,'VALORACIÓN CON CONTROLES'!G27=0),IF(OR(AND('VALORACIÓN CON CONTROLES'!F27=1,'ANALISIS DE RIESGOS'!F27=1),AND('VALORACIÓN CON CONTROLES'!F27=2,'ANALISIS DE RIESGOS'!F27=1),AND('VALORACIÓN CON CONTROLES'!F27=3,'ANALISIS DE RIESGOS'!F27=1),AND('VALORACIÓN CON CONTROLES'!F27=1,'ANALISIS DE RIESGOS'!F27=2),AND('VALORACIÓN CON CONTROLES'!F27=2,'ANALISIS DE RIESGOS'!F27=2)),"ZONA RIESGO BAJA",IF(OR(AND('VALORACIÓN CON CONTROLES'!F27=4,'ANALISIS DE RIESGOS'!F27=1),AND('VALORACIÓN CON CONTROLES'!F27=3,'ANALISIS DE RIESGOS'!F27=2),AND('VALORACIÓN CON CONTROLES'!F27=2,'ANALISIS DE RIESGOS'!F27=3),AND('VALORACIÓN CON CONTROLES'!F27=1,'ANALISIS DE RIESGOS'!F27=3)),"ZONA RIESGO MODERADO",IF(OR(AND('VALORACIÓN CON CONTROLES'!F27=5,'ANALISIS DE RIESGOS'!F27=1),AND('VALORACIÓN CON CONTROLES'!F27=5,'ANALISIS DE RIESGOS'!F27=2),AND('VALORACIÓN CON CONTROLES'!F27=4,'ANALISIS DE RIESGOS'!F27=2),AND('VALORACIÓN CON CONTROLES'!F27=4,'ANALISIS DE RIESGOS'!F27=3),AND('VALORACIÓN CON CONTROLES'!F27=3,'ANALISIS DE RIESGOS'!F27=3),AND('VALORACIÓN CON CONTROLES'!F27=2,'ANALISIS DE RIESGOS'!F27=4),AND('VALORACIÓN CON CONTROLES'!F27=1,'ANALISIS DE RIESGOS'!F27=4),AND('VALORACIÓN CON CONTROLES'!F27=1,'ANALISIS DE RIESGOS'!F27=5)),"ZONA RIESGO ALTO",IF(OR(AND('VALORACIÓN CON CONTROLES'!F27=5,'ANALISIS DE RIESGOS'!F27=3),AND('VALORACIÓN CON CONTROLES'!F27=5,'ANALISIS DE RIESGOS'!F27=4),AND('VALORACIÓN CON CONTROLES'!F27=5,'ANALISIS DE RIESGOS'!F27=5),AND('VALORACIÓN CON CONTROLES'!F27=4,'ANALISIS DE RIESGOS'!F27=4),AND('VALORACIÓN CON CONTROLES'!F27=4,'ANALISIS DE RIESGOS'!F27=5),AND('VALORACIÓN CON CONTROLES'!F27=3,'ANALISIS DE RIESGOS'!F27=4),AND('VALORACIÓN CON CONTROLES'!F27=3,'ANALISIS DE RIESGOS'!F27=5),AND('VALORACIÓN CON CONTROLES'!F27=2,'ANALISIS DE RIESGOS'!F27=5)),"ZONA RIESGO EXTREMO")))),0)</f>
        <v>0</v>
      </c>
      <c r="Q33" s="57" t="str">
        <f>IF(AND('VALORACIÓN CON CONTROLES'!F27&gt;0,'VALORACIÓN CON CONTROLES'!G27&gt;0),IF(OR(AND('VALORACIÓN CON CONTROLES'!F27=1,'VALORACIÓN CON CONTROLES'!G27=1),AND('VALORACIÓN CON CONTROLES'!F27=2,'VALORACIÓN CON CONTROLES'!G27=1),AND('VALORACIÓN CON CONTROLES'!F27=3,'VALORACIÓN CON CONTROLES'!G27=1),AND('VALORACIÓN CON CONTROLES'!F27=1,'VALORACIÓN CON CONTROLES'!G27=2),AND('VALORACIÓN CON CONTROLES'!F27=2,'VALORACIÓN CON CONTROLES'!G27=2)),"ZONA RIESGO BAJA",IF(OR(AND('VALORACIÓN CON CONTROLES'!F27=4,'VALORACIÓN CON CONTROLES'!G27=1),AND('VALORACIÓN CON CONTROLES'!F27=3,'VALORACIÓN CON CONTROLES'!G27=2),AND('VALORACIÓN CON CONTROLES'!F27=2,'VALORACIÓN CON CONTROLES'!G27=3),AND('VALORACIÓN CON CONTROLES'!F27=1,'VALORACIÓN CON CONTROLES'!G27=3)),"ZONA RIESGO MODERADO",IF(OR(AND('VALORACIÓN CON CONTROLES'!F27=5,'VALORACIÓN CON CONTROLES'!G27=1),AND('VALORACIÓN CON CONTROLES'!F27=5,'VALORACIÓN CON CONTROLES'!G27=2),AND('VALORACIÓN CON CONTROLES'!F27=4,'VALORACIÓN CON CONTROLES'!G27=2),AND('VALORACIÓN CON CONTROLES'!F27=4,'VALORACIÓN CON CONTROLES'!G27=3),AND('VALORACIÓN CON CONTROLES'!F27=3,'VALORACIÓN CON CONTROLES'!G27=3),AND('VALORACIÓN CON CONTROLES'!F27=2,'VALORACIÓN CON CONTROLES'!G27=4),AND('VALORACIÓN CON CONTROLES'!F27=1,'VALORACIÓN CON CONTROLES'!G27=4),AND('VALORACIÓN CON CONTROLES'!F27=1,'VALORACIÓN CON CONTROLES'!G27=5)),"ZONA RIESGO ALTO",IF(OR(AND('VALORACIÓN CON CONTROLES'!F27=5,'VALORACIÓN CON CONTROLES'!G27=3),AND('VALORACIÓN CON CONTROLES'!F27=5,'VALORACIÓN CON CONTROLES'!G27=4),AND('VALORACIÓN CON CONTROLES'!F27=5,'VALORACIÓN CON CONTROLES'!G27=5),AND('VALORACIÓN CON CONTROLES'!F27=4,'VALORACIÓN CON CONTROLES'!G27=4),AND('VALORACIÓN CON CONTROLES'!F27=4,'VALORACIÓN CON CONTROLES'!G27=5),AND('VALORACIÓN CON CONTROLES'!F27=3,'VALORACIÓN CON CONTROLES'!G27=4),AND('VALORACIÓN CON CONTROLES'!F27=3,'VALORACIÓN CON CONTROLES'!G27=5),AND('VALORACIÓN CON CONTROLES'!F27=2,'VALORACIÓN CON CONTROLES'!G27=5)),"ZONA RIESGO EXTREMO")))),0)</f>
        <v>ZONA RIESGO BAJA</v>
      </c>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row>
    <row r="34" spans="1:62" ht="15.75" thickBot="1" x14ac:dyDescent="0.3">
      <c r="A34" s="1"/>
      <c r="B34" s="1"/>
      <c r="C34" s="1"/>
      <c r="D34" s="1"/>
      <c r="E34" s="1"/>
      <c r="F34" s="1"/>
      <c r="G34" s="1"/>
      <c r="H34" s="1"/>
      <c r="I34" s="1"/>
      <c r="J34" s="1"/>
      <c r="K34" s="16">
        <v>24</v>
      </c>
      <c r="L34" s="1"/>
      <c r="M34" s="59">
        <v>20</v>
      </c>
      <c r="N34" s="59">
        <f>IF(AND('VALORACIÓN CON CONTROLES'!F28=0,'VALORACIÓN CON CONTROLES'!G28=0),'ANALISIS DE RIESGOS'!H28,0)</f>
        <v>0</v>
      </c>
      <c r="O34" s="1">
        <f>IF(AND('VALORACIÓN CON CONTROLES'!F28=0,'VALORACIÓN CON CONTROLES'!G28&gt;0),IF(OR(AND('ANALISIS DE RIESGOS'!E28=1,'VALORACIÓN CON CONTROLES'!G28=1),AND('ANALISIS DE RIESGOS'!E28=2,'VALORACIÓN CON CONTROLES'!G28=1),AND('ANALISIS DE RIESGOS'!E28=3,'VALORACIÓN CON CONTROLES'!G28=1),AND('ANALISIS DE RIESGOS'!E28=1,'VALORACIÓN CON CONTROLES'!G28=2),AND('ANALISIS DE RIESGOS'!E28=2,'VALORACIÓN CON CONTROLES'!G28=2)),"ZONA RIESGO BAJA",IF(OR(AND('ANALISIS DE RIESGOS'!E28=4,'VALORACIÓN CON CONTROLES'!G28=1),AND('ANALISIS DE RIESGOS'!E28=3,'VALORACIÓN CON CONTROLES'!G28=2),AND('ANALISIS DE RIESGOS'!E28=2,'VALORACIÓN CON CONTROLES'!G28=3),AND('ANALISIS DE RIESGOS'!E28=1,'VALORACIÓN CON CONTROLES'!G28=3)),"ZONA RIESGO MODERADO",IF(OR(AND('ANALISIS DE RIESGOS'!E28=5,'VALORACIÓN CON CONTROLES'!G28=1),AND('ANALISIS DE RIESGOS'!E28=5,'VALORACIÓN CON CONTROLES'!G28=2),AND('ANALISIS DE RIESGOS'!E28=4,'VALORACIÓN CON CONTROLES'!G28=2),AND('ANALISIS DE RIESGOS'!E28=4,'VALORACIÓN CON CONTROLES'!G28=3),AND('ANALISIS DE RIESGOS'!E28=3,'VALORACIÓN CON CONTROLES'!G28=3),AND('ANALISIS DE RIESGOS'!E28=2,'VALORACIÓN CON CONTROLES'!G28=4),AND('ANALISIS DE RIESGOS'!E28=1,'VALORACIÓN CON CONTROLES'!G28=4),AND('ANALISIS DE RIESGOS'!E28=1,'VALORACIÓN CON CONTROLES'!G28=5)),"ZONA RIESGO ALTO",IF(OR(AND('ANALISIS DE RIESGOS'!E28=5,'VALORACIÓN CON CONTROLES'!G28=3),AND('ANALISIS DE RIESGOS'!E28=5,'VALORACIÓN CON CONTROLES'!G28=4),AND('ANALISIS DE RIESGOS'!E28=5,'VALORACIÓN CON CONTROLES'!G28=5),AND('ANALISIS DE RIESGOS'!E28=4,'VALORACIÓN CON CONTROLES'!G28=4),AND('ANALISIS DE RIESGOS'!E28=4,'VALORACIÓN CON CONTROLES'!G28=5),AND('ANALISIS DE RIESGOS'!E28=3,'VALORACIÓN CON CONTROLES'!G28=4),AND('ANALISIS DE RIESGOS'!E28=3,'VALORACIÓN CON CONTROLES'!G28=5),AND('ANALISIS DE RIESGOS'!E28=2,'VALORACIÓN CON CONTROLES'!G28=5)),"ZONA RIESGO EXTREMO")))),0)</f>
        <v>0</v>
      </c>
      <c r="P34" s="1">
        <f>IF(AND('VALORACIÓN CON CONTROLES'!F28&gt;0,'VALORACIÓN CON CONTROLES'!G28=0),IF(OR(AND('VALORACIÓN CON CONTROLES'!F28=1,'ANALISIS DE RIESGOS'!F28=1),AND('VALORACIÓN CON CONTROLES'!F28=2,'ANALISIS DE RIESGOS'!F28=1),AND('VALORACIÓN CON CONTROLES'!F28=3,'ANALISIS DE RIESGOS'!F28=1),AND('VALORACIÓN CON CONTROLES'!F28=1,'ANALISIS DE RIESGOS'!F28=2),AND('VALORACIÓN CON CONTROLES'!F28=2,'ANALISIS DE RIESGOS'!F28=2)),"ZONA RIESGO BAJA",IF(OR(AND('VALORACIÓN CON CONTROLES'!F28=4,'ANALISIS DE RIESGOS'!F28=1),AND('VALORACIÓN CON CONTROLES'!F28=3,'ANALISIS DE RIESGOS'!F28=2),AND('VALORACIÓN CON CONTROLES'!F28=2,'ANALISIS DE RIESGOS'!F28=3),AND('VALORACIÓN CON CONTROLES'!F28=1,'ANALISIS DE RIESGOS'!F28=3)),"ZONA RIESGO MODERADO",IF(OR(AND('VALORACIÓN CON CONTROLES'!F28=5,'ANALISIS DE RIESGOS'!F28=1),AND('VALORACIÓN CON CONTROLES'!F28=5,'ANALISIS DE RIESGOS'!F28=2),AND('VALORACIÓN CON CONTROLES'!F28=4,'ANALISIS DE RIESGOS'!F28=2),AND('VALORACIÓN CON CONTROLES'!F28=4,'ANALISIS DE RIESGOS'!F28=3),AND('VALORACIÓN CON CONTROLES'!F28=3,'ANALISIS DE RIESGOS'!F28=3),AND('VALORACIÓN CON CONTROLES'!F28=2,'ANALISIS DE RIESGOS'!F28=4),AND('VALORACIÓN CON CONTROLES'!F28=1,'ANALISIS DE RIESGOS'!F28=4),AND('VALORACIÓN CON CONTROLES'!F28=1,'ANALISIS DE RIESGOS'!F28=5)),"ZONA RIESGO ALTO",IF(OR(AND('VALORACIÓN CON CONTROLES'!F28=5,'ANALISIS DE RIESGOS'!F28=3),AND('VALORACIÓN CON CONTROLES'!F28=5,'ANALISIS DE RIESGOS'!F28=4),AND('VALORACIÓN CON CONTROLES'!F28=5,'ANALISIS DE RIESGOS'!F28=5),AND('VALORACIÓN CON CONTROLES'!F28=4,'ANALISIS DE RIESGOS'!F28=4),AND('VALORACIÓN CON CONTROLES'!F28=4,'ANALISIS DE RIESGOS'!F28=5),AND('VALORACIÓN CON CONTROLES'!F28=3,'ANALISIS DE RIESGOS'!F28=4),AND('VALORACIÓN CON CONTROLES'!F28=3,'ANALISIS DE RIESGOS'!F28=5),AND('VALORACIÓN CON CONTROLES'!F28=2,'ANALISIS DE RIESGOS'!F28=5)),"ZONA RIESGO EXTREMO")))),0)</f>
        <v>0</v>
      </c>
      <c r="Q34" s="57" t="str">
        <f>IF(AND('VALORACIÓN CON CONTROLES'!F28&gt;0,'VALORACIÓN CON CONTROLES'!G28&gt;0),IF(OR(AND('VALORACIÓN CON CONTROLES'!F28=1,'VALORACIÓN CON CONTROLES'!G28=1),AND('VALORACIÓN CON CONTROLES'!F28=2,'VALORACIÓN CON CONTROLES'!G28=1),AND('VALORACIÓN CON CONTROLES'!F28=3,'VALORACIÓN CON CONTROLES'!G28=1),AND('VALORACIÓN CON CONTROLES'!F28=1,'VALORACIÓN CON CONTROLES'!G28=2),AND('VALORACIÓN CON CONTROLES'!F28=2,'VALORACIÓN CON CONTROLES'!G28=2)),"ZONA RIESGO BAJA",IF(OR(AND('VALORACIÓN CON CONTROLES'!F28=4,'VALORACIÓN CON CONTROLES'!G28=1),AND('VALORACIÓN CON CONTROLES'!F28=3,'VALORACIÓN CON CONTROLES'!G28=2),AND('VALORACIÓN CON CONTROLES'!F28=2,'VALORACIÓN CON CONTROLES'!G28=3),AND('VALORACIÓN CON CONTROLES'!F28=1,'VALORACIÓN CON CONTROLES'!G28=3)),"ZONA RIESGO MODERADO",IF(OR(AND('VALORACIÓN CON CONTROLES'!F28=5,'VALORACIÓN CON CONTROLES'!G28=1),AND('VALORACIÓN CON CONTROLES'!F28=5,'VALORACIÓN CON CONTROLES'!G28=2),AND('VALORACIÓN CON CONTROLES'!F28=4,'VALORACIÓN CON CONTROLES'!G28=2),AND('VALORACIÓN CON CONTROLES'!F28=4,'VALORACIÓN CON CONTROLES'!G28=3),AND('VALORACIÓN CON CONTROLES'!F28=3,'VALORACIÓN CON CONTROLES'!G28=3),AND('VALORACIÓN CON CONTROLES'!F28=2,'VALORACIÓN CON CONTROLES'!G28=4),AND('VALORACIÓN CON CONTROLES'!F28=1,'VALORACIÓN CON CONTROLES'!G28=4),AND('VALORACIÓN CON CONTROLES'!F28=1,'VALORACIÓN CON CONTROLES'!G28=5)),"ZONA RIESGO ALTO",IF(OR(AND('VALORACIÓN CON CONTROLES'!F28=5,'VALORACIÓN CON CONTROLES'!G28=3),AND('VALORACIÓN CON CONTROLES'!F28=5,'VALORACIÓN CON CONTROLES'!G28=4),AND('VALORACIÓN CON CONTROLES'!F28=5,'VALORACIÓN CON CONTROLES'!G28=5),AND('VALORACIÓN CON CONTROLES'!F28=4,'VALORACIÓN CON CONTROLES'!G28=4),AND('VALORACIÓN CON CONTROLES'!F28=4,'VALORACIÓN CON CONTROLES'!G28=5),AND('VALORACIÓN CON CONTROLES'!F28=3,'VALORACIÓN CON CONTROLES'!G28=4),AND('VALORACIÓN CON CONTROLES'!F28=3,'VALORACIÓN CON CONTROLES'!G28=5),AND('VALORACIÓN CON CONTROLES'!F28=2,'VALORACIÓN CON CONTROLES'!G28=5)),"ZONA RIESGO EXTREMO")))),0)</f>
        <v>ZONA RIESGO BAJA</v>
      </c>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row>
    <row r="35" spans="1:62" ht="15.75" thickBot="1" x14ac:dyDescent="0.3">
      <c r="A35" s="1"/>
      <c r="B35" s="1"/>
      <c r="C35" s="1"/>
      <c r="D35" s="1"/>
      <c r="E35" s="1"/>
      <c r="F35" s="1"/>
      <c r="G35" s="1"/>
      <c r="H35" s="1"/>
      <c r="I35" s="1"/>
      <c r="J35" s="1"/>
      <c r="K35" s="16">
        <v>25</v>
      </c>
      <c r="L35" s="1"/>
      <c r="M35" s="59">
        <v>21</v>
      </c>
      <c r="N35" s="59">
        <f>IF(AND('VALORACIÓN CON CONTROLES'!F29=0,'VALORACIÓN CON CONTROLES'!G29=0),'ANALISIS DE RIESGOS'!H29,0)</f>
        <v>0</v>
      </c>
      <c r="O35" s="1">
        <f>IF(AND('VALORACIÓN CON CONTROLES'!F29=0,'VALORACIÓN CON CONTROLES'!G29&gt;0),IF(OR(AND('ANALISIS DE RIESGOS'!E29=1,'VALORACIÓN CON CONTROLES'!G29=1),AND('ANALISIS DE RIESGOS'!E29=2,'VALORACIÓN CON CONTROLES'!G29=1),AND('ANALISIS DE RIESGOS'!E29=3,'VALORACIÓN CON CONTROLES'!G29=1),AND('ANALISIS DE RIESGOS'!E29=1,'VALORACIÓN CON CONTROLES'!G29=2),AND('ANALISIS DE RIESGOS'!E29=2,'VALORACIÓN CON CONTROLES'!G29=2)),"ZONA RIESGO BAJA",IF(OR(AND('ANALISIS DE RIESGOS'!E29=4,'VALORACIÓN CON CONTROLES'!G29=1),AND('ANALISIS DE RIESGOS'!E29=3,'VALORACIÓN CON CONTROLES'!G29=2),AND('ANALISIS DE RIESGOS'!E29=2,'VALORACIÓN CON CONTROLES'!G29=3),AND('ANALISIS DE RIESGOS'!E29=1,'VALORACIÓN CON CONTROLES'!G29=3)),"ZONA RIESGO MODERADO",IF(OR(AND('ANALISIS DE RIESGOS'!E29=5,'VALORACIÓN CON CONTROLES'!G29=1),AND('ANALISIS DE RIESGOS'!E29=5,'VALORACIÓN CON CONTROLES'!G29=2),AND('ANALISIS DE RIESGOS'!E29=4,'VALORACIÓN CON CONTROLES'!G29=2),AND('ANALISIS DE RIESGOS'!E29=4,'VALORACIÓN CON CONTROLES'!G29=3),AND('ANALISIS DE RIESGOS'!E29=3,'VALORACIÓN CON CONTROLES'!G29=3),AND('ANALISIS DE RIESGOS'!E29=2,'VALORACIÓN CON CONTROLES'!G29=4),AND('ANALISIS DE RIESGOS'!E29=1,'VALORACIÓN CON CONTROLES'!G29=4),AND('ANALISIS DE RIESGOS'!E29=1,'VALORACIÓN CON CONTROLES'!G29=5)),"ZONA RIESGO ALTO",IF(OR(AND('ANALISIS DE RIESGOS'!E29=5,'VALORACIÓN CON CONTROLES'!G29=3),AND('ANALISIS DE RIESGOS'!E29=5,'VALORACIÓN CON CONTROLES'!G29=4),AND('ANALISIS DE RIESGOS'!E29=5,'VALORACIÓN CON CONTROLES'!G29=5),AND('ANALISIS DE RIESGOS'!E29=4,'VALORACIÓN CON CONTROLES'!G29=4),AND('ANALISIS DE RIESGOS'!E29=4,'VALORACIÓN CON CONTROLES'!G29=5),AND('ANALISIS DE RIESGOS'!E29=3,'VALORACIÓN CON CONTROLES'!G29=4),AND('ANALISIS DE RIESGOS'!E29=3,'VALORACIÓN CON CONTROLES'!G29=5),AND('ANALISIS DE RIESGOS'!E29=2,'VALORACIÓN CON CONTROLES'!G29=5)),"ZONA RIESGO EXTREMO")))),0)</f>
        <v>0</v>
      </c>
      <c r="P35" s="1">
        <f>IF(AND('VALORACIÓN CON CONTROLES'!F29&gt;0,'VALORACIÓN CON CONTROLES'!G29=0),IF(OR(AND('VALORACIÓN CON CONTROLES'!F29=1,'ANALISIS DE RIESGOS'!F29=1),AND('VALORACIÓN CON CONTROLES'!F29=2,'ANALISIS DE RIESGOS'!F29=1),AND('VALORACIÓN CON CONTROLES'!F29=3,'ANALISIS DE RIESGOS'!F29=1),AND('VALORACIÓN CON CONTROLES'!F29=1,'ANALISIS DE RIESGOS'!F29=2),AND('VALORACIÓN CON CONTROLES'!F29=2,'ANALISIS DE RIESGOS'!F29=2)),"ZONA RIESGO BAJA",IF(OR(AND('VALORACIÓN CON CONTROLES'!F29=4,'ANALISIS DE RIESGOS'!F29=1),AND('VALORACIÓN CON CONTROLES'!F29=3,'ANALISIS DE RIESGOS'!F29=2),AND('VALORACIÓN CON CONTROLES'!F29=2,'ANALISIS DE RIESGOS'!F29=3),AND('VALORACIÓN CON CONTROLES'!F29=1,'ANALISIS DE RIESGOS'!F29=3)),"ZONA RIESGO MODERADO",IF(OR(AND('VALORACIÓN CON CONTROLES'!F29=5,'ANALISIS DE RIESGOS'!F29=1),AND('VALORACIÓN CON CONTROLES'!F29=5,'ANALISIS DE RIESGOS'!F29=2),AND('VALORACIÓN CON CONTROLES'!F29=4,'ANALISIS DE RIESGOS'!F29=2),AND('VALORACIÓN CON CONTROLES'!F29=4,'ANALISIS DE RIESGOS'!F29=3),AND('VALORACIÓN CON CONTROLES'!F29=3,'ANALISIS DE RIESGOS'!F29=3),AND('VALORACIÓN CON CONTROLES'!F29=2,'ANALISIS DE RIESGOS'!F29=4),AND('VALORACIÓN CON CONTROLES'!F29=1,'ANALISIS DE RIESGOS'!F29=4),AND('VALORACIÓN CON CONTROLES'!F29=1,'ANALISIS DE RIESGOS'!F29=5)),"ZONA RIESGO ALTO",IF(OR(AND('VALORACIÓN CON CONTROLES'!F29=5,'ANALISIS DE RIESGOS'!F29=3),AND('VALORACIÓN CON CONTROLES'!F29=5,'ANALISIS DE RIESGOS'!F29=4),AND('VALORACIÓN CON CONTROLES'!F29=5,'ANALISIS DE RIESGOS'!F29=5),AND('VALORACIÓN CON CONTROLES'!F29=4,'ANALISIS DE RIESGOS'!F29=4),AND('VALORACIÓN CON CONTROLES'!F29=4,'ANALISIS DE RIESGOS'!F29=5),AND('VALORACIÓN CON CONTROLES'!F29=3,'ANALISIS DE RIESGOS'!F29=4),AND('VALORACIÓN CON CONTROLES'!F29=3,'ANALISIS DE RIESGOS'!F29=5),AND('VALORACIÓN CON CONTROLES'!F29=2,'ANALISIS DE RIESGOS'!F29=5)),"ZONA RIESGO EXTREMO")))),0)</f>
        <v>0</v>
      </c>
      <c r="Q35" s="57" t="str">
        <f>IF(AND('VALORACIÓN CON CONTROLES'!F29&gt;0,'VALORACIÓN CON CONTROLES'!G29&gt;0),IF(OR(AND('VALORACIÓN CON CONTROLES'!F29=1,'VALORACIÓN CON CONTROLES'!G29=1),AND('VALORACIÓN CON CONTROLES'!F29=2,'VALORACIÓN CON CONTROLES'!G29=1),AND('VALORACIÓN CON CONTROLES'!F29=3,'VALORACIÓN CON CONTROLES'!G29=1),AND('VALORACIÓN CON CONTROLES'!F29=1,'VALORACIÓN CON CONTROLES'!G29=2),AND('VALORACIÓN CON CONTROLES'!F29=2,'VALORACIÓN CON CONTROLES'!G29=2)),"ZONA RIESGO BAJA",IF(OR(AND('VALORACIÓN CON CONTROLES'!F29=4,'VALORACIÓN CON CONTROLES'!G29=1),AND('VALORACIÓN CON CONTROLES'!F29=3,'VALORACIÓN CON CONTROLES'!G29=2),AND('VALORACIÓN CON CONTROLES'!F29=2,'VALORACIÓN CON CONTROLES'!G29=3),AND('VALORACIÓN CON CONTROLES'!F29=1,'VALORACIÓN CON CONTROLES'!G29=3)),"ZONA RIESGO MODERADO",IF(OR(AND('VALORACIÓN CON CONTROLES'!F29=5,'VALORACIÓN CON CONTROLES'!G29=1),AND('VALORACIÓN CON CONTROLES'!F29=5,'VALORACIÓN CON CONTROLES'!G29=2),AND('VALORACIÓN CON CONTROLES'!F29=4,'VALORACIÓN CON CONTROLES'!G29=2),AND('VALORACIÓN CON CONTROLES'!F29=4,'VALORACIÓN CON CONTROLES'!G29=3),AND('VALORACIÓN CON CONTROLES'!F29=3,'VALORACIÓN CON CONTROLES'!G29=3),AND('VALORACIÓN CON CONTROLES'!F29=2,'VALORACIÓN CON CONTROLES'!G29=4),AND('VALORACIÓN CON CONTROLES'!F29=1,'VALORACIÓN CON CONTROLES'!G29=4),AND('VALORACIÓN CON CONTROLES'!F29=1,'VALORACIÓN CON CONTROLES'!G29=5)),"ZONA RIESGO ALTO",IF(OR(AND('VALORACIÓN CON CONTROLES'!F29=5,'VALORACIÓN CON CONTROLES'!G29=3),AND('VALORACIÓN CON CONTROLES'!F29=5,'VALORACIÓN CON CONTROLES'!G29=4),AND('VALORACIÓN CON CONTROLES'!F29=5,'VALORACIÓN CON CONTROLES'!G29=5),AND('VALORACIÓN CON CONTROLES'!F29=4,'VALORACIÓN CON CONTROLES'!G29=4),AND('VALORACIÓN CON CONTROLES'!F29=4,'VALORACIÓN CON CONTROLES'!G29=5),AND('VALORACIÓN CON CONTROLES'!F29=3,'VALORACIÓN CON CONTROLES'!G29=4),AND('VALORACIÓN CON CONTROLES'!F29=3,'VALORACIÓN CON CONTROLES'!G29=5),AND('VALORACIÓN CON CONTROLES'!F29=2,'VALORACIÓN CON CONTROLES'!G29=5)),"ZONA RIESGO EXTREMO")))),0)</f>
        <v>ZONA RIESGO BAJA</v>
      </c>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row>
    <row r="36" spans="1:62" ht="15.75" thickBot="1" x14ac:dyDescent="0.3">
      <c r="A36" s="1"/>
      <c r="B36" s="1"/>
      <c r="C36" s="1"/>
      <c r="D36" s="1"/>
      <c r="E36" s="1"/>
      <c r="F36" s="1"/>
      <c r="G36" s="1"/>
      <c r="H36" s="1"/>
      <c r="I36" s="1"/>
      <c r="J36" s="1"/>
      <c r="K36" s="16">
        <v>26</v>
      </c>
      <c r="L36" s="1"/>
      <c r="M36" s="59">
        <v>22</v>
      </c>
      <c r="N36" s="59">
        <f>IF(AND('VALORACIÓN CON CONTROLES'!F30=0,'VALORACIÓN CON CONTROLES'!G30=0),'ANALISIS DE RIESGOS'!H30,0)</f>
        <v>0</v>
      </c>
      <c r="O36" s="1">
        <f>IF(AND('VALORACIÓN CON CONTROLES'!F30=0,'VALORACIÓN CON CONTROLES'!G30&gt;0),IF(OR(AND('ANALISIS DE RIESGOS'!E30=1,'VALORACIÓN CON CONTROLES'!G30=1),AND('ANALISIS DE RIESGOS'!E30=2,'VALORACIÓN CON CONTROLES'!G30=1),AND('ANALISIS DE RIESGOS'!E30=3,'VALORACIÓN CON CONTROLES'!G30=1),AND('ANALISIS DE RIESGOS'!E30=1,'VALORACIÓN CON CONTROLES'!G30=2),AND('ANALISIS DE RIESGOS'!E30=2,'VALORACIÓN CON CONTROLES'!G30=2)),"ZONA RIESGO BAJA",IF(OR(AND('ANALISIS DE RIESGOS'!E30=4,'VALORACIÓN CON CONTROLES'!G30=1),AND('ANALISIS DE RIESGOS'!E30=3,'VALORACIÓN CON CONTROLES'!G30=2),AND('ANALISIS DE RIESGOS'!E30=2,'VALORACIÓN CON CONTROLES'!G30=3),AND('ANALISIS DE RIESGOS'!E30=1,'VALORACIÓN CON CONTROLES'!G30=3)),"ZONA RIESGO MODERADO",IF(OR(AND('ANALISIS DE RIESGOS'!E30=5,'VALORACIÓN CON CONTROLES'!G30=1),AND('ANALISIS DE RIESGOS'!E30=5,'VALORACIÓN CON CONTROLES'!G30=2),AND('ANALISIS DE RIESGOS'!E30=4,'VALORACIÓN CON CONTROLES'!G30=2),AND('ANALISIS DE RIESGOS'!E30=4,'VALORACIÓN CON CONTROLES'!G30=3),AND('ANALISIS DE RIESGOS'!E30=3,'VALORACIÓN CON CONTROLES'!G30=3),AND('ANALISIS DE RIESGOS'!E30=2,'VALORACIÓN CON CONTROLES'!G30=4),AND('ANALISIS DE RIESGOS'!E30=1,'VALORACIÓN CON CONTROLES'!G30=4),AND('ANALISIS DE RIESGOS'!E30=1,'VALORACIÓN CON CONTROLES'!G30=5)),"ZONA RIESGO ALTO",IF(OR(AND('ANALISIS DE RIESGOS'!E30=5,'VALORACIÓN CON CONTROLES'!G30=3),AND('ANALISIS DE RIESGOS'!E30=5,'VALORACIÓN CON CONTROLES'!G30=4),AND('ANALISIS DE RIESGOS'!E30=5,'VALORACIÓN CON CONTROLES'!G30=5),AND('ANALISIS DE RIESGOS'!E30=4,'VALORACIÓN CON CONTROLES'!G30=4),AND('ANALISIS DE RIESGOS'!E30=4,'VALORACIÓN CON CONTROLES'!G30=5),AND('ANALISIS DE RIESGOS'!E30=3,'VALORACIÓN CON CONTROLES'!G30=4),AND('ANALISIS DE RIESGOS'!E30=3,'VALORACIÓN CON CONTROLES'!G30=5),AND('ANALISIS DE RIESGOS'!E30=2,'VALORACIÓN CON CONTROLES'!G30=5)),"ZONA RIESGO EXTREMO")))),0)</f>
        <v>0</v>
      </c>
      <c r="P36" s="1">
        <f>IF(AND('VALORACIÓN CON CONTROLES'!F30&gt;0,'VALORACIÓN CON CONTROLES'!G30=0),IF(OR(AND('VALORACIÓN CON CONTROLES'!F30=1,'ANALISIS DE RIESGOS'!F30=1),AND('VALORACIÓN CON CONTROLES'!F30=2,'ANALISIS DE RIESGOS'!F30=1),AND('VALORACIÓN CON CONTROLES'!F30=3,'ANALISIS DE RIESGOS'!F30=1),AND('VALORACIÓN CON CONTROLES'!F30=1,'ANALISIS DE RIESGOS'!F30=2),AND('VALORACIÓN CON CONTROLES'!F30=2,'ANALISIS DE RIESGOS'!F30=2)),"ZONA RIESGO BAJA",IF(OR(AND('VALORACIÓN CON CONTROLES'!F30=4,'ANALISIS DE RIESGOS'!F30=1),AND('VALORACIÓN CON CONTROLES'!F30=3,'ANALISIS DE RIESGOS'!F30=2),AND('VALORACIÓN CON CONTROLES'!F30=2,'ANALISIS DE RIESGOS'!F30=3),AND('VALORACIÓN CON CONTROLES'!F30=1,'ANALISIS DE RIESGOS'!F30=3)),"ZONA RIESGO MODERADO",IF(OR(AND('VALORACIÓN CON CONTROLES'!F30=5,'ANALISIS DE RIESGOS'!F30=1),AND('VALORACIÓN CON CONTROLES'!F30=5,'ANALISIS DE RIESGOS'!F30=2),AND('VALORACIÓN CON CONTROLES'!F30=4,'ANALISIS DE RIESGOS'!F30=2),AND('VALORACIÓN CON CONTROLES'!F30=4,'ANALISIS DE RIESGOS'!F30=3),AND('VALORACIÓN CON CONTROLES'!F30=3,'ANALISIS DE RIESGOS'!F30=3),AND('VALORACIÓN CON CONTROLES'!F30=2,'ANALISIS DE RIESGOS'!F30=4),AND('VALORACIÓN CON CONTROLES'!F30=1,'ANALISIS DE RIESGOS'!F30=4),AND('VALORACIÓN CON CONTROLES'!F30=1,'ANALISIS DE RIESGOS'!F30=5)),"ZONA RIESGO ALTO",IF(OR(AND('VALORACIÓN CON CONTROLES'!F30=5,'ANALISIS DE RIESGOS'!F30=3),AND('VALORACIÓN CON CONTROLES'!F30=5,'ANALISIS DE RIESGOS'!F30=4),AND('VALORACIÓN CON CONTROLES'!F30=5,'ANALISIS DE RIESGOS'!F30=5),AND('VALORACIÓN CON CONTROLES'!F30=4,'ANALISIS DE RIESGOS'!F30=4),AND('VALORACIÓN CON CONTROLES'!F30=4,'ANALISIS DE RIESGOS'!F30=5),AND('VALORACIÓN CON CONTROLES'!F30=3,'ANALISIS DE RIESGOS'!F30=4),AND('VALORACIÓN CON CONTROLES'!F30=3,'ANALISIS DE RIESGOS'!F30=5),AND('VALORACIÓN CON CONTROLES'!F30=2,'ANALISIS DE RIESGOS'!F30=5)),"ZONA RIESGO EXTREMO")))),0)</f>
        <v>0</v>
      </c>
      <c r="Q36" s="57" t="str">
        <f>IF(AND('VALORACIÓN CON CONTROLES'!F30&gt;0,'VALORACIÓN CON CONTROLES'!G30&gt;0),IF(OR(AND('VALORACIÓN CON CONTROLES'!F30=1,'VALORACIÓN CON CONTROLES'!G30=1),AND('VALORACIÓN CON CONTROLES'!F30=2,'VALORACIÓN CON CONTROLES'!G30=1),AND('VALORACIÓN CON CONTROLES'!F30=3,'VALORACIÓN CON CONTROLES'!G30=1),AND('VALORACIÓN CON CONTROLES'!F30=1,'VALORACIÓN CON CONTROLES'!G30=2),AND('VALORACIÓN CON CONTROLES'!F30=2,'VALORACIÓN CON CONTROLES'!G30=2)),"ZONA RIESGO BAJA",IF(OR(AND('VALORACIÓN CON CONTROLES'!F30=4,'VALORACIÓN CON CONTROLES'!G30=1),AND('VALORACIÓN CON CONTROLES'!F30=3,'VALORACIÓN CON CONTROLES'!G30=2),AND('VALORACIÓN CON CONTROLES'!F30=2,'VALORACIÓN CON CONTROLES'!G30=3),AND('VALORACIÓN CON CONTROLES'!F30=1,'VALORACIÓN CON CONTROLES'!G30=3)),"ZONA RIESGO MODERADO",IF(OR(AND('VALORACIÓN CON CONTROLES'!F30=5,'VALORACIÓN CON CONTROLES'!G30=1),AND('VALORACIÓN CON CONTROLES'!F30=5,'VALORACIÓN CON CONTROLES'!G30=2),AND('VALORACIÓN CON CONTROLES'!F30=4,'VALORACIÓN CON CONTROLES'!G30=2),AND('VALORACIÓN CON CONTROLES'!F30=4,'VALORACIÓN CON CONTROLES'!G30=3),AND('VALORACIÓN CON CONTROLES'!F30=3,'VALORACIÓN CON CONTROLES'!G30=3),AND('VALORACIÓN CON CONTROLES'!F30=2,'VALORACIÓN CON CONTROLES'!G30=4),AND('VALORACIÓN CON CONTROLES'!F30=1,'VALORACIÓN CON CONTROLES'!G30=4),AND('VALORACIÓN CON CONTROLES'!F30=1,'VALORACIÓN CON CONTROLES'!G30=5)),"ZONA RIESGO ALTO",IF(OR(AND('VALORACIÓN CON CONTROLES'!F30=5,'VALORACIÓN CON CONTROLES'!G30=3),AND('VALORACIÓN CON CONTROLES'!F30=5,'VALORACIÓN CON CONTROLES'!G30=4),AND('VALORACIÓN CON CONTROLES'!F30=5,'VALORACIÓN CON CONTROLES'!G30=5),AND('VALORACIÓN CON CONTROLES'!F30=4,'VALORACIÓN CON CONTROLES'!G30=4),AND('VALORACIÓN CON CONTROLES'!F30=4,'VALORACIÓN CON CONTROLES'!G30=5),AND('VALORACIÓN CON CONTROLES'!F30=3,'VALORACIÓN CON CONTROLES'!G30=4),AND('VALORACIÓN CON CONTROLES'!F30=3,'VALORACIÓN CON CONTROLES'!G30=5),AND('VALORACIÓN CON CONTROLES'!F30=2,'VALORACIÓN CON CONTROLES'!G30=5)),"ZONA RIESGO EXTREMO")))),0)</f>
        <v>ZONA RIESGO BAJA</v>
      </c>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row>
    <row r="37" spans="1:62" ht="15.75" thickBot="1" x14ac:dyDescent="0.3">
      <c r="A37" s="1"/>
      <c r="B37" s="1"/>
      <c r="C37" s="1"/>
      <c r="D37" s="1"/>
      <c r="E37" s="1"/>
      <c r="F37" s="1"/>
      <c r="G37" s="1"/>
      <c r="H37" s="1"/>
      <c r="I37" s="1"/>
      <c r="J37" s="1"/>
      <c r="K37" s="16">
        <v>27</v>
      </c>
      <c r="L37" s="1"/>
      <c r="M37" s="59">
        <v>23</v>
      </c>
      <c r="N37" s="59">
        <f>IF(AND('VALORACIÓN CON CONTROLES'!F31=0,'VALORACIÓN CON CONTROLES'!G31=0),'ANALISIS DE RIESGOS'!H31,0)</f>
        <v>0</v>
      </c>
      <c r="O37" s="1">
        <f>IF(AND('VALORACIÓN CON CONTROLES'!F31=0,'VALORACIÓN CON CONTROLES'!G31&gt;0),IF(OR(AND('ANALISIS DE RIESGOS'!E31=1,'VALORACIÓN CON CONTROLES'!G31=1),AND('ANALISIS DE RIESGOS'!E31=2,'VALORACIÓN CON CONTROLES'!G31=1),AND('ANALISIS DE RIESGOS'!E31=3,'VALORACIÓN CON CONTROLES'!G31=1),AND('ANALISIS DE RIESGOS'!E31=1,'VALORACIÓN CON CONTROLES'!G31=2),AND('ANALISIS DE RIESGOS'!E31=2,'VALORACIÓN CON CONTROLES'!G31=2)),"ZONA RIESGO BAJA",IF(OR(AND('ANALISIS DE RIESGOS'!E31=4,'VALORACIÓN CON CONTROLES'!G31=1),AND('ANALISIS DE RIESGOS'!E31=3,'VALORACIÓN CON CONTROLES'!G31=2),AND('ANALISIS DE RIESGOS'!E31=2,'VALORACIÓN CON CONTROLES'!G31=3),AND('ANALISIS DE RIESGOS'!E31=1,'VALORACIÓN CON CONTROLES'!G31=3)),"ZONA RIESGO MODERADO",IF(OR(AND('ANALISIS DE RIESGOS'!E31=5,'VALORACIÓN CON CONTROLES'!G31=1),AND('ANALISIS DE RIESGOS'!E31=5,'VALORACIÓN CON CONTROLES'!G31=2),AND('ANALISIS DE RIESGOS'!E31=4,'VALORACIÓN CON CONTROLES'!G31=2),AND('ANALISIS DE RIESGOS'!E31=4,'VALORACIÓN CON CONTROLES'!G31=3),AND('ANALISIS DE RIESGOS'!E31=3,'VALORACIÓN CON CONTROLES'!G31=3),AND('ANALISIS DE RIESGOS'!E31=2,'VALORACIÓN CON CONTROLES'!G31=4),AND('ANALISIS DE RIESGOS'!E31=1,'VALORACIÓN CON CONTROLES'!G31=4),AND('ANALISIS DE RIESGOS'!E31=1,'VALORACIÓN CON CONTROLES'!G31=5)),"ZONA RIESGO ALTO",IF(OR(AND('ANALISIS DE RIESGOS'!E31=5,'VALORACIÓN CON CONTROLES'!G31=3),AND('ANALISIS DE RIESGOS'!E31=5,'VALORACIÓN CON CONTROLES'!G31=4),AND('ANALISIS DE RIESGOS'!E31=5,'VALORACIÓN CON CONTROLES'!G31=5),AND('ANALISIS DE RIESGOS'!E31=4,'VALORACIÓN CON CONTROLES'!G31=4),AND('ANALISIS DE RIESGOS'!E31=4,'VALORACIÓN CON CONTROLES'!G31=5),AND('ANALISIS DE RIESGOS'!E31=3,'VALORACIÓN CON CONTROLES'!G31=4),AND('ANALISIS DE RIESGOS'!E31=3,'VALORACIÓN CON CONTROLES'!G31=5),AND('ANALISIS DE RIESGOS'!E31=2,'VALORACIÓN CON CONTROLES'!G31=5)),"ZONA RIESGO EXTREMO")))),0)</f>
        <v>0</v>
      </c>
      <c r="P37" s="1">
        <f>IF(AND('VALORACIÓN CON CONTROLES'!F31&gt;0,'VALORACIÓN CON CONTROLES'!G31=0),IF(OR(AND('VALORACIÓN CON CONTROLES'!F31=1,'ANALISIS DE RIESGOS'!F31=1),AND('VALORACIÓN CON CONTROLES'!F31=2,'ANALISIS DE RIESGOS'!F31=1),AND('VALORACIÓN CON CONTROLES'!F31=3,'ANALISIS DE RIESGOS'!F31=1),AND('VALORACIÓN CON CONTROLES'!F31=1,'ANALISIS DE RIESGOS'!F31=2),AND('VALORACIÓN CON CONTROLES'!F31=2,'ANALISIS DE RIESGOS'!F31=2)),"ZONA RIESGO BAJA",IF(OR(AND('VALORACIÓN CON CONTROLES'!F31=4,'ANALISIS DE RIESGOS'!F31=1),AND('VALORACIÓN CON CONTROLES'!F31=3,'ANALISIS DE RIESGOS'!F31=2),AND('VALORACIÓN CON CONTROLES'!F31=2,'ANALISIS DE RIESGOS'!F31=3),AND('VALORACIÓN CON CONTROLES'!F31=1,'ANALISIS DE RIESGOS'!F31=3)),"ZONA RIESGO MODERADO",IF(OR(AND('VALORACIÓN CON CONTROLES'!F31=5,'ANALISIS DE RIESGOS'!F31=1),AND('VALORACIÓN CON CONTROLES'!F31=5,'ANALISIS DE RIESGOS'!F31=2),AND('VALORACIÓN CON CONTROLES'!F31=4,'ANALISIS DE RIESGOS'!F31=2),AND('VALORACIÓN CON CONTROLES'!F31=4,'ANALISIS DE RIESGOS'!F31=3),AND('VALORACIÓN CON CONTROLES'!F31=3,'ANALISIS DE RIESGOS'!F31=3),AND('VALORACIÓN CON CONTROLES'!F31=2,'ANALISIS DE RIESGOS'!F31=4),AND('VALORACIÓN CON CONTROLES'!F31=1,'ANALISIS DE RIESGOS'!F31=4),AND('VALORACIÓN CON CONTROLES'!F31=1,'ANALISIS DE RIESGOS'!F31=5)),"ZONA RIESGO ALTO",IF(OR(AND('VALORACIÓN CON CONTROLES'!F31=5,'ANALISIS DE RIESGOS'!F31=3),AND('VALORACIÓN CON CONTROLES'!F31=5,'ANALISIS DE RIESGOS'!F31=4),AND('VALORACIÓN CON CONTROLES'!F31=5,'ANALISIS DE RIESGOS'!F31=5),AND('VALORACIÓN CON CONTROLES'!F31=4,'ANALISIS DE RIESGOS'!F31=4),AND('VALORACIÓN CON CONTROLES'!F31=4,'ANALISIS DE RIESGOS'!F31=5),AND('VALORACIÓN CON CONTROLES'!F31=3,'ANALISIS DE RIESGOS'!F31=4),AND('VALORACIÓN CON CONTROLES'!F31=3,'ANALISIS DE RIESGOS'!F31=5),AND('VALORACIÓN CON CONTROLES'!F31=2,'ANALISIS DE RIESGOS'!F31=5)),"ZONA RIESGO EXTREMO")))),0)</f>
        <v>0</v>
      </c>
      <c r="Q37" s="57" t="str">
        <f>IF(AND('VALORACIÓN CON CONTROLES'!F31&gt;0,'VALORACIÓN CON CONTROLES'!G31&gt;0),IF(OR(AND('VALORACIÓN CON CONTROLES'!F31=1,'VALORACIÓN CON CONTROLES'!G31=1),AND('VALORACIÓN CON CONTROLES'!F31=2,'VALORACIÓN CON CONTROLES'!G31=1),AND('VALORACIÓN CON CONTROLES'!F31=3,'VALORACIÓN CON CONTROLES'!G31=1),AND('VALORACIÓN CON CONTROLES'!F31=1,'VALORACIÓN CON CONTROLES'!G31=2),AND('VALORACIÓN CON CONTROLES'!F31=2,'VALORACIÓN CON CONTROLES'!G31=2)),"ZONA RIESGO BAJA",IF(OR(AND('VALORACIÓN CON CONTROLES'!F31=4,'VALORACIÓN CON CONTROLES'!G31=1),AND('VALORACIÓN CON CONTROLES'!F31=3,'VALORACIÓN CON CONTROLES'!G31=2),AND('VALORACIÓN CON CONTROLES'!F31=2,'VALORACIÓN CON CONTROLES'!G31=3),AND('VALORACIÓN CON CONTROLES'!F31=1,'VALORACIÓN CON CONTROLES'!G31=3)),"ZONA RIESGO MODERADO",IF(OR(AND('VALORACIÓN CON CONTROLES'!F31=5,'VALORACIÓN CON CONTROLES'!G31=1),AND('VALORACIÓN CON CONTROLES'!F31=5,'VALORACIÓN CON CONTROLES'!G31=2),AND('VALORACIÓN CON CONTROLES'!F31=4,'VALORACIÓN CON CONTROLES'!G31=2),AND('VALORACIÓN CON CONTROLES'!F31=4,'VALORACIÓN CON CONTROLES'!G31=3),AND('VALORACIÓN CON CONTROLES'!F31=3,'VALORACIÓN CON CONTROLES'!G31=3),AND('VALORACIÓN CON CONTROLES'!F31=2,'VALORACIÓN CON CONTROLES'!G31=4),AND('VALORACIÓN CON CONTROLES'!F31=1,'VALORACIÓN CON CONTROLES'!G31=4),AND('VALORACIÓN CON CONTROLES'!F31=1,'VALORACIÓN CON CONTROLES'!G31=5)),"ZONA RIESGO ALTO",IF(OR(AND('VALORACIÓN CON CONTROLES'!F31=5,'VALORACIÓN CON CONTROLES'!G31=3),AND('VALORACIÓN CON CONTROLES'!F31=5,'VALORACIÓN CON CONTROLES'!G31=4),AND('VALORACIÓN CON CONTROLES'!F31=5,'VALORACIÓN CON CONTROLES'!G31=5),AND('VALORACIÓN CON CONTROLES'!F31=4,'VALORACIÓN CON CONTROLES'!G31=4),AND('VALORACIÓN CON CONTROLES'!F31=4,'VALORACIÓN CON CONTROLES'!G31=5),AND('VALORACIÓN CON CONTROLES'!F31=3,'VALORACIÓN CON CONTROLES'!G31=4),AND('VALORACIÓN CON CONTROLES'!F31=3,'VALORACIÓN CON CONTROLES'!G31=5),AND('VALORACIÓN CON CONTROLES'!F31=2,'VALORACIÓN CON CONTROLES'!G31=5)),"ZONA RIESGO EXTREMO")))),0)</f>
        <v>ZONA RIESGO BAJA</v>
      </c>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row>
    <row r="38" spans="1:62" ht="15.75" thickBot="1" x14ac:dyDescent="0.3">
      <c r="A38" s="1"/>
      <c r="B38" s="1"/>
      <c r="C38" s="1"/>
      <c r="D38" s="1"/>
      <c r="E38" s="1"/>
      <c r="F38" s="1"/>
      <c r="G38" s="1"/>
      <c r="H38" s="1"/>
      <c r="I38" s="1"/>
      <c r="J38" s="1"/>
      <c r="K38" s="16">
        <v>28</v>
      </c>
      <c r="L38" s="1"/>
      <c r="M38" s="59">
        <v>24</v>
      </c>
      <c r="N38" s="59">
        <f>IF(AND('VALORACIÓN CON CONTROLES'!F32=0,'VALORACIÓN CON CONTROLES'!G32=0),'ANALISIS DE RIESGOS'!H32,0)</f>
        <v>0</v>
      </c>
      <c r="O38" s="1">
        <f>IF(AND('VALORACIÓN CON CONTROLES'!F32=0,'VALORACIÓN CON CONTROLES'!G32&gt;0),IF(OR(AND('ANALISIS DE RIESGOS'!E32=1,'VALORACIÓN CON CONTROLES'!G32=1),AND('ANALISIS DE RIESGOS'!E32=2,'VALORACIÓN CON CONTROLES'!G32=1),AND('ANALISIS DE RIESGOS'!E32=3,'VALORACIÓN CON CONTROLES'!G32=1),AND('ANALISIS DE RIESGOS'!E32=1,'VALORACIÓN CON CONTROLES'!G32=2),AND('ANALISIS DE RIESGOS'!E32=2,'VALORACIÓN CON CONTROLES'!G32=2)),"ZONA RIESGO BAJA",IF(OR(AND('ANALISIS DE RIESGOS'!E32=4,'VALORACIÓN CON CONTROLES'!G32=1),AND('ANALISIS DE RIESGOS'!E32=3,'VALORACIÓN CON CONTROLES'!G32=2),AND('ANALISIS DE RIESGOS'!E32=2,'VALORACIÓN CON CONTROLES'!G32=3),AND('ANALISIS DE RIESGOS'!E32=1,'VALORACIÓN CON CONTROLES'!G32=3)),"ZONA RIESGO MODERADO",IF(OR(AND('ANALISIS DE RIESGOS'!E32=5,'VALORACIÓN CON CONTROLES'!G32=1),AND('ANALISIS DE RIESGOS'!E32=5,'VALORACIÓN CON CONTROLES'!G32=2),AND('ANALISIS DE RIESGOS'!E32=4,'VALORACIÓN CON CONTROLES'!G32=2),AND('ANALISIS DE RIESGOS'!E32=4,'VALORACIÓN CON CONTROLES'!G32=3),AND('ANALISIS DE RIESGOS'!E32=3,'VALORACIÓN CON CONTROLES'!G32=3),AND('ANALISIS DE RIESGOS'!E32=2,'VALORACIÓN CON CONTROLES'!G32=4),AND('ANALISIS DE RIESGOS'!E32=1,'VALORACIÓN CON CONTROLES'!G32=4),AND('ANALISIS DE RIESGOS'!E32=1,'VALORACIÓN CON CONTROLES'!G32=5)),"ZONA RIESGO ALTO",IF(OR(AND('ANALISIS DE RIESGOS'!E32=5,'VALORACIÓN CON CONTROLES'!G32=3),AND('ANALISIS DE RIESGOS'!E32=5,'VALORACIÓN CON CONTROLES'!G32=4),AND('ANALISIS DE RIESGOS'!E32=5,'VALORACIÓN CON CONTROLES'!G32=5),AND('ANALISIS DE RIESGOS'!E32=4,'VALORACIÓN CON CONTROLES'!G32=4),AND('ANALISIS DE RIESGOS'!E32=4,'VALORACIÓN CON CONTROLES'!G32=5),AND('ANALISIS DE RIESGOS'!E32=3,'VALORACIÓN CON CONTROLES'!G32=4),AND('ANALISIS DE RIESGOS'!E32=3,'VALORACIÓN CON CONTROLES'!G32=5),AND('ANALISIS DE RIESGOS'!E32=2,'VALORACIÓN CON CONTROLES'!G32=5)),"ZONA RIESGO EXTREMO")))),0)</f>
        <v>0</v>
      </c>
      <c r="P38" s="1">
        <f>IF(AND('VALORACIÓN CON CONTROLES'!F32&gt;0,'VALORACIÓN CON CONTROLES'!G32=0),IF(OR(AND('VALORACIÓN CON CONTROLES'!F32=1,'ANALISIS DE RIESGOS'!F32=1),AND('VALORACIÓN CON CONTROLES'!F32=2,'ANALISIS DE RIESGOS'!F32=1),AND('VALORACIÓN CON CONTROLES'!F32=3,'ANALISIS DE RIESGOS'!F32=1),AND('VALORACIÓN CON CONTROLES'!F32=1,'ANALISIS DE RIESGOS'!F32=2),AND('VALORACIÓN CON CONTROLES'!F32=2,'ANALISIS DE RIESGOS'!F32=2)),"ZONA RIESGO BAJA",IF(OR(AND('VALORACIÓN CON CONTROLES'!F32=4,'ANALISIS DE RIESGOS'!F32=1),AND('VALORACIÓN CON CONTROLES'!F32=3,'ANALISIS DE RIESGOS'!F32=2),AND('VALORACIÓN CON CONTROLES'!F32=2,'ANALISIS DE RIESGOS'!F32=3),AND('VALORACIÓN CON CONTROLES'!F32=1,'ANALISIS DE RIESGOS'!F32=3)),"ZONA RIESGO MODERADO",IF(OR(AND('VALORACIÓN CON CONTROLES'!F32=5,'ANALISIS DE RIESGOS'!F32=1),AND('VALORACIÓN CON CONTROLES'!F32=5,'ANALISIS DE RIESGOS'!F32=2),AND('VALORACIÓN CON CONTROLES'!F32=4,'ANALISIS DE RIESGOS'!F32=2),AND('VALORACIÓN CON CONTROLES'!F32=4,'ANALISIS DE RIESGOS'!F32=3),AND('VALORACIÓN CON CONTROLES'!F32=3,'ANALISIS DE RIESGOS'!F32=3),AND('VALORACIÓN CON CONTROLES'!F32=2,'ANALISIS DE RIESGOS'!F32=4),AND('VALORACIÓN CON CONTROLES'!F32=1,'ANALISIS DE RIESGOS'!F32=4),AND('VALORACIÓN CON CONTROLES'!F32=1,'ANALISIS DE RIESGOS'!F32=5)),"ZONA RIESGO ALTO",IF(OR(AND('VALORACIÓN CON CONTROLES'!F32=5,'ANALISIS DE RIESGOS'!F32=3),AND('VALORACIÓN CON CONTROLES'!F32=5,'ANALISIS DE RIESGOS'!F32=4),AND('VALORACIÓN CON CONTROLES'!F32=5,'ANALISIS DE RIESGOS'!F32=5),AND('VALORACIÓN CON CONTROLES'!F32=4,'ANALISIS DE RIESGOS'!F32=4),AND('VALORACIÓN CON CONTROLES'!F32=4,'ANALISIS DE RIESGOS'!F32=5),AND('VALORACIÓN CON CONTROLES'!F32=3,'ANALISIS DE RIESGOS'!F32=4),AND('VALORACIÓN CON CONTROLES'!F32=3,'ANALISIS DE RIESGOS'!F32=5),AND('VALORACIÓN CON CONTROLES'!F32=2,'ANALISIS DE RIESGOS'!F32=5)),"ZONA RIESGO EXTREMO")))),0)</f>
        <v>0</v>
      </c>
      <c r="Q38" s="57" t="str">
        <f>IF(AND('VALORACIÓN CON CONTROLES'!F32&gt;0,'VALORACIÓN CON CONTROLES'!G32&gt;0),IF(OR(AND('VALORACIÓN CON CONTROLES'!F32=1,'VALORACIÓN CON CONTROLES'!G32=1),AND('VALORACIÓN CON CONTROLES'!F32=2,'VALORACIÓN CON CONTROLES'!G32=1),AND('VALORACIÓN CON CONTROLES'!F32=3,'VALORACIÓN CON CONTROLES'!G32=1),AND('VALORACIÓN CON CONTROLES'!F32=1,'VALORACIÓN CON CONTROLES'!G32=2),AND('VALORACIÓN CON CONTROLES'!F32=2,'VALORACIÓN CON CONTROLES'!G32=2)),"ZONA RIESGO BAJA",IF(OR(AND('VALORACIÓN CON CONTROLES'!F32=4,'VALORACIÓN CON CONTROLES'!G32=1),AND('VALORACIÓN CON CONTROLES'!F32=3,'VALORACIÓN CON CONTROLES'!G32=2),AND('VALORACIÓN CON CONTROLES'!F32=2,'VALORACIÓN CON CONTROLES'!G32=3),AND('VALORACIÓN CON CONTROLES'!F32=1,'VALORACIÓN CON CONTROLES'!G32=3)),"ZONA RIESGO MODERADO",IF(OR(AND('VALORACIÓN CON CONTROLES'!F32=5,'VALORACIÓN CON CONTROLES'!G32=1),AND('VALORACIÓN CON CONTROLES'!F32=5,'VALORACIÓN CON CONTROLES'!G32=2),AND('VALORACIÓN CON CONTROLES'!F32=4,'VALORACIÓN CON CONTROLES'!G32=2),AND('VALORACIÓN CON CONTROLES'!F32=4,'VALORACIÓN CON CONTROLES'!G32=3),AND('VALORACIÓN CON CONTROLES'!F32=3,'VALORACIÓN CON CONTROLES'!G32=3),AND('VALORACIÓN CON CONTROLES'!F32=2,'VALORACIÓN CON CONTROLES'!G32=4),AND('VALORACIÓN CON CONTROLES'!F32=1,'VALORACIÓN CON CONTROLES'!G32=4),AND('VALORACIÓN CON CONTROLES'!F32=1,'VALORACIÓN CON CONTROLES'!G32=5)),"ZONA RIESGO ALTO",IF(OR(AND('VALORACIÓN CON CONTROLES'!F32=5,'VALORACIÓN CON CONTROLES'!G32=3),AND('VALORACIÓN CON CONTROLES'!F32=5,'VALORACIÓN CON CONTROLES'!G32=4),AND('VALORACIÓN CON CONTROLES'!F32=5,'VALORACIÓN CON CONTROLES'!G32=5),AND('VALORACIÓN CON CONTROLES'!F32=4,'VALORACIÓN CON CONTROLES'!G32=4),AND('VALORACIÓN CON CONTROLES'!F32=4,'VALORACIÓN CON CONTROLES'!G32=5),AND('VALORACIÓN CON CONTROLES'!F32=3,'VALORACIÓN CON CONTROLES'!G32=4),AND('VALORACIÓN CON CONTROLES'!F32=3,'VALORACIÓN CON CONTROLES'!G32=5),AND('VALORACIÓN CON CONTROLES'!F32=2,'VALORACIÓN CON CONTROLES'!G32=5)),"ZONA RIESGO EXTREMO")))),0)</f>
        <v>ZONA RIESGO BAJA</v>
      </c>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row>
    <row r="39" spans="1:62" ht="15.75" thickBot="1" x14ac:dyDescent="0.3">
      <c r="A39" s="1"/>
      <c r="B39" s="1"/>
      <c r="C39" s="1"/>
      <c r="D39" s="1"/>
      <c r="E39" s="1"/>
      <c r="F39" s="1"/>
      <c r="G39" s="1"/>
      <c r="H39" s="1"/>
      <c r="I39" s="1"/>
      <c r="J39" s="1"/>
      <c r="K39" s="16">
        <v>29</v>
      </c>
      <c r="L39" s="1"/>
      <c r="M39" s="59">
        <v>25</v>
      </c>
      <c r="N39" s="59">
        <f>IF(AND('VALORACIÓN CON CONTROLES'!F33=0,'VALORACIÓN CON CONTROLES'!G33=0),'ANALISIS DE RIESGOS'!H33,0)</f>
        <v>0</v>
      </c>
      <c r="O39" s="1">
        <f>IF(AND('VALORACIÓN CON CONTROLES'!F33=0,'VALORACIÓN CON CONTROLES'!G33&gt;0),IF(OR(AND('ANALISIS DE RIESGOS'!E33=1,'VALORACIÓN CON CONTROLES'!G33=1),AND('ANALISIS DE RIESGOS'!E33=2,'VALORACIÓN CON CONTROLES'!G33=1),AND('ANALISIS DE RIESGOS'!E33=3,'VALORACIÓN CON CONTROLES'!G33=1),AND('ANALISIS DE RIESGOS'!E33=1,'VALORACIÓN CON CONTROLES'!G33=2),AND('ANALISIS DE RIESGOS'!E33=2,'VALORACIÓN CON CONTROLES'!G33=2)),"ZONA RIESGO BAJA",IF(OR(AND('ANALISIS DE RIESGOS'!E33=4,'VALORACIÓN CON CONTROLES'!G33=1),AND('ANALISIS DE RIESGOS'!E33=3,'VALORACIÓN CON CONTROLES'!G33=2),AND('ANALISIS DE RIESGOS'!E33=2,'VALORACIÓN CON CONTROLES'!G33=3),AND('ANALISIS DE RIESGOS'!E33=1,'VALORACIÓN CON CONTROLES'!G33=3)),"ZONA RIESGO MODERADO",IF(OR(AND('ANALISIS DE RIESGOS'!E33=5,'VALORACIÓN CON CONTROLES'!G33=1),AND('ANALISIS DE RIESGOS'!E33=5,'VALORACIÓN CON CONTROLES'!G33=2),AND('ANALISIS DE RIESGOS'!E33=4,'VALORACIÓN CON CONTROLES'!G33=2),AND('ANALISIS DE RIESGOS'!E33=4,'VALORACIÓN CON CONTROLES'!G33=3),AND('ANALISIS DE RIESGOS'!E33=3,'VALORACIÓN CON CONTROLES'!G33=3),AND('ANALISIS DE RIESGOS'!E33=2,'VALORACIÓN CON CONTROLES'!G33=4),AND('ANALISIS DE RIESGOS'!E33=1,'VALORACIÓN CON CONTROLES'!G33=4),AND('ANALISIS DE RIESGOS'!E33=1,'VALORACIÓN CON CONTROLES'!G33=5)),"ZONA RIESGO ALTO",IF(OR(AND('ANALISIS DE RIESGOS'!E33=5,'VALORACIÓN CON CONTROLES'!G33=3),AND('ANALISIS DE RIESGOS'!E33=5,'VALORACIÓN CON CONTROLES'!G33=4),AND('ANALISIS DE RIESGOS'!E33=5,'VALORACIÓN CON CONTROLES'!G33=5),AND('ANALISIS DE RIESGOS'!E33=4,'VALORACIÓN CON CONTROLES'!G33=4),AND('ANALISIS DE RIESGOS'!E33=4,'VALORACIÓN CON CONTROLES'!G33=5),AND('ANALISIS DE RIESGOS'!E33=3,'VALORACIÓN CON CONTROLES'!G33=4),AND('ANALISIS DE RIESGOS'!E33=3,'VALORACIÓN CON CONTROLES'!G33=5),AND('ANALISIS DE RIESGOS'!E33=2,'VALORACIÓN CON CONTROLES'!G33=5)),"ZONA RIESGO EXTREMO")))),0)</f>
        <v>0</v>
      </c>
      <c r="P39" s="1">
        <f>IF(AND('VALORACIÓN CON CONTROLES'!F33&gt;0,'VALORACIÓN CON CONTROLES'!G33=0),IF(OR(AND('VALORACIÓN CON CONTROLES'!F33=1,'ANALISIS DE RIESGOS'!F33=1),AND('VALORACIÓN CON CONTROLES'!F33=2,'ANALISIS DE RIESGOS'!F33=1),AND('VALORACIÓN CON CONTROLES'!F33=3,'ANALISIS DE RIESGOS'!F33=1),AND('VALORACIÓN CON CONTROLES'!F33=1,'ANALISIS DE RIESGOS'!F33=2),AND('VALORACIÓN CON CONTROLES'!F33=2,'ANALISIS DE RIESGOS'!F33=2)),"ZONA RIESGO BAJA",IF(OR(AND('VALORACIÓN CON CONTROLES'!F33=4,'ANALISIS DE RIESGOS'!F33=1),AND('VALORACIÓN CON CONTROLES'!F33=3,'ANALISIS DE RIESGOS'!F33=2),AND('VALORACIÓN CON CONTROLES'!F33=2,'ANALISIS DE RIESGOS'!F33=3),AND('VALORACIÓN CON CONTROLES'!F33=1,'ANALISIS DE RIESGOS'!F33=3)),"ZONA RIESGO MODERADO",IF(OR(AND('VALORACIÓN CON CONTROLES'!F33=5,'ANALISIS DE RIESGOS'!F33=1),AND('VALORACIÓN CON CONTROLES'!F33=5,'ANALISIS DE RIESGOS'!F33=2),AND('VALORACIÓN CON CONTROLES'!F33=4,'ANALISIS DE RIESGOS'!F33=2),AND('VALORACIÓN CON CONTROLES'!F33=4,'ANALISIS DE RIESGOS'!F33=3),AND('VALORACIÓN CON CONTROLES'!F33=3,'ANALISIS DE RIESGOS'!F33=3),AND('VALORACIÓN CON CONTROLES'!F33=2,'ANALISIS DE RIESGOS'!F33=4),AND('VALORACIÓN CON CONTROLES'!F33=1,'ANALISIS DE RIESGOS'!F33=4),AND('VALORACIÓN CON CONTROLES'!F33=1,'ANALISIS DE RIESGOS'!F33=5)),"ZONA RIESGO ALTO",IF(OR(AND('VALORACIÓN CON CONTROLES'!F33=5,'ANALISIS DE RIESGOS'!F33=3),AND('VALORACIÓN CON CONTROLES'!F33=5,'ANALISIS DE RIESGOS'!F33=4),AND('VALORACIÓN CON CONTROLES'!F33=5,'ANALISIS DE RIESGOS'!F33=5),AND('VALORACIÓN CON CONTROLES'!F33=4,'ANALISIS DE RIESGOS'!F33=4),AND('VALORACIÓN CON CONTROLES'!F33=4,'ANALISIS DE RIESGOS'!F33=5),AND('VALORACIÓN CON CONTROLES'!F33=3,'ANALISIS DE RIESGOS'!F33=4),AND('VALORACIÓN CON CONTROLES'!F33=3,'ANALISIS DE RIESGOS'!F33=5),AND('VALORACIÓN CON CONTROLES'!F33=2,'ANALISIS DE RIESGOS'!F33=5)),"ZONA RIESGO EXTREMO")))),0)</f>
        <v>0</v>
      </c>
      <c r="Q39" s="57" t="str">
        <f>IF(AND('VALORACIÓN CON CONTROLES'!F33&gt;0,'VALORACIÓN CON CONTROLES'!G33&gt;0),IF(OR(AND('VALORACIÓN CON CONTROLES'!F33=1,'VALORACIÓN CON CONTROLES'!G33=1),AND('VALORACIÓN CON CONTROLES'!F33=2,'VALORACIÓN CON CONTROLES'!G33=1),AND('VALORACIÓN CON CONTROLES'!F33=3,'VALORACIÓN CON CONTROLES'!G33=1),AND('VALORACIÓN CON CONTROLES'!F33=1,'VALORACIÓN CON CONTROLES'!G33=2),AND('VALORACIÓN CON CONTROLES'!F33=2,'VALORACIÓN CON CONTROLES'!G33=2)),"ZONA RIESGO BAJA",IF(OR(AND('VALORACIÓN CON CONTROLES'!F33=4,'VALORACIÓN CON CONTROLES'!G33=1),AND('VALORACIÓN CON CONTROLES'!F33=3,'VALORACIÓN CON CONTROLES'!G33=2),AND('VALORACIÓN CON CONTROLES'!F33=2,'VALORACIÓN CON CONTROLES'!G33=3),AND('VALORACIÓN CON CONTROLES'!F33=1,'VALORACIÓN CON CONTROLES'!G33=3)),"ZONA RIESGO MODERADO",IF(OR(AND('VALORACIÓN CON CONTROLES'!F33=5,'VALORACIÓN CON CONTROLES'!G33=1),AND('VALORACIÓN CON CONTROLES'!F33=5,'VALORACIÓN CON CONTROLES'!G33=2),AND('VALORACIÓN CON CONTROLES'!F33=4,'VALORACIÓN CON CONTROLES'!G33=2),AND('VALORACIÓN CON CONTROLES'!F33=4,'VALORACIÓN CON CONTROLES'!G33=3),AND('VALORACIÓN CON CONTROLES'!F33=3,'VALORACIÓN CON CONTROLES'!G33=3),AND('VALORACIÓN CON CONTROLES'!F33=2,'VALORACIÓN CON CONTROLES'!G33=4),AND('VALORACIÓN CON CONTROLES'!F33=1,'VALORACIÓN CON CONTROLES'!G33=4),AND('VALORACIÓN CON CONTROLES'!F33=1,'VALORACIÓN CON CONTROLES'!G33=5)),"ZONA RIESGO ALTO",IF(OR(AND('VALORACIÓN CON CONTROLES'!F33=5,'VALORACIÓN CON CONTROLES'!G33=3),AND('VALORACIÓN CON CONTROLES'!F33=5,'VALORACIÓN CON CONTROLES'!G33=4),AND('VALORACIÓN CON CONTROLES'!F33=5,'VALORACIÓN CON CONTROLES'!G33=5),AND('VALORACIÓN CON CONTROLES'!F33=4,'VALORACIÓN CON CONTROLES'!G33=4),AND('VALORACIÓN CON CONTROLES'!F33=4,'VALORACIÓN CON CONTROLES'!G33=5),AND('VALORACIÓN CON CONTROLES'!F33=3,'VALORACIÓN CON CONTROLES'!G33=4),AND('VALORACIÓN CON CONTROLES'!F33=3,'VALORACIÓN CON CONTROLES'!G33=5),AND('VALORACIÓN CON CONTROLES'!F33=2,'VALORACIÓN CON CONTROLES'!G33=5)),"ZONA RIESGO EXTREMO")))),0)</f>
        <v>ZONA RIESGO BAJA</v>
      </c>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row>
    <row r="40" spans="1:62" ht="15.75" thickBot="1" x14ac:dyDescent="0.3">
      <c r="A40" s="1"/>
      <c r="B40" s="1"/>
      <c r="C40" s="1"/>
      <c r="D40" s="1"/>
      <c r="E40" s="1"/>
      <c r="F40" s="1"/>
      <c r="G40" s="1"/>
      <c r="H40" s="1"/>
      <c r="I40" s="1"/>
      <c r="J40" s="1"/>
      <c r="K40" s="65">
        <v>30</v>
      </c>
      <c r="L40" s="1"/>
      <c r="M40" s="59">
        <v>26</v>
      </c>
      <c r="N40" s="59">
        <f>IF(AND('VALORACIÓN CON CONTROLES'!F34=0,'VALORACIÓN CON CONTROLES'!G34=0),'ANALISIS DE RIESGOS'!H34,0)</f>
        <v>0</v>
      </c>
      <c r="O40" s="1">
        <f>IF(AND('VALORACIÓN CON CONTROLES'!F34=0,'VALORACIÓN CON CONTROLES'!G34&gt;0),IF(OR(AND('ANALISIS DE RIESGOS'!E34=1,'VALORACIÓN CON CONTROLES'!G34=1),AND('ANALISIS DE RIESGOS'!E34=2,'VALORACIÓN CON CONTROLES'!G34=1),AND('ANALISIS DE RIESGOS'!E34=3,'VALORACIÓN CON CONTROLES'!G34=1),AND('ANALISIS DE RIESGOS'!E34=1,'VALORACIÓN CON CONTROLES'!G34=2),AND('ANALISIS DE RIESGOS'!E34=2,'VALORACIÓN CON CONTROLES'!G34=2)),"ZONA RIESGO BAJA",IF(OR(AND('ANALISIS DE RIESGOS'!E34=4,'VALORACIÓN CON CONTROLES'!G34=1),AND('ANALISIS DE RIESGOS'!E34=3,'VALORACIÓN CON CONTROLES'!G34=2),AND('ANALISIS DE RIESGOS'!E34=2,'VALORACIÓN CON CONTROLES'!G34=3),AND('ANALISIS DE RIESGOS'!E34=1,'VALORACIÓN CON CONTROLES'!G34=3)),"ZONA RIESGO MODERADO",IF(OR(AND('ANALISIS DE RIESGOS'!E34=5,'VALORACIÓN CON CONTROLES'!G34=1),AND('ANALISIS DE RIESGOS'!E34=5,'VALORACIÓN CON CONTROLES'!G34=2),AND('ANALISIS DE RIESGOS'!E34=4,'VALORACIÓN CON CONTROLES'!G34=2),AND('ANALISIS DE RIESGOS'!E34=4,'VALORACIÓN CON CONTROLES'!G34=3),AND('ANALISIS DE RIESGOS'!E34=3,'VALORACIÓN CON CONTROLES'!G34=3),AND('ANALISIS DE RIESGOS'!E34=2,'VALORACIÓN CON CONTROLES'!G34=4),AND('ANALISIS DE RIESGOS'!E34=1,'VALORACIÓN CON CONTROLES'!G34=4),AND('ANALISIS DE RIESGOS'!E34=1,'VALORACIÓN CON CONTROLES'!G34=5)),"ZONA RIESGO ALTO",IF(OR(AND('ANALISIS DE RIESGOS'!E34=5,'VALORACIÓN CON CONTROLES'!G34=3),AND('ANALISIS DE RIESGOS'!E34=5,'VALORACIÓN CON CONTROLES'!G34=4),AND('ANALISIS DE RIESGOS'!E34=5,'VALORACIÓN CON CONTROLES'!G34=5),AND('ANALISIS DE RIESGOS'!E34=4,'VALORACIÓN CON CONTROLES'!G34=4),AND('ANALISIS DE RIESGOS'!E34=4,'VALORACIÓN CON CONTROLES'!G34=5),AND('ANALISIS DE RIESGOS'!E34=3,'VALORACIÓN CON CONTROLES'!G34=4),AND('ANALISIS DE RIESGOS'!E34=3,'VALORACIÓN CON CONTROLES'!G34=5),AND('ANALISIS DE RIESGOS'!E34=2,'VALORACIÓN CON CONTROLES'!G34=5)),"ZONA RIESGO EXTREMO")))),0)</f>
        <v>0</v>
      </c>
      <c r="P40" s="1">
        <f>IF(AND('VALORACIÓN CON CONTROLES'!F34&gt;0,'VALORACIÓN CON CONTROLES'!G34=0),IF(OR(AND('VALORACIÓN CON CONTROLES'!F34=1,'ANALISIS DE RIESGOS'!F34=1),AND('VALORACIÓN CON CONTROLES'!F34=2,'ANALISIS DE RIESGOS'!F34=1),AND('VALORACIÓN CON CONTROLES'!F34=3,'ANALISIS DE RIESGOS'!F34=1),AND('VALORACIÓN CON CONTROLES'!F34=1,'ANALISIS DE RIESGOS'!F34=2),AND('VALORACIÓN CON CONTROLES'!F34=2,'ANALISIS DE RIESGOS'!F34=2)),"ZONA RIESGO BAJA",IF(OR(AND('VALORACIÓN CON CONTROLES'!F34=4,'ANALISIS DE RIESGOS'!F34=1),AND('VALORACIÓN CON CONTROLES'!F34=3,'ANALISIS DE RIESGOS'!F34=2),AND('VALORACIÓN CON CONTROLES'!F34=2,'ANALISIS DE RIESGOS'!F34=3),AND('VALORACIÓN CON CONTROLES'!F34=1,'ANALISIS DE RIESGOS'!F34=3)),"ZONA RIESGO MODERADO",IF(OR(AND('VALORACIÓN CON CONTROLES'!F34=5,'ANALISIS DE RIESGOS'!F34=1),AND('VALORACIÓN CON CONTROLES'!F34=5,'ANALISIS DE RIESGOS'!F34=2),AND('VALORACIÓN CON CONTROLES'!F34=4,'ANALISIS DE RIESGOS'!F34=2),AND('VALORACIÓN CON CONTROLES'!F34=4,'ANALISIS DE RIESGOS'!F34=3),AND('VALORACIÓN CON CONTROLES'!F34=3,'ANALISIS DE RIESGOS'!F34=3),AND('VALORACIÓN CON CONTROLES'!F34=2,'ANALISIS DE RIESGOS'!F34=4),AND('VALORACIÓN CON CONTROLES'!F34=1,'ANALISIS DE RIESGOS'!F34=4),AND('VALORACIÓN CON CONTROLES'!F34=1,'ANALISIS DE RIESGOS'!F34=5)),"ZONA RIESGO ALTO",IF(OR(AND('VALORACIÓN CON CONTROLES'!F34=5,'ANALISIS DE RIESGOS'!F34=3),AND('VALORACIÓN CON CONTROLES'!F34=5,'ANALISIS DE RIESGOS'!F34=4),AND('VALORACIÓN CON CONTROLES'!F34=5,'ANALISIS DE RIESGOS'!F34=5),AND('VALORACIÓN CON CONTROLES'!F34=4,'ANALISIS DE RIESGOS'!F34=4),AND('VALORACIÓN CON CONTROLES'!F34=4,'ANALISIS DE RIESGOS'!F34=5),AND('VALORACIÓN CON CONTROLES'!F34=3,'ANALISIS DE RIESGOS'!F34=4),AND('VALORACIÓN CON CONTROLES'!F34=3,'ANALISIS DE RIESGOS'!F34=5),AND('VALORACIÓN CON CONTROLES'!F34=2,'ANALISIS DE RIESGOS'!F34=5)),"ZONA RIESGO EXTREMO")))),0)</f>
        <v>0</v>
      </c>
      <c r="Q40" s="57" t="str">
        <f>IF(AND('VALORACIÓN CON CONTROLES'!F34&gt;0,'VALORACIÓN CON CONTROLES'!G34&gt;0),IF(OR(AND('VALORACIÓN CON CONTROLES'!F34=1,'VALORACIÓN CON CONTROLES'!G34=1),AND('VALORACIÓN CON CONTROLES'!F34=2,'VALORACIÓN CON CONTROLES'!G34=1),AND('VALORACIÓN CON CONTROLES'!F34=3,'VALORACIÓN CON CONTROLES'!G34=1),AND('VALORACIÓN CON CONTROLES'!F34=1,'VALORACIÓN CON CONTROLES'!G34=2),AND('VALORACIÓN CON CONTROLES'!F34=2,'VALORACIÓN CON CONTROLES'!G34=2)),"ZONA RIESGO BAJA",IF(OR(AND('VALORACIÓN CON CONTROLES'!F34=4,'VALORACIÓN CON CONTROLES'!G34=1),AND('VALORACIÓN CON CONTROLES'!F34=3,'VALORACIÓN CON CONTROLES'!G34=2),AND('VALORACIÓN CON CONTROLES'!F34=2,'VALORACIÓN CON CONTROLES'!G34=3),AND('VALORACIÓN CON CONTROLES'!F34=1,'VALORACIÓN CON CONTROLES'!G34=3)),"ZONA RIESGO MODERADO",IF(OR(AND('VALORACIÓN CON CONTROLES'!F34=5,'VALORACIÓN CON CONTROLES'!G34=1),AND('VALORACIÓN CON CONTROLES'!F34=5,'VALORACIÓN CON CONTROLES'!G34=2),AND('VALORACIÓN CON CONTROLES'!F34=4,'VALORACIÓN CON CONTROLES'!G34=2),AND('VALORACIÓN CON CONTROLES'!F34=4,'VALORACIÓN CON CONTROLES'!G34=3),AND('VALORACIÓN CON CONTROLES'!F34=3,'VALORACIÓN CON CONTROLES'!G34=3),AND('VALORACIÓN CON CONTROLES'!F34=2,'VALORACIÓN CON CONTROLES'!G34=4),AND('VALORACIÓN CON CONTROLES'!F34=1,'VALORACIÓN CON CONTROLES'!G34=4),AND('VALORACIÓN CON CONTROLES'!F34=1,'VALORACIÓN CON CONTROLES'!G34=5)),"ZONA RIESGO ALTO",IF(OR(AND('VALORACIÓN CON CONTROLES'!F34=5,'VALORACIÓN CON CONTROLES'!G34=3),AND('VALORACIÓN CON CONTROLES'!F34=5,'VALORACIÓN CON CONTROLES'!G34=4),AND('VALORACIÓN CON CONTROLES'!F34=5,'VALORACIÓN CON CONTROLES'!G34=5),AND('VALORACIÓN CON CONTROLES'!F34=4,'VALORACIÓN CON CONTROLES'!G34=4),AND('VALORACIÓN CON CONTROLES'!F34=4,'VALORACIÓN CON CONTROLES'!G34=5),AND('VALORACIÓN CON CONTROLES'!F34=3,'VALORACIÓN CON CONTROLES'!G34=4),AND('VALORACIÓN CON CONTROLES'!F34=3,'VALORACIÓN CON CONTROLES'!G34=5),AND('VALORACIÓN CON CONTROLES'!F34=2,'VALORACIÓN CON CONTROLES'!G34=5)),"ZONA RIESGO EXTREMO")))),0)</f>
        <v>ZONA RIESGO BAJA</v>
      </c>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row>
    <row r="41" spans="1:62" ht="15.75" thickBot="1" x14ac:dyDescent="0.3">
      <c r="A41" s="1"/>
      <c r="B41" s="1"/>
      <c r="C41" s="1"/>
      <c r="D41" s="1"/>
      <c r="E41" s="1"/>
      <c r="F41" s="1"/>
      <c r="G41" s="1"/>
      <c r="H41" s="1"/>
      <c r="I41" s="1"/>
      <c r="J41" s="1"/>
      <c r="K41" s="16">
        <v>31</v>
      </c>
      <c r="L41" s="1"/>
      <c r="M41" s="59">
        <v>27</v>
      </c>
      <c r="N41" s="59">
        <f>IF(AND('VALORACIÓN CON CONTROLES'!F35=0,'VALORACIÓN CON CONTROLES'!G35=0),'ANALISIS DE RIESGOS'!H35,0)</f>
        <v>0</v>
      </c>
      <c r="O41" s="1">
        <f>IF(AND('VALORACIÓN CON CONTROLES'!F35=0,'VALORACIÓN CON CONTROLES'!G35&gt;0),IF(OR(AND('ANALISIS DE RIESGOS'!E35=1,'VALORACIÓN CON CONTROLES'!G35=1),AND('ANALISIS DE RIESGOS'!E35=2,'VALORACIÓN CON CONTROLES'!G35=1),AND('ANALISIS DE RIESGOS'!E35=3,'VALORACIÓN CON CONTROLES'!G35=1),AND('ANALISIS DE RIESGOS'!E35=1,'VALORACIÓN CON CONTROLES'!G35=2),AND('ANALISIS DE RIESGOS'!E35=2,'VALORACIÓN CON CONTROLES'!G35=2)),"ZONA RIESGO BAJA",IF(OR(AND('ANALISIS DE RIESGOS'!E35=4,'VALORACIÓN CON CONTROLES'!G35=1),AND('ANALISIS DE RIESGOS'!E35=3,'VALORACIÓN CON CONTROLES'!G35=2),AND('ANALISIS DE RIESGOS'!E35=2,'VALORACIÓN CON CONTROLES'!G35=3),AND('ANALISIS DE RIESGOS'!E35=1,'VALORACIÓN CON CONTROLES'!G35=3)),"ZONA RIESGO MODERADO",IF(OR(AND('ANALISIS DE RIESGOS'!E35=5,'VALORACIÓN CON CONTROLES'!G35=1),AND('ANALISIS DE RIESGOS'!E35=5,'VALORACIÓN CON CONTROLES'!G35=2),AND('ANALISIS DE RIESGOS'!E35=4,'VALORACIÓN CON CONTROLES'!G35=2),AND('ANALISIS DE RIESGOS'!E35=4,'VALORACIÓN CON CONTROLES'!G35=3),AND('ANALISIS DE RIESGOS'!E35=3,'VALORACIÓN CON CONTROLES'!G35=3),AND('ANALISIS DE RIESGOS'!E35=2,'VALORACIÓN CON CONTROLES'!G35=4),AND('ANALISIS DE RIESGOS'!E35=1,'VALORACIÓN CON CONTROLES'!G35=4),AND('ANALISIS DE RIESGOS'!E35=1,'VALORACIÓN CON CONTROLES'!G35=5)),"ZONA RIESGO ALTO",IF(OR(AND('ANALISIS DE RIESGOS'!E35=5,'VALORACIÓN CON CONTROLES'!G35=3),AND('ANALISIS DE RIESGOS'!E35=5,'VALORACIÓN CON CONTROLES'!G35=4),AND('ANALISIS DE RIESGOS'!E35=5,'VALORACIÓN CON CONTROLES'!G35=5),AND('ANALISIS DE RIESGOS'!E35=4,'VALORACIÓN CON CONTROLES'!G35=4),AND('ANALISIS DE RIESGOS'!E35=4,'VALORACIÓN CON CONTROLES'!G35=5),AND('ANALISIS DE RIESGOS'!E35=3,'VALORACIÓN CON CONTROLES'!G35=4),AND('ANALISIS DE RIESGOS'!E35=3,'VALORACIÓN CON CONTROLES'!G35=5),AND('ANALISIS DE RIESGOS'!E35=2,'VALORACIÓN CON CONTROLES'!G35=5)),"ZONA RIESGO EXTREMO")))),0)</f>
        <v>0</v>
      </c>
      <c r="P41" s="1">
        <f>IF(AND('VALORACIÓN CON CONTROLES'!F35&gt;0,'VALORACIÓN CON CONTROLES'!G35=0),IF(OR(AND('VALORACIÓN CON CONTROLES'!F35=1,'ANALISIS DE RIESGOS'!F35=1),AND('VALORACIÓN CON CONTROLES'!F35=2,'ANALISIS DE RIESGOS'!F35=1),AND('VALORACIÓN CON CONTROLES'!F35=3,'ANALISIS DE RIESGOS'!F35=1),AND('VALORACIÓN CON CONTROLES'!F35=1,'ANALISIS DE RIESGOS'!F35=2),AND('VALORACIÓN CON CONTROLES'!F35=2,'ANALISIS DE RIESGOS'!F35=2)),"ZONA RIESGO BAJA",IF(OR(AND('VALORACIÓN CON CONTROLES'!F35=4,'ANALISIS DE RIESGOS'!F35=1),AND('VALORACIÓN CON CONTROLES'!F35=3,'ANALISIS DE RIESGOS'!F35=2),AND('VALORACIÓN CON CONTROLES'!F35=2,'ANALISIS DE RIESGOS'!F35=3),AND('VALORACIÓN CON CONTROLES'!F35=1,'ANALISIS DE RIESGOS'!F35=3)),"ZONA RIESGO MODERADO",IF(OR(AND('VALORACIÓN CON CONTROLES'!F35=5,'ANALISIS DE RIESGOS'!F35=1),AND('VALORACIÓN CON CONTROLES'!F35=5,'ANALISIS DE RIESGOS'!F35=2),AND('VALORACIÓN CON CONTROLES'!F35=4,'ANALISIS DE RIESGOS'!F35=2),AND('VALORACIÓN CON CONTROLES'!F35=4,'ANALISIS DE RIESGOS'!F35=3),AND('VALORACIÓN CON CONTROLES'!F35=3,'ANALISIS DE RIESGOS'!F35=3),AND('VALORACIÓN CON CONTROLES'!F35=2,'ANALISIS DE RIESGOS'!F35=4),AND('VALORACIÓN CON CONTROLES'!F35=1,'ANALISIS DE RIESGOS'!F35=4),AND('VALORACIÓN CON CONTROLES'!F35=1,'ANALISIS DE RIESGOS'!F35=5)),"ZONA RIESGO ALTO",IF(OR(AND('VALORACIÓN CON CONTROLES'!F35=5,'ANALISIS DE RIESGOS'!F35=3),AND('VALORACIÓN CON CONTROLES'!F35=5,'ANALISIS DE RIESGOS'!F35=4),AND('VALORACIÓN CON CONTROLES'!F35=5,'ANALISIS DE RIESGOS'!F35=5),AND('VALORACIÓN CON CONTROLES'!F35=4,'ANALISIS DE RIESGOS'!F35=4),AND('VALORACIÓN CON CONTROLES'!F35=4,'ANALISIS DE RIESGOS'!F35=5),AND('VALORACIÓN CON CONTROLES'!F35=3,'ANALISIS DE RIESGOS'!F35=4),AND('VALORACIÓN CON CONTROLES'!F35=3,'ANALISIS DE RIESGOS'!F35=5),AND('VALORACIÓN CON CONTROLES'!F35=2,'ANALISIS DE RIESGOS'!F35=5)),"ZONA RIESGO EXTREMO")))),0)</f>
        <v>0</v>
      </c>
      <c r="Q41" s="57" t="str">
        <f>IF(AND('VALORACIÓN CON CONTROLES'!F35&gt;0,'VALORACIÓN CON CONTROLES'!G35&gt;0),IF(OR(AND('VALORACIÓN CON CONTROLES'!F35=1,'VALORACIÓN CON CONTROLES'!G35=1),AND('VALORACIÓN CON CONTROLES'!F35=2,'VALORACIÓN CON CONTROLES'!G35=1),AND('VALORACIÓN CON CONTROLES'!F35=3,'VALORACIÓN CON CONTROLES'!G35=1),AND('VALORACIÓN CON CONTROLES'!F35=1,'VALORACIÓN CON CONTROLES'!G35=2),AND('VALORACIÓN CON CONTROLES'!F35=2,'VALORACIÓN CON CONTROLES'!G35=2)),"ZONA RIESGO BAJA",IF(OR(AND('VALORACIÓN CON CONTROLES'!F35=4,'VALORACIÓN CON CONTROLES'!G35=1),AND('VALORACIÓN CON CONTROLES'!F35=3,'VALORACIÓN CON CONTROLES'!G35=2),AND('VALORACIÓN CON CONTROLES'!F35=2,'VALORACIÓN CON CONTROLES'!G35=3),AND('VALORACIÓN CON CONTROLES'!F35=1,'VALORACIÓN CON CONTROLES'!G35=3)),"ZONA RIESGO MODERADO",IF(OR(AND('VALORACIÓN CON CONTROLES'!F35=5,'VALORACIÓN CON CONTROLES'!G35=1),AND('VALORACIÓN CON CONTROLES'!F35=5,'VALORACIÓN CON CONTROLES'!G35=2),AND('VALORACIÓN CON CONTROLES'!F35=4,'VALORACIÓN CON CONTROLES'!G35=2),AND('VALORACIÓN CON CONTROLES'!F35=4,'VALORACIÓN CON CONTROLES'!G35=3),AND('VALORACIÓN CON CONTROLES'!F35=3,'VALORACIÓN CON CONTROLES'!G35=3),AND('VALORACIÓN CON CONTROLES'!F35=2,'VALORACIÓN CON CONTROLES'!G35=4),AND('VALORACIÓN CON CONTROLES'!F35=1,'VALORACIÓN CON CONTROLES'!G35=4),AND('VALORACIÓN CON CONTROLES'!F35=1,'VALORACIÓN CON CONTROLES'!G35=5)),"ZONA RIESGO ALTO",IF(OR(AND('VALORACIÓN CON CONTROLES'!F35=5,'VALORACIÓN CON CONTROLES'!G35=3),AND('VALORACIÓN CON CONTROLES'!F35=5,'VALORACIÓN CON CONTROLES'!G35=4),AND('VALORACIÓN CON CONTROLES'!F35=5,'VALORACIÓN CON CONTROLES'!G35=5),AND('VALORACIÓN CON CONTROLES'!F35=4,'VALORACIÓN CON CONTROLES'!G35=4),AND('VALORACIÓN CON CONTROLES'!F35=4,'VALORACIÓN CON CONTROLES'!G35=5),AND('VALORACIÓN CON CONTROLES'!F35=3,'VALORACIÓN CON CONTROLES'!G35=4),AND('VALORACIÓN CON CONTROLES'!F35=3,'VALORACIÓN CON CONTROLES'!G35=5),AND('VALORACIÓN CON CONTROLES'!F35=2,'VALORACIÓN CON CONTROLES'!G35=5)),"ZONA RIESGO EXTREMO")))),0)</f>
        <v>ZONA RIESGO BAJA</v>
      </c>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c r="BC41" s="1"/>
      <c r="BD41" s="1"/>
      <c r="BE41" s="1"/>
      <c r="BF41" s="1"/>
      <c r="BG41" s="1"/>
      <c r="BH41" s="1"/>
      <c r="BI41" s="1"/>
      <c r="BJ41" s="1"/>
    </row>
    <row r="42" spans="1:62" ht="15.75" thickBot="1" x14ac:dyDescent="0.3">
      <c r="A42" s="1"/>
      <c r="B42" s="1"/>
      <c r="C42" s="1"/>
      <c r="D42" s="1"/>
      <c r="E42" s="1"/>
      <c r="F42" s="1"/>
      <c r="G42" s="1"/>
      <c r="H42" s="1"/>
      <c r="I42" s="1"/>
      <c r="J42" s="1"/>
      <c r="K42" s="16">
        <v>32</v>
      </c>
      <c r="L42" s="1"/>
      <c r="M42" s="59">
        <v>28</v>
      </c>
      <c r="N42" s="59">
        <f>IF(AND('VALORACIÓN CON CONTROLES'!F36=0,'VALORACIÓN CON CONTROLES'!G36=0),'ANALISIS DE RIESGOS'!H36,0)</f>
        <v>0</v>
      </c>
      <c r="O42" s="1">
        <f>IF(AND('VALORACIÓN CON CONTROLES'!F36=0,'VALORACIÓN CON CONTROLES'!G36&gt;0),IF(OR(AND('ANALISIS DE RIESGOS'!E36=1,'VALORACIÓN CON CONTROLES'!G36=1),AND('ANALISIS DE RIESGOS'!E36=2,'VALORACIÓN CON CONTROLES'!G36=1),AND('ANALISIS DE RIESGOS'!E36=3,'VALORACIÓN CON CONTROLES'!G36=1),AND('ANALISIS DE RIESGOS'!E36=1,'VALORACIÓN CON CONTROLES'!G36=2),AND('ANALISIS DE RIESGOS'!E36=2,'VALORACIÓN CON CONTROLES'!G36=2)),"ZONA RIESGO BAJA",IF(OR(AND('ANALISIS DE RIESGOS'!E36=4,'VALORACIÓN CON CONTROLES'!G36=1),AND('ANALISIS DE RIESGOS'!E36=3,'VALORACIÓN CON CONTROLES'!G36=2),AND('ANALISIS DE RIESGOS'!E36=2,'VALORACIÓN CON CONTROLES'!G36=3),AND('ANALISIS DE RIESGOS'!E36=1,'VALORACIÓN CON CONTROLES'!G36=3)),"ZONA RIESGO MODERADO",IF(OR(AND('ANALISIS DE RIESGOS'!E36=5,'VALORACIÓN CON CONTROLES'!G36=1),AND('ANALISIS DE RIESGOS'!E36=5,'VALORACIÓN CON CONTROLES'!G36=2),AND('ANALISIS DE RIESGOS'!E36=4,'VALORACIÓN CON CONTROLES'!G36=2),AND('ANALISIS DE RIESGOS'!E36=4,'VALORACIÓN CON CONTROLES'!G36=3),AND('ANALISIS DE RIESGOS'!E36=3,'VALORACIÓN CON CONTROLES'!G36=3),AND('ANALISIS DE RIESGOS'!E36=2,'VALORACIÓN CON CONTROLES'!G36=4),AND('ANALISIS DE RIESGOS'!E36=1,'VALORACIÓN CON CONTROLES'!G36=4),AND('ANALISIS DE RIESGOS'!E36=1,'VALORACIÓN CON CONTROLES'!G36=5)),"ZONA RIESGO ALTO",IF(OR(AND('ANALISIS DE RIESGOS'!E36=5,'VALORACIÓN CON CONTROLES'!G36=3),AND('ANALISIS DE RIESGOS'!E36=5,'VALORACIÓN CON CONTROLES'!G36=4),AND('ANALISIS DE RIESGOS'!E36=5,'VALORACIÓN CON CONTROLES'!G36=5),AND('ANALISIS DE RIESGOS'!E36=4,'VALORACIÓN CON CONTROLES'!G36=4),AND('ANALISIS DE RIESGOS'!E36=4,'VALORACIÓN CON CONTROLES'!G36=5),AND('ANALISIS DE RIESGOS'!E36=3,'VALORACIÓN CON CONTROLES'!G36=4),AND('ANALISIS DE RIESGOS'!E36=3,'VALORACIÓN CON CONTROLES'!G36=5),AND('ANALISIS DE RIESGOS'!E36=2,'VALORACIÓN CON CONTROLES'!G36=5)),"ZONA RIESGO EXTREMO")))),0)</f>
        <v>0</v>
      </c>
      <c r="P42" s="1">
        <f>IF(AND('VALORACIÓN CON CONTROLES'!F36&gt;0,'VALORACIÓN CON CONTROLES'!G36=0),IF(OR(AND('VALORACIÓN CON CONTROLES'!F36=1,'ANALISIS DE RIESGOS'!F36=1),AND('VALORACIÓN CON CONTROLES'!F36=2,'ANALISIS DE RIESGOS'!F36=1),AND('VALORACIÓN CON CONTROLES'!F36=3,'ANALISIS DE RIESGOS'!F36=1),AND('VALORACIÓN CON CONTROLES'!F36=1,'ANALISIS DE RIESGOS'!F36=2),AND('VALORACIÓN CON CONTROLES'!F36=2,'ANALISIS DE RIESGOS'!F36=2)),"ZONA RIESGO BAJA",IF(OR(AND('VALORACIÓN CON CONTROLES'!F36=4,'ANALISIS DE RIESGOS'!F36=1),AND('VALORACIÓN CON CONTROLES'!F36=3,'ANALISIS DE RIESGOS'!F36=2),AND('VALORACIÓN CON CONTROLES'!F36=2,'ANALISIS DE RIESGOS'!F36=3),AND('VALORACIÓN CON CONTROLES'!F36=1,'ANALISIS DE RIESGOS'!F36=3)),"ZONA RIESGO MODERADO",IF(OR(AND('VALORACIÓN CON CONTROLES'!F36=5,'ANALISIS DE RIESGOS'!F36=1),AND('VALORACIÓN CON CONTROLES'!F36=5,'ANALISIS DE RIESGOS'!F36=2),AND('VALORACIÓN CON CONTROLES'!F36=4,'ANALISIS DE RIESGOS'!F36=2),AND('VALORACIÓN CON CONTROLES'!F36=4,'ANALISIS DE RIESGOS'!F36=3),AND('VALORACIÓN CON CONTROLES'!F36=3,'ANALISIS DE RIESGOS'!F36=3),AND('VALORACIÓN CON CONTROLES'!F36=2,'ANALISIS DE RIESGOS'!F36=4),AND('VALORACIÓN CON CONTROLES'!F36=1,'ANALISIS DE RIESGOS'!F36=4),AND('VALORACIÓN CON CONTROLES'!F36=1,'ANALISIS DE RIESGOS'!F36=5)),"ZONA RIESGO ALTO",IF(OR(AND('VALORACIÓN CON CONTROLES'!F36=5,'ANALISIS DE RIESGOS'!F36=3),AND('VALORACIÓN CON CONTROLES'!F36=5,'ANALISIS DE RIESGOS'!F36=4),AND('VALORACIÓN CON CONTROLES'!F36=5,'ANALISIS DE RIESGOS'!F36=5),AND('VALORACIÓN CON CONTROLES'!F36=4,'ANALISIS DE RIESGOS'!F36=4),AND('VALORACIÓN CON CONTROLES'!F36=4,'ANALISIS DE RIESGOS'!F36=5),AND('VALORACIÓN CON CONTROLES'!F36=3,'ANALISIS DE RIESGOS'!F36=4),AND('VALORACIÓN CON CONTROLES'!F36=3,'ANALISIS DE RIESGOS'!F36=5),AND('VALORACIÓN CON CONTROLES'!F36=2,'ANALISIS DE RIESGOS'!F36=5)),"ZONA RIESGO EXTREMO")))),0)</f>
        <v>0</v>
      </c>
      <c r="Q42" s="57" t="str">
        <f>IF(AND('VALORACIÓN CON CONTROLES'!F36&gt;0,'VALORACIÓN CON CONTROLES'!G36&gt;0),IF(OR(AND('VALORACIÓN CON CONTROLES'!F36=1,'VALORACIÓN CON CONTROLES'!G36=1),AND('VALORACIÓN CON CONTROLES'!F36=2,'VALORACIÓN CON CONTROLES'!G36=1),AND('VALORACIÓN CON CONTROLES'!F36=3,'VALORACIÓN CON CONTROLES'!G36=1),AND('VALORACIÓN CON CONTROLES'!F36=1,'VALORACIÓN CON CONTROLES'!G36=2),AND('VALORACIÓN CON CONTROLES'!F36=2,'VALORACIÓN CON CONTROLES'!G36=2)),"ZONA RIESGO BAJA",IF(OR(AND('VALORACIÓN CON CONTROLES'!F36=4,'VALORACIÓN CON CONTROLES'!G36=1),AND('VALORACIÓN CON CONTROLES'!F36=3,'VALORACIÓN CON CONTROLES'!G36=2),AND('VALORACIÓN CON CONTROLES'!F36=2,'VALORACIÓN CON CONTROLES'!G36=3),AND('VALORACIÓN CON CONTROLES'!F36=1,'VALORACIÓN CON CONTROLES'!G36=3)),"ZONA RIESGO MODERADO",IF(OR(AND('VALORACIÓN CON CONTROLES'!F36=5,'VALORACIÓN CON CONTROLES'!G36=1),AND('VALORACIÓN CON CONTROLES'!F36=5,'VALORACIÓN CON CONTROLES'!G36=2),AND('VALORACIÓN CON CONTROLES'!F36=4,'VALORACIÓN CON CONTROLES'!G36=2),AND('VALORACIÓN CON CONTROLES'!F36=4,'VALORACIÓN CON CONTROLES'!G36=3),AND('VALORACIÓN CON CONTROLES'!F36=3,'VALORACIÓN CON CONTROLES'!G36=3),AND('VALORACIÓN CON CONTROLES'!F36=2,'VALORACIÓN CON CONTROLES'!G36=4),AND('VALORACIÓN CON CONTROLES'!F36=1,'VALORACIÓN CON CONTROLES'!G36=4),AND('VALORACIÓN CON CONTROLES'!F36=1,'VALORACIÓN CON CONTROLES'!G36=5)),"ZONA RIESGO ALTO",IF(OR(AND('VALORACIÓN CON CONTROLES'!F36=5,'VALORACIÓN CON CONTROLES'!G36=3),AND('VALORACIÓN CON CONTROLES'!F36=5,'VALORACIÓN CON CONTROLES'!G36=4),AND('VALORACIÓN CON CONTROLES'!F36=5,'VALORACIÓN CON CONTROLES'!G36=5),AND('VALORACIÓN CON CONTROLES'!F36=4,'VALORACIÓN CON CONTROLES'!G36=4),AND('VALORACIÓN CON CONTROLES'!F36=4,'VALORACIÓN CON CONTROLES'!G36=5),AND('VALORACIÓN CON CONTROLES'!F36=3,'VALORACIÓN CON CONTROLES'!G36=4),AND('VALORACIÓN CON CONTROLES'!F36=3,'VALORACIÓN CON CONTROLES'!G36=5),AND('VALORACIÓN CON CONTROLES'!F36=2,'VALORACIÓN CON CONTROLES'!G36=5)),"ZONA RIESGO EXTREMO")))),0)</f>
        <v>ZONA RIESGO BAJA</v>
      </c>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c r="BC42" s="1"/>
      <c r="BD42" s="1"/>
      <c r="BE42" s="1"/>
      <c r="BF42" s="1"/>
      <c r="BG42" s="1"/>
      <c r="BH42" s="1"/>
      <c r="BI42" s="1"/>
      <c r="BJ42" s="1"/>
    </row>
    <row r="43" spans="1:62" ht="15.75" thickBot="1" x14ac:dyDescent="0.3">
      <c r="A43" s="1"/>
      <c r="B43" s="1"/>
      <c r="C43" s="1"/>
      <c r="D43" s="1"/>
      <c r="E43" s="1"/>
      <c r="F43" s="1"/>
      <c r="G43" s="1"/>
      <c r="H43" s="1"/>
      <c r="I43" s="1"/>
      <c r="J43" s="1"/>
      <c r="K43" s="65">
        <v>33</v>
      </c>
      <c r="L43" s="1"/>
      <c r="M43" s="59">
        <v>29</v>
      </c>
      <c r="N43" s="59">
        <f>IF(AND('VALORACIÓN CON CONTROLES'!F37=0,'VALORACIÓN CON CONTROLES'!G37=0),'ANALISIS DE RIESGOS'!H37,0)</f>
        <v>0</v>
      </c>
      <c r="O43" s="1">
        <f>IF(AND('VALORACIÓN CON CONTROLES'!F37=0,'VALORACIÓN CON CONTROLES'!G37&gt;0),IF(OR(AND('ANALISIS DE RIESGOS'!E37=1,'VALORACIÓN CON CONTROLES'!G37=1),AND('ANALISIS DE RIESGOS'!E37=2,'VALORACIÓN CON CONTROLES'!G37=1),AND('ANALISIS DE RIESGOS'!E37=3,'VALORACIÓN CON CONTROLES'!G37=1),AND('ANALISIS DE RIESGOS'!E37=1,'VALORACIÓN CON CONTROLES'!G37=2),AND('ANALISIS DE RIESGOS'!E37=2,'VALORACIÓN CON CONTROLES'!G37=2)),"ZONA RIESGO BAJA",IF(OR(AND('ANALISIS DE RIESGOS'!E37=4,'VALORACIÓN CON CONTROLES'!G37=1),AND('ANALISIS DE RIESGOS'!E37=3,'VALORACIÓN CON CONTROLES'!G37=2),AND('ANALISIS DE RIESGOS'!E37=2,'VALORACIÓN CON CONTROLES'!G37=3),AND('ANALISIS DE RIESGOS'!E37=1,'VALORACIÓN CON CONTROLES'!G37=3)),"ZONA RIESGO MODERADO",IF(OR(AND('ANALISIS DE RIESGOS'!E37=5,'VALORACIÓN CON CONTROLES'!G37=1),AND('ANALISIS DE RIESGOS'!E37=5,'VALORACIÓN CON CONTROLES'!G37=2),AND('ANALISIS DE RIESGOS'!E37=4,'VALORACIÓN CON CONTROLES'!G37=2),AND('ANALISIS DE RIESGOS'!E37=4,'VALORACIÓN CON CONTROLES'!G37=3),AND('ANALISIS DE RIESGOS'!E37=3,'VALORACIÓN CON CONTROLES'!G37=3),AND('ANALISIS DE RIESGOS'!E37=2,'VALORACIÓN CON CONTROLES'!G37=4),AND('ANALISIS DE RIESGOS'!E37=1,'VALORACIÓN CON CONTROLES'!G37=4),AND('ANALISIS DE RIESGOS'!E37=1,'VALORACIÓN CON CONTROLES'!G37=5)),"ZONA RIESGO ALTO",IF(OR(AND('ANALISIS DE RIESGOS'!E37=5,'VALORACIÓN CON CONTROLES'!G37=3),AND('ANALISIS DE RIESGOS'!E37=5,'VALORACIÓN CON CONTROLES'!G37=4),AND('ANALISIS DE RIESGOS'!E37=5,'VALORACIÓN CON CONTROLES'!G37=5),AND('ANALISIS DE RIESGOS'!E37=4,'VALORACIÓN CON CONTROLES'!G37=4),AND('ANALISIS DE RIESGOS'!E37=4,'VALORACIÓN CON CONTROLES'!G37=5),AND('ANALISIS DE RIESGOS'!E37=3,'VALORACIÓN CON CONTROLES'!G37=4),AND('ANALISIS DE RIESGOS'!E37=3,'VALORACIÓN CON CONTROLES'!G37=5),AND('ANALISIS DE RIESGOS'!E37=2,'VALORACIÓN CON CONTROLES'!G37=5)),"ZONA RIESGO EXTREMO")))),0)</f>
        <v>0</v>
      </c>
      <c r="P43" s="1">
        <f>IF(AND('VALORACIÓN CON CONTROLES'!F37&gt;0,'VALORACIÓN CON CONTROLES'!G37=0),IF(OR(AND('VALORACIÓN CON CONTROLES'!F37=1,'ANALISIS DE RIESGOS'!F37=1),AND('VALORACIÓN CON CONTROLES'!F37=2,'ANALISIS DE RIESGOS'!F37=1),AND('VALORACIÓN CON CONTROLES'!F37=3,'ANALISIS DE RIESGOS'!F37=1),AND('VALORACIÓN CON CONTROLES'!F37=1,'ANALISIS DE RIESGOS'!F37=2),AND('VALORACIÓN CON CONTROLES'!F37=2,'ANALISIS DE RIESGOS'!F37=2)),"ZONA RIESGO BAJA",IF(OR(AND('VALORACIÓN CON CONTROLES'!F37=4,'ANALISIS DE RIESGOS'!F37=1),AND('VALORACIÓN CON CONTROLES'!F37=3,'ANALISIS DE RIESGOS'!F37=2),AND('VALORACIÓN CON CONTROLES'!F37=2,'ANALISIS DE RIESGOS'!F37=3),AND('VALORACIÓN CON CONTROLES'!F37=1,'ANALISIS DE RIESGOS'!F37=3)),"ZONA RIESGO MODERADO",IF(OR(AND('VALORACIÓN CON CONTROLES'!F37=5,'ANALISIS DE RIESGOS'!F37=1),AND('VALORACIÓN CON CONTROLES'!F37=5,'ANALISIS DE RIESGOS'!F37=2),AND('VALORACIÓN CON CONTROLES'!F37=4,'ANALISIS DE RIESGOS'!F37=2),AND('VALORACIÓN CON CONTROLES'!F37=4,'ANALISIS DE RIESGOS'!F37=3),AND('VALORACIÓN CON CONTROLES'!F37=3,'ANALISIS DE RIESGOS'!F37=3),AND('VALORACIÓN CON CONTROLES'!F37=2,'ANALISIS DE RIESGOS'!F37=4),AND('VALORACIÓN CON CONTROLES'!F37=1,'ANALISIS DE RIESGOS'!F37=4),AND('VALORACIÓN CON CONTROLES'!F37=1,'ANALISIS DE RIESGOS'!F37=5)),"ZONA RIESGO ALTO",IF(OR(AND('VALORACIÓN CON CONTROLES'!F37=5,'ANALISIS DE RIESGOS'!F37=3),AND('VALORACIÓN CON CONTROLES'!F37=5,'ANALISIS DE RIESGOS'!F37=4),AND('VALORACIÓN CON CONTROLES'!F37=5,'ANALISIS DE RIESGOS'!F37=5),AND('VALORACIÓN CON CONTROLES'!F37=4,'ANALISIS DE RIESGOS'!F37=4),AND('VALORACIÓN CON CONTROLES'!F37=4,'ANALISIS DE RIESGOS'!F37=5),AND('VALORACIÓN CON CONTROLES'!F37=3,'ANALISIS DE RIESGOS'!F37=4),AND('VALORACIÓN CON CONTROLES'!F37=3,'ANALISIS DE RIESGOS'!F37=5),AND('VALORACIÓN CON CONTROLES'!F37=2,'ANALISIS DE RIESGOS'!F37=5)),"ZONA RIESGO EXTREMO")))),0)</f>
        <v>0</v>
      </c>
      <c r="Q43" s="57" t="str">
        <f>IF(AND('VALORACIÓN CON CONTROLES'!F37&gt;0,'VALORACIÓN CON CONTROLES'!G37&gt;0),IF(OR(AND('VALORACIÓN CON CONTROLES'!F37=1,'VALORACIÓN CON CONTROLES'!G37=1),AND('VALORACIÓN CON CONTROLES'!F37=2,'VALORACIÓN CON CONTROLES'!G37=1),AND('VALORACIÓN CON CONTROLES'!F37=3,'VALORACIÓN CON CONTROLES'!G37=1),AND('VALORACIÓN CON CONTROLES'!F37=1,'VALORACIÓN CON CONTROLES'!G37=2),AND('VALORACIÓN CON CONTROLES'!F37=2,'VALORACIÓN CON CONTROLES'!G37=2)),"ZONA RIESGO BAJA",IF(OR(AND('VALORACIÓN CON CONTROLES'!F37=4,'VALORACIÓN CON CONTROLES'!G37=1),AND('VALORACIÓN CON CONTROLES'!F37=3,'VALORACIÓN CON CONTROLES'!G37=2),AND('VALORACIÓN CON CONTROLES'!F37=2,'VALORACIÓN CON CONTROLES'!G37=3),AND('VALORACIÓN CON CONTROLES'!F37=1,'VALORACIÓN CON CONTROLES'!G37=3)),"ZONA RIESGO MODERADO",IF(OR(AND('VALORACIÓN CON CONTROLES'!F37=5,'VALORACIÓN CON CONTROLES'!G37=1),AND('VALORACIÓN CON CONTROLES'!F37=5,'VALORACIÓN CON CONTROLES'!G37=2),AND('VALORACIÓN CON CONTROLES'!F37=4,'VALORACIÓN CON CONTROLES'!G37=2),AND('VALORACIÓN CON CONTROLES'!F37=4,'VALORACIÓN CON CONTROLES'!G37=3),AND('VALORACIÓN CON CONTROLES'!F37=3,'VALORACIÓN CON CONTROLES'!G37=3),AND('VALORACIÓN CON CONTROLES'!F37=2,'VALORACIÓN CON CONTROLES'!G37=4),AND('VALORACIÓN CON CONTROLES'!F37=1,'VALORACIÓN CON CONTROLES'!G37=4),AND('VALORACIÓN CON CONTROLES'!F37=1,'VALORACIÓN CON CONTROLES'!G37=5)),"ZONA RIESGO ALTO",IF(OR(AND('VALORACIÓN CON CONTROLES'!F37=5,'VALORACIÓN CON CONTROLES'!G37=3),AND('VALORACIÓN CON CONTROLES'!F37=5,'VALORACIÓN CON CONTROLES'!G37=4),AND('VALORACIÓN CON CONTROLES'!F37=5,'VALORACIÓN CON CONTROLES'!G37=5),AND('VALORACIÓN CON CONTROLES'!F37=4,'VALORACIÓN CON CONTROLES'!G37=4),AND('VALORACIÓN CON CONTROLES'!F37=4,'VALORACIÓN CON CONTROLES'!G37=5),AND('VALORACIÓN CON CONTROLES'!F37=3,'VALORACIÓN CON CONTROLES'!G37=4),AND('VALORACIÓN CON CONTROLES'!F37=3,'VALORACIÓN CON CONTROLES'!G37=5),AND('VALORACIÓN CON CONTROLES'!F37=2,'VALORACIÓN CON CONTROLES'!G37=5)),"ZONA RIESGO EXTREMO")))),0)</f>
        <v>ZONA RIESGO BAJA</v>
      </c>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c r="BC43" s="1"/>
      <c r="BD43" s="1"/>
      <c r="BE43" s="1"/>
      <c r="BF43" s="1"/>
      <c r="BG43" s="1"/>
      <c r="BH43" s="1"/>
      <c r="BI43" s="1"/>
      <c r="BJ43" s="1"/>
    </row>
    <row r="44" spans="1:62" ht="15.75" thickBot="1" x14ac:dyDescent="0.3">
      <c r="A44" s="1"/>
      <c r="B44" s="1"/>
      <c r="C44" s="1"/>
      <c r="D44" s="1"/>
      <c r="E44" s="1"/>
      <c r="F44" s="1"/>
      <c r="G44" s="1"/>
      <c r="H44" s="1"/>
      <c r="I44" s="1"/>
      <c r="J44" s="1"/>
      <c r="K44" s="16">
        <v>34</v>
      </c>
      <c r="L44" s="1"/>
      <c r="M44" s="59">
        <v>30</v>
      </c>
      <c r="N44" s="59">
        <f>IF(AND('VALORACIÓN CON CONTROLES'!F38=0,'VALORACIÓN CON CONTROLES'!G38=0),'ANALISIS DE RIESGOS'!H38,0)</f>
        <v>0</v>
      </c>
      <c r="O44" s="1">
        <f>IF(AND('VALORACIÓN CON CONTROLES'!F38=0,'VALORACIÓN CON CONTROLES'!G38&gt;0),IF(OR(AND('ANALISIS DE RIESGOS'!E38=1,'VALORACIÓN CON CONTROLES'!G38=1),AND('ANALISIS DE RIESGOS'!E38=2,'VALORACIÓN CON CONTROLES'!G38=1),AND('ANALISIS DE RIESGOS'!E38=3,'VALORACIÓN CON CONTROLES'!G38=1),AND('ANALISIS DE RIESGOS'!E38=1,'VALORACIÓN CON CONTROLES'!G38=2),AND('ANALISIS DE RIESGOS'!E38=2,'VALORACIÓN CON CONTROLES'!G38=2)),"ZONA RIESGO BAJA",IF(OR(AND('ANALISIS DE RIESGOS'!E38=4,'VALORACIÓN CON CONTROLES'!G38=1),AND('ANALISIS DE RIESGOS'!E38=3,'VALORACIÓN CON CONTROLES'!G38=2),AND('ANALISIS DE RIESGOS'!E38=2,'VALORACIÓN CON CONTROLES'!G38=3),AND('ANALISIS DE RIESGOS'!E38=1,'VALORACIÓN CON CONTROLES'!G38=3)),"ZONA RIESGO MODERADO",IF(OR(AND('ANALISIS DE RIESGOS'!E38=5,'VALORACIÓN CON CONTROLES'!G38=1),AND('ANALISIS DE RIESGOS'!E38=5,'VALORACIÓN CON CONTROLES'!G38=2),AND('ANALISIS DE RIESGOS'!E38=4,'VALORACIÓN CON CONTROLES'!G38=2),AND('ANALISIS DE RIESGOS'!E38=4,'VALORACIÓN CON CONTROLES'!G38=3),AND('ANALISIS DE RIESGOS'!E38=3,'VALORACIÓN CON CONTROLES'!G38=3),AND('ANALISIS DE RIESGOS'!E38=2,'VALORACIÓN CON CONTROLES'!G38=4),AND('ANALISIS DE RIESGOS'!E38=1,'VALORACIÓN CON CONTROLES'!G38=4),AND('ANALISIS DE RIESGOS'!E38=1,'VALORACIÓN CON CONTROLES'!G38=5)),"ZONA RIESGO ALTO",IF(OR(AND('ANALISIS DE RIESGOS'!E38=5,'VALORACIÓN CON CONTROLES'!G38=3),AND('ANALISIS DE RIESGOS'!E38=5,'VALORACIÓN CON CONTROLES'!G38=4),AND('ANALISIS DE RIESGOS'!E38=5,'VALORACIÓN CON CONTROLES'!G38=5),AND('ANALISIS DE RIESGOS'!E38=4,'VALORACIÓN CON CONTROLES'!G38=4),AND('ANALISIS DE RIESGOS'!E38=4,'VALORACIÓN CON CONTROLES'!G38=5),AND('ANALISIS DE RIESGOS'!E38=3,'VALORACIÓN CON CONTROLES'!G38=4),AND('ANALISIS DE RIESGOS'!E38=3,'VALORACIÓN CON CONTROLES'!G38=5),AND('ANALISIS DE RIESGOS'!E38=2,'VALORACIÓN CON CONTROLES'!G38=5)),"ZONA RIESGO EXTREMO")))),0)</f>
        <v>0</v>
      </c>
      <c r="P44" s="1">
        <f>IF(AND('VALORACIÓN CON CONTROLES'!F38&gt;0,'VALORACIÓN CON CONTROLES'!G38=0),IF(OR(AND('VALORACIÓN CON CONTROLES'!F38=1,'ANALISIS DE RIESGOS'!F38=1),AND('VALORACIÓN CON CONTROLES'!F38=2,'ANALISIS DE RIESGOS'!F38=1),AND('VALORACIÓN CON CONTROLES'!F38=3,'ANALISIS DE RIESGOS'!F38=1),AND('VALORACIÓN CON CONTROLES'!F38=1,'ANALISIS DE RIESGOS'!F38=2),AND('VALORACIÓN CON CONTROLES'!F38=2,'ANALISIS DE RIESGOS'!F38=2)),"ZONA RIESGO BAJA",IF(OR(AND('VALORACIÓN CON CONTROLES'!F38=4,'ANALISIS DE RIESGOS'!F38=1),AND('VALORACIÓN CON CONTROLES'!F38=3,'ANALISIS DE RIESGOS'!F38=2),AND('VALORACIÓN CON CONTROLES'!F38=2,'ANALISIS DE RIESGOS'!F38=3),AND('VALORACIÓN CON CONTROLES'!F38=1,'ANALISIS DE RIESGOS'!F38=3)),"ZONA RIESGO MODERADO",IF(OR(AND('VALORACIÓN CON CONTROLES'!F38=5,'ANALISIS DE RIESGOS'!F38=1),AND('VALORACIÓN CON CONTROLES'!F38=5,'ANALISIS DE RIESGOS'!F38=2),AND('VALORACIÓN CON CONTROLES'!F38=4,'ANALISIS DE RIESGOS'!F38=2),AND('VALORACIÓN CON CONTROLES'!F38=4,'ANALISIS DE RIESGOS'!F38=3),AND('VALORACIÓN CON CONTROLES'!F38=3,'ANALISIS DE RIESGOS'!F38=3),AND('VALORACIÓN CON CONTROLES'!F38=2,'ANALISIS DE RIESGOS'!F38=4),AND('VALORACIÓN CON CONTROLES'!F38=1,'ANALISIS DE RIESGOS'!F38=4),AND('VALORACIÓN CON CONTROLES'!F38=1,'ANALISIS DE RIESGOS'!F38=5)),"ZONA RIESGO ALTO",IF(OR(AND('VALORACIÓN CON CONTROLES'!F38=5,'ANALISIS DE RIESGOS'!F38=3),AND('VALORACIÓN CON CONTROLES'!F38=5,'ANALISIS DE RIESGOS'!F38=4),AND('VALORACIÓN CON CONTROLES'!F38=5,'ANALISIS DE RIESGOS'!F38=5),AND('VALORACIÓN CON CONTROLES'!F38=4,'ANALISIS DE RIESGOS'!F38=4),AND('VALORACIÓN CON CONTROLES'!F38=4,'ANALISIS DE RIESGOS'!F38=5),AND('VALORACIÓN CON CONTROLES'!F38=3,'ANALISIS DE RIESGOS'!F38=4),AND('VALORACIÓN CON CONTROLES'!F38=3,'ANALISIS DE RIESGOS'!F38=5),AND('VALORACIÓN CON CONTROLES'!F38=2,'ANALISIS DE RIESGOS'!F38=5)),"ZONA RIESGO EXTREMO")))),0)</f>
        <v>0</v>
      </c>
      <c r="Q44" s="57" t="str">
        <f>IF(AND('VALORACIÓN CON CONTROLES'!F38&gt;0,'VALORACIÓN CON CONTROLES'!G38&gt;0),IF(OR(AND('VALORACIÓN CON CONTROLES'!F38=1,'VALORACIÓN CON CONTROLES'!G38=1),AND('VALORACIÓN CON CONTROLES'!F38=2,'VALORACIÓN CON CONTROLES'!G38=1),AND('VALORACIÓN CON CONTROLES'!F38=3,'VALORACIÓN CON CONTROLES'!G38=1),AND('VALORACIÓN CON CONTROLES'!F38=1,'VALORACIÓN CON CONTROLES'!G38=2),AND('VALORACIÓN CON CONTROLES'!F38=2,'VALORACIÓN CON CONTROLES'!G38=2)),"ZONA RIESGO BAJA",IF(OR(AND('VALORACIÓN CON CONTROLES'!F38=4,'VALORACIÓN CON CONTROLES'!G38=1),AND('VALORACIÓN CON CONTROLES'!F38=3,'VALORACIÓN CON CONTROLES'!G38=2),AND('VALORACIÓN CON CONTROLES'!F38=2,'VALORACIÓN CON CONTROLES'!G38=3),AND('VALORACIÓN CON CONTROLES'!F38=1,'VALORACIÓN CON CONTROLES'!G38=3)),"ZONA RIESGO MODERADO",IF(OR(AND('VALORACIÓN CON CONTROLES'!F38=5,'VALORACIÓN CON CONTROLES'!G38=1),AND('VALORACIÓN CON CONTROLES'!F38=5,'VALORACIÓN CON CONTROLES'!G38=2),AND('VALORACIÓN CON CONTROLES'!F38=4,'VALORACIÓN CON CONTROLES'!G38=2),AND('VALORACIÓN CON CONTROLES'!F38=4,'VALORACIÓN CON CONTROLES'!G38=3),AND('VALORACIÓN CON CONTROLES'!F38=3,'VALORACIÓN CON CONTROLES'!G38=3),AND('VALORACIÓN CON CONTROLES'!F38=2,'VALORACIÓN CON CONTROLES'!G38=4),AND('VALORACIÓN CON CONTROLES'!F38=1,'VALORACIÓN CON CONTROLES'!G38=4),AND('VALORACIÓN CON CONTROLES'!F38=1,'VALORACIÓN CON CONTROLES'!G38=5)),"ZONA RIESGO ALTO",IF(OR(AND('VALORACIÓN CON CONTROLES'!F38=5,'VALORACIÓN CON CONTROLES'!G38=3),AND('VALORACIÓN CON CONTROLES'!F38=5,'VALORACIÓN CON CONTROLES'!G38=4),AND('VALORACIÓN CON CONTROLES'!F38=5,'VALORACIÓN CON CONTROLES'!G38=5),AND('VALORACIÓN CON CONTROLES'!F38=4,'VALORACIÓN CON CONTROLES'!G38=4),AND('VALORACIÓN CON CONTROLES'!F38=4,'VALORACIÓN CON CONTROLES'!G38=5),AND('VALORACIÓN CON CONTROLES'!F38=3,'VALORACIÓN CON CONTROLES'!G38=4),AND('VALORACIÓN CON CONTROLES'!F38=3,'VALORACIÓN CON CONTROLES'!G38=5),AND('VALORACIÓN CON CONTROLES'!F38=2,'VALORACIÓN CON CONTROLES'!G38=5)),"ZONA RIESGO EXTREMO")))),0)</f>
        <v>ZONA RIESGO MODERADO</v>
      </c>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row>
    <row r="45" spans="1:62" ht="15.75" thickBot="1" x14ac:dyDescent="0.3">
      <c r="A45" s="1"/>
      <c r="B45" s="1"/>
      <c r="C45" s="1"/>
      <c r="D45" s="1"/>
      <c r="E45" s="1"/>
      <c r="F45" s="1"/>
      <c r="G45" s="1"/>
      <c r="H45" s="1"/>
      <c r="I45" s="1"/>
      <c r="J45" s="1"/>
      <c r="K45" s="16">
        <v>35</v>
      </c>
      <c r="L45" s="1"/>
      <c r="M45" s="59">
        <v>31</v>
      </c>
      <c r="N45" s="59">
        <f>IF(AND('VALORACIÓN CON CONTROLES'!F39=0,'VALORACIÓN CON CONTROLES'!G39=0),'ANALISIS DE RIESGOS'!H39,0)</f>
        <v>0</v>
      </c>
      <c r="O45" s="1">
        <f>IF(AND('VALORACIÓN CON CONTROLES'!F39=0,'VALORACIÓN CON CONTROLES'!G39&gt;0),IF(OR(AND('ANALISIS DE RIESGOS'!E39=1,'VALORACIÓN CON CONTROLES'!G39=1),AND('ANALISIS DE RIESGOS'!E39=2,'VALORACIÓN CON CONTROLES'!G39=1),AND('ANALISIS DE RIESGOS'!E39=3,'VALORACIÓN CON CONTROLES'!G39=1),AND('ANALISIS DE RIESGOS'!E39=1,'VALORACIÓN CON CONTROLES'!G39=2),AND('ANALISIS DE RIESGOS'!E39=2,'VALORACIÓN CON CONTROLES'!G39=2)),"ZONA RIESGO BAJA",IF(OR(AND('ANALISIS DE RIESGOS'!E39=4,'VALORACIÓN CON CONTROLES'!G39=1),AND('ANALISIS DE RIESGOS'!E39=3,'VALORACIÓN CON CONTROLES'!G39=2),AND('ANALISIS DE RIESGOS'!E39=2,'VALORACIÓN CON CONTROLES'!G39=3),AND('ANALISIS DE RIESGOS'!E39=1,'VALORACIÓN CON CONTROLES'!G39=3)),"ZONA RIESGO MODERADO",IF(OR(AND('ANALISIS DE RIESGOS'!E39=5,'VALORACIÓN CON CONTROLES'!G39=1),AND('ANALISIS DE RIESGOS'!E39=5,'VALORACIÓN CON CONTROLES'!G39=2),AND('ANALISIS DE RIESGOS'!E39=4,'VALORACIÓN CON CONTROLES'!G39=2),AND('ANALISIS DE RIESGOS'!E39=4,'VALORACIÓN CON CONTROLES'!G39=3),AND('ANALISIS DE RIESGOS'!E39=3,'VALORACIÓN CON CONTROLES'!G39=3),AND('ANALISIS DE RIESGOS'!E39=2,'VALORACIÓN CON CONTROLES'!G39=4),AND('ANALISIS DE RIESGOS'!E39=1,'VALORACIÓN CON CONTROLES'!G39=4),AND('ANALISIS DE RIESGOS'!E39=1,'VALORACIÓN CON CONTROLES'!G39=5)),"ZONA RIESGO ALTO",IF(OR(AND('ANALISIS DE RIESGOS'!E39=5,'VALORACIÓN CON CONTROLES'!G39=3),AND('ANALISIS DE RIESGOS'!E39=5,'VALORACIÓN CON CONTROLES'!G39=4),AND('ANALISIS DE RIESGOS'!E39=5,'VALORACIÓN CON CONTROLES'!G39=5),AND('ANALISIS DE RIESGOS'!E39=4,'VALORACIÓN CON CONTROLES'!G39=4),AND('ANALISIS DE RIESGOS'!E39=4,'VALORACIÓN CON CONTROLES'!G39=5),AND('ANALISIS DE RIESGOS'!E39=3,'VALORACIÓN CON CONTROLES'!G39=4),AND('ANALISIS DE RIESGOS'!E39=3,'VALORACIÓN CON CONTROLES'!G39=5),AND('ANALISIS DE RIESGOS'!E39=2,'VALORACIÓN CON CONTROLES'!G39=5)),"ZONA RIESGO EXTREMO")))),0)</f>
        <v>0</v>
      </c>
      <c r="P45" s="1">
        <f>IF(AND('VALORACIÓN CON CONTROLES'!F39&gt;0,'VALORACIÓN CON CONTROLES'!G39=0),IF(OR(AND('VALORACIÓN CON CONTROLES'!F39=1,'ANALISIS DE RIESGOS'!F39=1),AND('VALORACIÓN CON CONTROLES'!F39=2,'ANALISIS DE RIESGOS'!F39=1),AND('VALORACIÓN CON CONTROLES'!F39=3,'ANALISIS DE RIESGOS'!F39=1),AND('VALORACIÓN CON CONTROLES'!F39=1,'ANALISIS DE RIESGOS'!F39=2),AND('VALORACIÓN CON CONTROLES'!F39=2,'ANALISIS DE RIESGOS'!F39=2)),"ZONA RIESGO BAJA",IF(OR(AND('VALORACIÓN CON CONTROLES'!F39=4,'ANALISIS DE RIESGOS'!F39=1),AND('VALORACIÓN CON CONTROLES'!F39=3,'ANALISIS DE RIESGOS'!F39=2),AND('VALORACIÓN CON CONTROLES'!F39=2,'ANALISIS DE RIESGOS'!F39=3),AND('VALORACIÓN CON CONTROLES'!F39=1,'ANALISIS DE RIESGOS'!F39=3)),"ZONA RIESGO MODERADO",IF(OR(AND('VALORACIÓN CON CONTROLES'!F39=5,'ANALISIS DE RIESGOS'!F39=1),AND('VALORACIÓN CON CONTROLES'!F39=5,'ANALISIS DE RIESGOS'!F39=2),AND('VALORACIÓN CON CONTROLES'!F39=4,'ANALISIS DE RIESGOS'!F39=2),AND('VALORACIÓN CON CONTROLES'!F39=4,'ANALISIS DE RIESGOS'!F39=3),AND('VALORACIÓN CON CONTROLES'!F39=3,'ANALISIS DE RIESGOS'!F39=3),AND('VALORACIÓN CON CONTROLES'!F39=2,'ANALISIS DE RIESGOS'!F39=4),AND('VALORACIÓN CON CONTROLES'!F39=1,'ANALISIS DE RIESGOS'!F39=4),AND('VALORACIÓN CON CONTROLES'!F39=1,'ANALISIS DE RIESGOS'!F39=5)),"ZONA RIESGO ALTO",IF(OR(AND('VALORACIÓN CON CONTROLES'!F39=5,'ANALISIS DE RIESGOS'!F39=3),AND('VALORACIÓN CON CONTROLES'!F39=5,'ANALISIS DE RIESGOS'!F39=4),AND('VALORACIÓN CON CONTROLES'!F39=5,'ANALISIS DE RIESGOS'!F39=5),AND('VALORACIÓN CON CONTROLES'!F39=4,'ANALISIS DE RIESGOS'!F39=4),AND('VALORACIÓN CON CONTROLES'!F39=4,'ANALISIS DE RIESGOS'!F39=5),AND('VALORACIÓN CON CONTROLES'!F39=3,'ANALISIS DE RIESGOS'!F39=4),AND('VALORACIÓN CON CONTROLES'!F39=3,'ANALISIS DE RIESGOS'!F39=5),AND('VALORACIÓN CON CONTROLES'!F39=2,'ANALISIS DE RIESGOS'!F39=5)),"ZONA RIESGO EXTREMO")))),0)</f>
        <v>0</v>
      </c>
      <c r="Q45" s="57" t="str">
        <f>IF(AND('VALORACIÓN CON CONTROLES'!F39&gt;0,'VALORACIÓN CON CONTROLES'!G39&gt;0),IF(OR(AND('VALORACIÓN CON CONTROLES'!F39=1,'VALORACIÓN CON CONTROLES'!G39=1),AND('VALORACIÓN CON CONTROLES'!F39=2,'VALORACIÓN CON CONTROLES'!G39=1),AND('VALORACIÓN CON CONTROLES'!F39=3,'VALORACIÓN CON CONTROLES'!G39=1),AND('VALORACIÓN CON CONTROLES'!F39=1,'VALORACIÓN CON CONTROLES'!G39=2),AND('VALORACIÓN CON CONTROLES'!F39=2,'VALORACIÓN CON CONTROLES'!G39=2)),"ZONA RIESGO BAJA",IF(OR(AND('VALORACIÓN CON CONTROLES'!F39=4,'VALORACIÓN CON CONTROLES'!G39=1),AND('VALORACIÓN CON CONTROLES'!F39=3,'VALORACIÓN CON CONTROLES'!G39=2),AND('VALORACIÓN CON CONTROLES'!F39=2,'VALORACIÓN CON CONTROLES'!G39=3),AND('VALORACIÓN CON CONTROLES'!F39=1,'VALORACIÓN CON CONTROLES'!G39=3)),"ZONA RIESGO MODERADO",IF(OR(AND('VALORACIÓN CON CONTROLES'!F39=5,'VALORACIÓN CON CONTROLES'!G39=1),AND('VALORACIÓN CON CONTROLES'!F39=5,'VALORACIÓN CON CONTROLES'!G39=2),AND('VALORACIÓN CON CONTROLES'!F39=4,'VALORACIÓN CON CONTROLES'!G39=2),AND('VALORACIÓN CON CONTROLES'!F39=4,'VALORACIÓN CON CONTROLES'!G39=3),AND('VALORACIÓN CON CONTROLES'!F39=3,'VALORACIÓN CON CONTROLES'!G39=3),AND('VALORACIÓN CON CONTROLES'!F39=2,'VALORACIÓN CON CONTROLES'!G39=4),AND('VALORACIÓN CON CONTROLES'!F39=1,'VALORACIÓN CON CONTROLES'!G39=4),AND('VALORACIÓN CON CONTROLES'!F39=1,'VALORACIÓN CON CONTROLES'!G39=5)),"ZONA RIESGO ALTO",IF(OR(AND('VALORACIÓN CON CONTROLES'!F39=5,'VALORACIÓN CON CONTROLES'!G39=3),AND('VALORACIÓN CON CONTROLES'!F39=5,'VALORACIÓN CON CONTROLES'!G39=4),AND('VALORACIÓN CON CONTROLES'!F39=5,'VALORACIÓN CON CONTROLES'!G39=5),AND('VALORACIÓN CON CONTROLES'!F39=4,'VALORACIÓN CON CONTROLES'!G39=4),AND('VALORACIÓN CON CONTROLES'!F39=4,'VALORACIÓN CON CONTROLES'!G39=5),AND('VALORACIÓN CON CONTROLES'!F39=3,'VALORACIÓN CON CONTROLES'!G39=4),AND('VALORACIÓN CON CONTROLES'!F39=3,'VALORACIÓN CON CONTROLES'!G39=5),AND('VALORACIÓN CON CONTROLES'!F39=2,'VALORACIÓN CON CONTROLES'!G39=5)),"ZONA RIESGO EXTREMO")))),0)</f>
        <v>ZONA RIESGO BAJA</v>
      </c>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row>
    <row r="46" spans="1:62" ht="15.75" thickBot="1" x14ac:dyDescent="0.3">
      <c r="A46" s="1"/>
      <c r="B46" s="1"/>
      <c r="C46" s="1"/>
      <c r="D46" s="1"/>
      <c r="E46" s="1"/>
      <c r="F46" s="1"/>
      <c r="G46" s="1"/>
      <c r="H46" s="1"/>
      <c r="I46" s="1"/>
      <c r="J46" s="1"/>
      <c r="K46" s="65">
        <v>36</v>
      </c>
      <c r="L46" s="1"/>
      <c r="M46" s="59">
        <v>32</v>
      </c>
      <c r="N46" s="59">
        <f>IF(AND('VALORACIÓN CON CONTROLES'!F40=0,'VALORACIÓN CON CONTROLES'!G40=0),'ANALISIS DE RIESGOS'!H40,0)</f>
        <v>0</v>
      </c>
      <c r="O46" s="1">
        <f>IF(AND('VALORACIÓN CON CONTROLES'!F40=0,'VALORACIÓN CON CONTROLES'!G40&gt;0),IF(OR(AND('ANALISIS DE RIESGOS'!E40=1,'VALORACIÓN CON CONTROLES'!G40=1),AND('ANALISIS DE RIESGOS'!E40=2,'VALORACIÓN CON CONTROLES'!G40=1),AND('ANALISIS DE RIESGOS'!E40=3,'VALORACIÓN CON CONTROLES'!G40=1),AND('ANALISIS DE RIESGOS'!E40=1,'VALORACIÓN CON CONTROLES'!G40=2),AND('ANALISIS DE RIESGOS'!E40=2,'VALORACIÓN CON CONTROLES'!G40=2)),"ZONA RIESGO BAJA",IF(OR(AND('ANALISIS DE RIESGOS'!E40=4,'VALORACIÓN CON CONTROLES'!G40=1),AND('ANALISIS DE RIESGOS'!E40=3,'VALORACIÓN CON CONTROLES'!G40=2),AND('ANALISIS DE RIESGOS'!E40=2,'VALORACIÓN CON CONTROLES'!G40=3),AND('ANALISIS DE RIESGOS'!E40=1,'VALORACIÓN CON CONTROLES'!G40=3)),"ZONA RIESGO MODERADO",IF(OR(AND('ANALISIS DE RIESGOS'!E40=5,'VALORACIÓN CON CONTROLES'!G40=1),AND('ANALISIS DE RIESGOS'!E40=5,'VALORACIÓN CON CONTROLES'!G40=2),AND('ANALISIS DE RIESGOS'!E40=4,'VALORACIÓN CON CONTROLES'!G40=2),AND('ANALISIS DE RIESGOS'!E40=4,'VALORACIÓN CON CONTROLES'!G40=3),AND('ANALISIS DE RIESGOS'!E40=3,'VALORACIÓN CON CONTROLES'!G40=3),AND('ANALISIS DE RIESGOS'!E40=2,'VALORACIÓN CON CONTROLES'!G40=4),AND('ANALISIS DE RIESGOS'!E40=1,'VALORACIÓN CON CONTROLES'!G40=4),AND('ANALISIS DE RIESGOS'!E40=1,'VALORACIÓN CON CONTROLES'!G40=5)),"ZONA RIESGO ALTO",IF(OR(AND('ANALISIS DE RIESGOS'!E40=5,'VALORACIÓN CON CONTROLES'!G40=3),AND('ANALISIS DE RIESGOS'!E40=5,'VALORACIÓN CON CONTROLES'!G40=4),AND('ANALISIS DE RIESGOS'!E40=5,'VALORACIÓN CON CONTROLES'!G40=5),AND('ANALISIS DE RIESGOS'!E40=4,'VALORACIÓN CON CONTROLES'!G40=4),AND('ANALISIS DE RIESGOS'!E40=4,'VALORACIÓN CON CONTROLES'!G40=5),AND('ANALISIS DE RIESGOS'!E40=3,'VALORACIÓN CON CONTROLES'!G40=4),AND('ANALISIS DE RIESGOS'!E40=3,'VALORACIÓN CON CONTROLES'!G40=5),AND('ANALISIS DE RIESGOS'!E40=2,'VALORACIÓN CON CONTROLES'!G40=5)),"ZONA RIESGO EXTREMO")))),0)</f>
        <v>0</v>
      </c>
      <c r="P46" s="1">
        <f>IF(AND('VALORACIÓN CON CONTROLES'!F40&gt;0,'VALORACIÓN CON CONTROLES'!G40=0),IF(OR(AND('VALORACIÓN CON CONTROLES'!F40=1,'ANALISIS DE RIESGOS'!F40=1),AND('VALORACIÓN CON CONTROLES'!F40=2,'ANALISIS DE RIESGOS'!F40=1),AND('VALORACIÓN CON CONTROLES'!F40=3,'ANALISIS DE RIESGOS'!F40=1),AND('VALORACIÓN CON CONTROLES'!F40=1,'ANALISIS DE RIESGOS'!F40=2),AND('VALORACIÓN CON CONTROLES'!F40=2,'ANALISIS DE RIESGOS'!F40=2)),"ZONA RIESGO BAJA",IF(OR(AND('VALORACIÓN CON CONTROLES'!F40=4,'ANALISIS DE RIESGOS'!F40=1),AND('VALORACIÓN CON CONTROLES'!F40=3,'ANALISIS DE RIESGOS'!F40=2),AND('VALORACIÓN CON CONTROLES'!F40=2,'ANALISIS DE RIESGOS'!F40=3),AND('VALORACIÓN CON CONTROLES'!F40=1,'ANALISIS DE RIESGOS'!F40=3)),"ZONA RIESGO MODERADO",IF(OR(AND('VALORACIÓN CON CONTROLES'!F40=5,'ANALISIS DE RIESGOS'!F40=1),AND('VALORACIÓN CON CONTROLES'!F40=5,'ANALISIS DE RIESGOS'!F40=2),AND('VALORACIÓN CON CONTROLES'!F40=4,'ANALISIS DE RIESGOS'!F40=2),AND('VALORACIÓN CON CONTROLES'!F40=4,'ANALISIS DE RIESGOS'!F40=3),AND('VALORACIÓN CON CONTROLES'!F40=3,'ANALISIS DE RIESGOS'!F40=3),AND('VALORACIÓN CON CONTROLES'!F40=2,'ANALISIS DE RIESGOS'!F40=4),AND('VALORACIÓN CON CONTROLES'!F40=1,'ANALISIS DE RIESGOS'!F40=4),AND('VALORACIÓN CON CONTROLES'!F40=1,'ANALISIS DE RIESGOS'!F40=5)),"ZONA RIESGO ALTO",IF(OR(AND('VALORACIÓN CON CONTROLES'!F40=5,'ANALISIS DE RIESGOS'!F40=3),AND('VALORACIÓN CON CONTROLES'!F40=5,'ANALISIS DE RIESGOS'!F40=4),AND('VALORACIÓN CON CONTROLES'!F40=5,'ANALISIS DE RIESGOS'!F40=5),AND('VALORACIÓN CON CONTROLES'!F40=4,'ANALISIS DE RIESGOS'!F40=4),AND('VALORACIÓN CON CONTROLES'!F40=4,'ANALISIS DE RIESGOS'!F40=5),AND('VALORACIÓN CON CONTROLES'!F40=3,'ANALISIS DE RIESGOS'!F40=4),AND('VALORACIÓN CON CONTROLES'!F40=3,'ANALISIS DE RIESGOS'!F40=5),AND('VALORACIÓN CON CONTROLES'!F40=2,'ANALISIS DE RIESGOS'!F40=5)),"ZONA RIESGO EXTREMO")))),0)</f>
        <v>0</v>
      </c>
      <c r="Q46" s="57" t="str">
        <f>IF(AND('VALORACIÓN CON CONTROLES'!F40&gt;0,'VALORACIÓN CON CONTROLES'!G40&gt;0),IF(OR(AND('VALORACIÓN CON CONTROLES'!F40=1,'VALORACIÓN CON CONTROLES'!G40=1),AND('VALORACIÓN CON CONTROLES'!F40=2,'VALORACIÓN CON CONTROLES'!G40=1),AND('VALORACIÓN CON CONTROLES'!F40=3,'VALORACIÓN CON CONTROLES'!G40=1),AND('VALORACIÓN CON CONTROLES'!F40=1,'VALORACIÓN CON CONTROLES'!G40=2),AND('VALORACIÓN CON CONTROLES'!F40=2,'VALORACIÓN CON CONTROLES'!G40=2)),"ZONA RIESGO BAJA",IF(OR(AND('VALORACIÓN CON CONTROLES'!F40=4,'VALORACIÓN CON CONTROLES'!G40=1),AND('VALORACIÓN CON CONTROLES'!F40=3,'VALORACIÓN CON CONTROLES'!G40=2),AND('VALORACIÓN CON CONTROLES'!F40=2,'VALORACIÓN CON CONTROLES'!G40=3),AND('VALORACIÓN CON CONTROLES'!F40=1,'VALORACIÓN CON CONTROLES'!G40=3)),"ZONA RIESGO MODERADO",IF(OR(AND('VALORACIÓN CON CONTROLES'!F40=5,'VALORACIÓN CON CONTROLES'!G40=1),AND('VALORACIÓN CON CONTROLES'!F40=5,'VALORACIÓN CON CONTROLES'!G40=2),AND('VALORACIÓN CON CONTROLES'!F40=4,'VALORACIÓN CON CONTROLES'!G40=2),AND('VALORACIÓN CON CONTROLES'!F40=4,'VALORACIÓN CON CONTROLES'!G40=3),AND('VALORACIÓN CON CONTROLES'!F40=3,'VALORACIÓN CON CONTROLES'!G40=3),AND('VALORACIÓN CON CONTROLES'!F40=2,'VALORACIÓN CON CONTROLES'!G40=4),AND('VALORACIÓN CON CONTROLES'!F40=1,'VALORACIÓN CON CONTROLES'!G40=4),AND('VALORACIÓN CON CONTROLES'!F40=1,'VALORACIÓN CON CONTROLES'!G40=5)),"ZONA RIESGO ALTO",IF(OR(AND('VALORACIÓN CON CONTROLES'!F40=5,'VALORACIÓN CON CONTROLES'!G40=3),AND('VALORACIÓN CON CONTROLES'!F40=5,'VALORACIÓN CON CONTROLES'!G40=4),AND('VALORACIÓN CON CONTROLES'!F40=5,'VALORACIÓN CON CONTROLES'!G40=5),AND('VALORACIÓN CON CONTROLES'!F40=4,'VALORACIÓN CON CONTROLES'!G40=4),AND('VALORACIÓN CON CONTROLES'!F40=4,'VALORACIÓN CON CONTROLES'!G40=5),AND('VALORACIÓN CON CONTROLES'!F40=3,'VALORACIÓN CON CONTROLES'!G40=4),AND('VALORACIÓN CON CONTROLES'!F40=3,'VALORACIÓN CON CONTROLES'!G40=5),AND('VALORACIÓN CON CONTROLES'!F40=2,'VALORACIÓN CON CONTROLES'!G40=5)),"ZONA RIESGO EXTREMO")))),0)</f>
        <v>ZONA RIESGO BAJA</v>
      </c>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row>
    <row r="47" spans="1:62" ht="15.75" thickBot="1" x14ac:dyDescent="0.3">
      <c r="A47" s="1"/>
      <c r="B47" s="1"/>
      <c r="C47" s="1"/>
      <c r="D47" s="1"/>
      <c r="E47" s="1"/>
      <c r="F47" s="1"/>
      <c r="G47" s="1"/>
      <c r="H47" s="1"/>
      <c r="I47" s="1"/>
      <c r="J47" s="1"/>
      <c r="K47" s="16">
        <v>37</v>
      </c>
      <c r="L47" s="1"/>
      <c r="M47" s="59">
        <v>33</v>
      </c>
      <c r="N47" s="59">
        <f>IF(AND('VALORACIÓN CON CONTROLES'!F41=0,'VALORACIÓN CON CONTROLES'!G41=0),'ANALISIS DE RIESGOS'!H41,0)</f>
        <v>0</v>
      </c>
      <c r="O47" s="1">
        <f>IF(AND('VALORACIÓN CON CONTROLES'!F41=0,'VALORACIÓN CON CONTROLES'!G41&gt;0),IF(OR(AND('ANALISIS DE RIESGOS'!E41=1,'VALORACIÓN CON CONTROLES'!G41=1),AND('ANALISIS DE RIESGOS'!E41=2,'VALORACIÓN CON CONTROLES'!G41=1),AND('ANALISIS DE RIESGOS'!E41=3,'VALORACIÓN CON CONTROLES'!G41=1),AND('ANALISIS DE RIESGOS'!E41=1,'VALORACIÓN CON CONTROLES'!G41=2),AND('ANALISIS DE RIESGOS'!E41=2,'VALORACIÓN CON CONTROLES'!G41=2)),"ZONA RIESGO BAJA",IF(OR(AND('ANALISIS DE RIESGOS'!E41=4,'VALORACIÓN CON CONTROLES'!G41=1),AND('ANALISIS DE RIESGOS'!E41=3,'VALORACIÓN CON CONTROLES'!G41=2),AND('ANALISIS DE RIESGOS'!E41=2,'VALORACIÓN CON CONTROLES'!G41=3),AND('ANALISIS DE RIESGOS'!E41=1,'VALORACIÓN CON CONTROLES'!G41=3)),"ZONA RIESGO MODERADO",IF(OR(AND('ANALISIS DE RIESGOS'!E41=5,'VALORACIÓN CON CONTROLES'!G41=1),AND('ANALISIS DE RIESGOS'!E41=5,'VALORACIÓN CON CONTROLES'!G41=2),AND('ANALISIS DE RIESGOS'!E41=4,'VALORACIÓN CON CONTROLES'!G41=2),AND('ANALISIS DE RIESGOS'!E41=4,'VALORACIÓN CON CONTROLES'!G41=3),AND('ANALISIS DE RIESGOS'!E41=3,'VALORACIÓN CON CONTROLES'!G41=3),AND('ANALISIS DE RIESGOS'!E41=2,'VALORACIÓN CON CONTROLES'!G41=4),AND('ANALISIS DE RIESGOS'!E41=1,'VALORACIÓN CON CONTROLES'!G41=4),AND('ANALISIS DE RIESGOS'!E41=1,'VALORACIÓN CON CONTROLES'!G41=5)),"ZONA RIESGO ALTO",IF(OR(AND('ANALISIS DE RIESGOS'!E41=5,'VALORACIÓN CON CONTROLES'!G41=3),AND('ANALISIS DE RIESGOS'!E41=5,'VALORACIÓN CON CONTROLES'!G41=4),AND('ANALISIS DE RIESGOS'!E41=5,'VALORACIÓN CON CONTROLES'!G41=5),AND('ANALISIS DE RIESGOS'!E41=4,'VALORACIÓN CON CONTROLES'!G41=4),AND('ANALISIS DE RIESGOS'!E41=4,'VALORACIÓN CON CONTROLES'!G41=5),AND('ANALISIS DE RIESGOS'!E41=3,'VALORACIÓN CON CONTROLES'!G41=4),AND('ANALISIS DE RIESGOS'!E41=3,'VALORACIÓN CON CONTROLES'!G41=5),AND('ANALISIS DE RIESGOS'!E41=2,'VALORACIÓN CON CONTROLES'!G41=5)),"ZONA RIESGO EXTREMO")))),0)</f>
        <v>0</v>
      </c>
      <c r="P47" s="1">
        <f>IF(AND('VALORACIÓN CON CONTROLES'!F41&gt;0,'VALORACIÓN CON CONTROLES'!G41=0),IF(OR(AND('VALORACIÓN CON CONTROLES'!F41=1,'ANALISIS DE RIESGOS'!F41=1),AND('VALORACIÓN CON CONTROLES'!F41=2,'ANALISIS DE RIESGOS'!F41=1),AND('VALORACIÓN CON CONTROLES'!F41=3,'ANALISIS DE RIESGOS'!F41=1),AND('VALORACIÓN CON CONTROLES'!F41=1,'ANALISIS DE RIESGOS'!F41=2),AND('VALORACIÓN CON CONTROLES'!F41=2,'ANALISIS DE RIESGOS'!F41=2)),"ZONA RIESGO BAJA",IF(OR(AND('VALORACIÓN CON CONTROLES'!F41=4,'ANALISIS DE RIESGOS'!F41=1),AND('VALORACIÓN CON CONTROLES'!F41=3,'ANALISIS DE RIESGOS'!F41=2),AND('VALORACIÓN CON CONTROLES'!F41=2,'ANALISIS DE RIESGOS'!F41=3),AND('VALORACIÓN CON CONTROLES'!F41=1,'ANALISIS DE RIESGOS'!F41=3)),"ZONA RIESGO MODERADO",IF(OR(AND('VALORACIÓN CON CONTROLES'!F41=5,'ANALISIS DE RIESGOS'!F41=1),AND('VALORACIÓN CON CONTROLES'!F41=5,'ANALISIS DE RIESGOS'!F41=2),AND('VALORACIÓN CON CONTROLES'!F41=4,'ANALISIS DE RIESGOS'!F41=2),AND('VALORACIÓN CON CONTROLES'!F41=4,'ANALISIS DE RIESGOS'!F41=3),AND('VALORACIÓN CON CONTROLES'!F41=3,'ANALISIS DE RIESGOS'!F41=3),AND('VALORACIÓN CON CONTROLES'!F41=2,'ANALISIS DE RIESGOS'!F41=4),AND('VALORACIÓN CON CONTROLES'!F41=1,'ANALISIS DE RIESGOS'!F41=4),AND('VALORACIÓN CON CONTROLES'!F41=1,'ANALISIS DE RIESGOS'!F41=5)),"ZONA RIESGO ALTO",IF(OR(AND('VALORACIÓN CON CONTROLES'!F41=5,'ANALISIS DE RIESGOS'!F41=3),AND('VALORACIÓN CON CONTROLES'!F41=5,'ANALISIS DE RIESGOS'!F41=4),AND('VALORACIÓN CON CONTROLES'!F41=5,'ANALISIS DE RIESGOS'!F41=5),AND('VALORACIÓN CON CONTROLES'!F41=4,'ANALISIS DE RIESGOS'!F41=4),AND('VALORACIÓN CON CONTROLES'!F41=4,'ANALISIS DE RIESGOS'!F41=5),AND('VALORACIÓN CON CONTROLES'!F41=3,'ANALISIS DE RIESGOS'!F41=4),AND('VALORACIÓN CON CONTROLES'!F41=3,'ANALISIS DE RIESGOS'!F41=5),AND('VALORACIÓN CON CONTROLES'!F41=2,'ANALISIS DE RIESGOS'!F41=5)),"ZONA RIESGO EXTREMO")))),0)</f>
        <v>0</v>
      </c>
      <c r="Q47" s="57" t="str">
        <f>IF(AND('VALORACIÓN CON CONTROLES'!F41&gt;0,'VALORACIÓN CON CONTROLES'!G41&gt;0),IF(OR(AND('VALORACIÓN CON CONTROLES'!F41=1,'VALORACIÓN CON CONTROLES'!G41=1),AND('VALORACIÓN CON CONTROLES'!F41=2,'VALORACIÓN CON CONTROLES'!G41=1),AND('VALORACIÓN CON CONTROLES'!F41=3,'VALORACIÓN CON CONTROLES'!G41=1),AND('VALORACIÓN CON CONTROLES'!F41=1,'VALORACIÓN CON CONTROLES'!G41=2),AND('VALORACIÓN CON CONTROLES'!F41=2,'VALORACIÓN CON CONTROLES'!G41=2)),"ZONA RIESGO BAJA",IF(OR(AND('VALORACIÓN CON CONTROLES'!F41=4,'VALORACIÓN CON CONTROLES'!G41=1),AND('VALORACIÓN CON CONTROLES'!F41=3,'VALORACIÓN CON CONTROLES'!G41=2),AND('VALORACIÓN CON CONTROLES'!F41=2,'VALORACIÓN CON CONTROLES'!G41=3),AND('VALORACIÓN CON CONTROLES'!F41=1,'VALORACIÓN CON CONTROLES'!G41=3)),"ZONA RIESGO MODERADO",IF(OR(AND('VALORACIÓN CON CONTROLES'!F41=5,'VALORACIÓN CON CONTROLES'!G41=1),AND('VALORACIÓN CON CONTROLES'!F41=5,'VALORACIÓN CON CONTROLES'!G41=2),AND('VALORACIÓN CON CONTROLES'!F41=4,'VALORACIÓN CON CONTROLES'!G41=2),AND('VALORACIÓN CON CONTROLES'!F41=4,'VALORACIÓN CON CONTROLES'!G41=3),AND('VALORACIÓN CON CONTROLES'!F41=3,'VALORACIÓN CON CONTROLES'!G41=3),AND('VALORACIÓN CON CONTROLES'!F41=2,'VALORACIÓN CON CONTROLES'!G41=4),AND('VALORACIÓN CON CONTROLES'!F41=1,'VALORACIÓN CON CONTROLES'!G41=4),AND('VALORACIÓN CON CONTROLES'!F41=1,'VALORACIÓN CON CONTROLES'!G41=5)),"ZONA RIESGO ALTO",IF(OR(AND('VALORACIÓN CON CONTROLES'!F41=5,'VALORACIÓN CON CONTROLES'!G41=3),AND('VALORACIÓN CON CONTROLES'!F41=5,'VALORACIÓN CON CONTROLES'!G41=4),AND('VALORACIÓN CON CONTROLES'!F41=5,'VALORACIÓN CON CONTROLES'!G41=5),AND('VALORACIÓN CON CONTROLES'!F41=4,'VALORACIÓN CON CONTROLES'!G41=4),AND('VALORACIÓN CON CONTROLES'!F41=4,'VALORACIÓN CON CONTROLES'!G41=5),AND('VALORACIÓN CON CONTROLES'!F41=3,'VALORACIÓN CON CONTROLES'!G41=4),AND('VALORACIÓN CON CONTROLES'!F41=3,'VALORACIÓN CON CONTROLES'!G41=5),AND('VALORACIÓN CON CONTROLES'!F41=2,'VALORACIÓN CON CONTROLES'!G41=5)),"ZONA RIESGO EXTREMO")))),0)</f>
        <v>ZONA RIESGO BAJA</v>
      </c>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row>
    <row r="48" spans="1:62" ht="15.75" thickBot="1" x14ac:dyDescent="0.3">
      <c r="A48" s="1"/>
      <c r="B48" s="1"/>
      <c r="C48" s="1"/>
      <c r="D48" s="1"/>
      <c r="E48" s="1"/>
      <c r="F48" s="1"/>
      <c r="G48" s="1"/>
      <c r="H48" s="1"/>
      <c r="I48" s="1"/>
      <c r="J48" s="1"/>
      <c r="K48" s="16">
        <v>38</v>
      </c>
      <c r="L48" s="1"/>
      <c r="M48" s="59">
        <v>34</v>
      </c>
      <c r="N48" s="59">
        <f>IF(AND('VALORACIÓN CON CONTROLES'!F42=0,'VALORACIÓN CON CONTROLES'!G42=0),'ANALISIS DE RIESGOS'!H42,0)</f>
        <v>0</v>
      </c>
      <c r="O48" s="1">
        <f>IF(AND('VALORACIÓN CON CONTROLES'!F42=0,'VALORACIÓN CON CONTROLES'!G42&gt;0),IF(OR(AND('ANALISIS DE RIESGOS'!E42=1,'VALORACIÓN CON CONTROLES'!G42=1),AND('ANALISIS DE RIESGOS'!E42=2,'VALORACIÓN CON CONTROLES'!G42=1),AND('ANALISIS DE RIESGOS'!E42=3,'VALORACIÓN CON CONTROLES'!G42=1),AND('ANALISIS DE RIESGOS'!E42=1,'VALORACIÓN CON CONTROLES'!G42=2),AND('ANALISIS DE RIESGOS'!E42=2,'VALORACIÓN CON CONTROLES'!G42=2)),"ZONA RIESGO BAJA",IF(OR(AND('ANALISIS DE RIESGOS'!E42=4,'VALORACIÓN CON CONTROLES'!G42=1),AND('ANALISIS DE RIESGOS'!E42=3,'VALORACIÓN CON CONTROLES'!G42=2),AND('ANALISIS DE RIESGOS'!E42=2,'VALORACIÓN CON CONTROLES'!G42=3),AND('ANALISIS DE RIESGOS'!E42=1,'VALORACIÓN CON CONTROLES'!G42=3)),"ZONA RIESGO MODERADO",IF(OR(AND('ANALISIS DE RIESGOS'!E42=5,'VALORACIÓN CON CONTROLES'!G42=1),AND('ANALISIS DE RIESGOS'!E42=5,'VALORACIÓN CON CONTROLES'!G42=2),AND('ANALISIS DE RIESGOS'!E42=4,'VALORACIÓN CON CONTROLES'!G42=2),AND('ANALISIS DE RIESGOS'!E42=4,'VALORACIÓN CON CONTROLES'!G42=3),AND('ANALISIS DE RIESGOS'!E42=3,'VALORACIÓN CON CONTROLES'!G42=3),AND('ANALISIS DE RIESGOS'!E42=2,'VALORACIÓN CON CONTROLES'!G42=4),AND('ANALISIS DE RIESGOS'!E42=1,'VALORACIÓN CON CONTROLES'!G42=4),AND('ANALISIS DE RIESGOS'!E42=1,'VALORACIÓN CON CONTROLES'!G42=5)),"ZONA RIESGO ALTO",IF(OR(AND('ANALISIS DE RIESGOS'!E42=5,'VALORACIÓN CON CONTROLES'!G42=3),AND('ANALISIS DE RIESGOS'!E42=5,'VALORACIÓN CON CONTROLES'!G42=4),AND('ANALISIS DE RIESGOS'!E42=5,'VALORACIÓN CON CONTROLES'!G42=5),AND('ANALISIS DE RIESGOS'!E42=4,'VALORACIÓN CON CONTROLES'!G42=4),AND('ANALISIS DE RIESGOS'!E42=4,'VALORACIÓN CON CONTROLES'!G42=5),AND('ANALISIS DE RIESGOS'!E42=3,'VALORACIÓN CON CONTROLES'!G42=4),AND('ANALISIS DE RIESGOS'!E42=3,'VALORACIÓN CON CONTROLES'!G42=5),AND('ANALISIS DE RIESGOS'!E42=2,'VALORACIÓN CON CONTROLES'!G42=5)),"ZONA RIESGO EXTREMO")))),0)</f>
        <v>0</v>
      </c>
      <c r="P48" s="1">
        <f>IF(AND('VALORACIÓN CON CONTROLES'!F42&gt;0,'VALORACIÓN CON CONTROLES'!G42=0),IF(OR(AND('VALORACIÓN CON CONTROLES'!F42=1,'ANALISIS DE RIESGOS'!F42=1),AND('VALORACIÓN CON CONTROLES'!F42=2,'ANALISIS DE RIESGOS'!F42=1),AND('VALORACIÓN CON CONTROLES'!F42=3,'ANALISIS DE RIESGOS'!F42=1),AND('VALORACIÓN CON CONTROLES'!F42=1,'ANALISIS DE RIESGOS'!F42=2),AND('VALORACIÓN CON CONTROLES'!F42=2,'ANALISIS DE RIESGOS'!F42=2)),"ZONA RIESGO BAJA",IF(OR(AND('VALORACIÓN CON CONTROLES'!F42=4,'ANALISIS DE RIESGOS'!F42=1),AND('VALORACIÓN CON CONTROLES'!F42=3,'ANALISIS DE RIESGOS'!F42=2),AND('VALORACIÓN CON CONTROLES'!F42=2,'ANALISIS DE RIESGOS'!F42=3),AND('VALORACIÓN CON CONTROLES'!F42=1,'ANALISIS DE RIESGOS'!F42=3)),"ZONA RIESGO MODERADO",IF(OR(AND('VALORACIÓN CON CONTROLES'!F42=5,'ANALISIS DE RIESGOS'!F42=1),AND('VALORACIÓN CON CONTROLES'!F42=5,'ANALISIS DE RIESGOS'!F42=2),AND('VALORACIÓN CON CONTROLES'!F42=4,'ANALISIS DE RIESGOS'!F42=2),AND('VALORACIÓN CON CONTROLES'!F42=4,'ANALISIS DE RIESGOS'!F42=3),AND('VALORACIÓN CON CONTROLES'!F42=3,'ANALISIS DE RIESGOS'!F42=3),AND('VALORACIÓN CON CONTROLES'!F42=2,'ANALISIS DE RIESGOS'!F42=4),AND('VALORACIÓN CON CONTROLES'!F42=1,'ANALISIS DE RIESGOS'!F42=4),AND('VALORACIÓN CON CONTROLES'!F42=1,'ANALISIS DE RIESGOS'!F42=5)),"ZONA RIESGO ALTO",IF(OR(AND('VALORACIÓN CON CONTROLES'!F42=5,'ANALISIS DE RIESGOS'!F42=3),AND('VALORACIÓN CON CONTROLES'!F42=5,'ANALISIS DE RIESGOS'!F42=4),AND('VALORACIÓN CON CONTROLES'!F42=5,'ANALISIS DE RIESGOS'!F42=5),AND('VALORACIÓN CON CONTROLES'!F42=4,'ANALISIS DE RIESGOS'!F42=4),AND('VALORACIÓN CON CONTROLES'!F42=4,'ANALISIS DE RIESGOS'!F42=5),AND('VALORACIÓN CON CONTROLES'!F42=3,'ANALISIS DE RIESGOS'!F42=4),AND('VALORACIÓN CON CONTROLES'!F42=3,'ANALISIS DE RIESGOS'!F42=5),AND('VALORACIÓN CON CONTROLES'!F42=2,'ANALISIS DE RIESGOS'!F42=5)),"ZONA RIESGO EXTREMO")))),0)</f>
        <v>0</v>
      </c>
      <c r="Q48" s="57" t="str">
        <f>IF(AND('VALORACIÓN CON CONTROLES'!F42&gt;0,'VALORACIÓN CON CONTROLES'!G42&gt;0),IF(OR(AND('VALORACIÓN CON CONTROLES'!F42=1,'VALORACIÓN CON CONTROLES'!G42=1),AND('VALORACIÓN CON CONTROLES'!F42=2,'VALORACIÓN CON CONTROLES'!G42=1),AND('VALORACIÓN CON CONTROLES'!F42=3,'VALORACIÓN CON CONTROLES'!G42=1),AND('VALORACIÓN CON CONTROLES'!F42=1,'VALORACIÓN CON CONTROLES'!G42=2),AND('VALORACIÓN CON CONTROLES'!F42=2,'VALORACIÓN CON CONTROLES'!G42=2)),"ZONA RIESGO BAJA",IF(OR(AND('VALORACIÓN CON CONTROLES'!F42=4,'VALORACIÓN CON CONTROLES'!G42=1),AND('VALORACIÓN CON CONTROLES'!F42=3,'VALORACIÓN CON CONTROLES'!G42=2),AND('VALORACIÓN CON CONTROLES'!F42=2,'VALORACIÓN CON CONTROLES'!G42=3),AND('VALORACIÓN CON CONTROLES'!F42=1,'VALORACIÓN CON CONTROLES'!G42=3)),"ZONA RIESGO MODERADO",IF(OR(AND('VALORACIÓN CON CONTROLES'!F42=5,'VALORACIÓN CON CONTROLES'!G42=1),AND('VALORACIÓN CON CONTROLES'!F42=5,'VALORACIÓN CON CONTROLES'!G42=2),AND('VALORACIÓN CON CONTROLES'!F42=4,'VALORACIÓN CON CONTROLES'!G42=2),AND('VALORACIÓN CON CONTROLES'!F42=4,'VALORACIÓN CON CONTROLES'!G42=3),AND('VALORACIÓN CON CONTROLES'!F42=3,'VALORACIÓN CON CONTROLES'!G42=3),AND('VALORACIÓN CON CONTROLES'!F42=2,'VALORACIÓN CON CONTROLES'!G42=4),AND('VALORACIÓN CON CONTROLES'!F42=1,'VALORACIÓN CON CONTROLES'!G42=4),AND('VALORACIÓN CON CONTROLES'!F42=1,'VALORACIÓN CON CONTROLES'!G42=5)),"ZONA RIESGO ALTO",IF(OR(AND('VALORACIÓN CON CONTROLES'!F42=5,'VALORACIÓN CON CONTROLES'!G42=3),AND('VALORACIÓN CON CONTROLES'!F42=5,'VALORACIÓN CON CONTROLES'!G42=4),AND('VALORACIÓN CON CONTROLES'!F42=5,'VALORACIÓN CON CONTROLES'!G42=5),AND('VALORACIÓN CON CONTROLES'!F42=4,'VALORACIÓN CON CONTROLES'!G42=4),AND('VALORACIÓN CON CONTROLES'!F42=4,'VALORACIÓN CON CONTROLES'!G42=5),AND('VALORACIÓN CON CONTROLES'!F42=3,'VALORACIÓN CON CONTROLES'!G42=4),AND('VALORACIÓN CON CONTROLES'!F42=3,'VALORACIÓN CON CONTROLES'!G42=5),AND('VALORACIÓN CON CONTROLES'!F42=2,'VALORACIÓN CON CONTROLES'!G42=5)),"ZONA RIESGO EXTREMO")))),0)</f>
        <v>ZONA RIESGO BAJA</v>
      </c>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row>
    <row r="49" spans="1:62" ht="15.75" thickBot="1" x14ac:dyDescent="0.3">
      <c r="A49" s="1"/>
      <c r="B49" s="1"/>
      <c r="C49" s="1"/>
      <c r="D49" s="1"/>
      <c r="E49" s="1"/>
      <c r="F49" s="1"/>
      <c r="G49" s="1"/>
      <c r="H49" s="1"/>
      <c r="I49" s="1"/>
      <c r="J49" s="1"/>
      <c r="K49" s="65">
        <v>39</v>
      </c>
      <c r="L49" s="1"/>
      <c r="M49" s="59">
        <v>35</v>
      </c>
      <c r="N49" s="59">
        <f>IF(AND('VALORACIÓN CON CONTROLES'!F43=0,'VALORACIÓN CON CONTROLES'!G43=0),'ANALISIS DE RIESGOS'!H43,0)</f>
        <v>0</v>
      </c>
      <c r="O49" s="1">
        <f>IF(AND('VALORACIÓN CON CONTROLES'!F43=0,'VALORACIÓN CON CONTROLES'!G43&gt;0),IF(OR(AND('ANALISIS DE RIESGOS'!E43=1,'VALORACIÓN CON CONTROLES'!G43=1),AND('ANALISIS DE RIESGOS'!E43=2,'VALORACIÓN CON CONTROLES'!G43=1),AND('ANALISIS DE RIESGOS'!E43=3,'VALORACIÓN CON CONTROLES'!G43=1),AND('ANALISIS DE RIESGOS'!E43=1,'VALORACIÓN CON CONTROLES'!G43=2),AND('ANALISIS DE RIESGOS'!E43=2,'VALORACIÓN CON CONTROLES'!G43=2)),"ZONA RIESGO BAJA",IF(OR(AND('ANALISIS DE RIESGOS'!E43=4,'VALORACIÓN CON CONTROLES'!G43=1),AND('ANALISIS DE RIESGOS'!E43=3,'VALORACIÓN CON CONTROLES'!G43=2),AND('ANALISIS DE RIESGOS'!E43=2,'VALORACIÓN CON CONTROLES'!G43=3),AND('ANALISIS DE RIESGOS'!E43=1,'VALORACIÓN CON CONTROLES'!G43=3)),"ZONA RIESGO MODERADO",IF(OR(AND('ANALISIS DE RIESGOS'!E43=5,'VALORACIÓN CON CONTROLES'!G43=1),AND('ANALISIS DE RIESGOS'!E43=5,'VALORACIÓN CON CONTROLES'!G43=2),AND('ANALISIS DE RIESGOS'!E43=4,'VALORACIÓN CON CONTROLES'!G43=2),AND('ANALISIS DE RIESGOS'!E43=4,'VALORACIÓN CON CONTROLES'!G43=3),AND('ANALISIS DE RIESGOS'!E43=3,'VALORACIÓN CON CONTROLES'!G43=3),AND('ANALISIS DE RIESGOS'!E43=2,'VALORACIÓN CON CONTROLES'!G43=4),AND('ANALISIS DE RIESGOS'!E43=1,'VALORACIÓN CON CONTROLES'!G43=4),AND('ANALISIS DE RIESGOS'!E43=1,'VALORACIÓN CON CONTROLES'!G43=5)),"ZONA RIESGO ALTO",IF(OR(AND('ANALISIS DE RIESGOS'!E43=5,'VALORACIÓN CON CONTROLES'!G43=3),AND('ANALISIS DE RIESGOS'!E43=5,'VALORACIÓN CON CONTROLES'!G43=4),AND('ANALISIS DE RIESGOS'!E43=5,'VALORACIÓN CON CONTROLES'!G43=5),AND('ANALISIS DE RIESGOS'!E43=4,'VALORACIÓN CON CONTROLES'!G43=4),AND('ANALISIS DE RIESGOS'!E43=4,'VALORACIÓN CON CONTROLES'!G43=5),AND('ANALISIS DE RIESGOS'!E43=3,'VALORACIÓN CON CONTROLES'!G43=4),AND('ANALISIS DE RIESGOS'!E43=3,'VALORACIÓN CON CONTROLES'!G43=5),AND('ANALISIS DE RIESGOS'!E43=2,'VALORACIÓN CON CONTROLES'!G43=5)),"ZONA RIESGO EXTREMO")))),0)</f>
        <v>0</v>
      </c>
      <c r="P49" s="1">
        <f>IF(AND('VALORACIÓN CON CONTROLES'!F43&gt;0,'VALORACIÓN CON CONTROLES'!G43=0),IF(OR(AND('VALORACIÓN CON CONTROLES'!F43=1,'ANALISIS DE RIESGOS'!F43=1),AND('VALORACIÓN CON CONTROLES'!F43=2,'ANALISIS DE RIESGOS'!F43=1),AND('VALORACIÓN CON CONTROLES'!F43=3,'ANALISIS DE RIESGOS'!F43=1),AND('VALORACIÓN CON CONTROLES'!F43=1,'ANALISIS DE RIESGOS'!F43=2),AND('VALORACIÓN CON CONTROLES'!F43=2,'ANALISIS DE RIESGOS'!F43=2)),"ZONA RIESGO BAJA",IF(OR(AND('VALORACIÓN CON CONTROLES'!F43=4,'ANALISIS DE RIESGOS'!F43=1),AND('VALORACIÓN CON CONTROLES'!F43=3,'ANALISIS DE RIESGOS'!F43=2),AND('VALORACIÓN CON CONTROLES'!F43=2,'ANALISIS DE RIESGOS'!F43=3),AND('VALORACIÓN CON CONTROLES'!F43=1,'ANALISIS DE RIESGOS'!F43=3)),"ZONA RIESGO MODERADO",IF(OR(AND('VALORACIÓN CON CONTROLES'!F43=5,'ANALISIS DE RIESGOS'!F43=1),AND('VALORACIÓN CON CONTROLES'!F43=5,'ANALISIS DE RIESGOS'!F43=2),AND('VALORACIÓN CON CONTROLES'!F43=4,'ANALISIS DE RIESGOS'!F43=2),AND('VALORACIÓN CON CONTROLES'!F43=4,'ANALISIS DE RIESGOS'!F43=3),AND('VALORACIÓN CON CONTROLES'!F43=3,'ANALISIS DE RIESGOS'!F43=3),AND('VALORACIÓN CON CONTROLES'!F43=2,'ANALISIS DE RIESGOS'!F43=4),AND('VALORACIÓN CON CONTROLES'!F43=1,'ANALISIS DE RIESGOS'!F43=4),AND('VALORACIÓN CON CONTROLES'!F43=1,'ANALISIS DE RIESGOS'!F43=5)),"ZONA RIESGO ALTO",IF(OR(AND('VALORACIÓN CON CONTROLES'!F43=5,'ANALISIS DE RIESGOS'!F43=3),AND('VALORACIÓN CON CONTROLES'!F43=5,'ANALISIS DE RIESGOS'!F43=4),AND('VALORACIÓN CON CONTROLES'!F43=5,'ANALISIS DE RIESGOS'!F43=5),AND('VALORACIÓN CON CONTROLES'!F43=4,'ANALISIS DE RIESGOS'!F43=4),AND('VALORACIÓN CON CONTROLES'!F43=4,'ANALISIS DE RIESGOS'!F43=5),AND('VALORACIÓN CON CONTROLES'!F43=3,'ANALISIS DE RIESGOS'!F43=4),AND('VALORACIÓN CON CONTROLES'!F43=3,'ANALISIS DE RIESGOS'!F43=5),AND('VALORACIÓN CON CONTROLES'!F43=2,'ANALISIS DE RIESGOS'!F43=5)),"ZONA RIESGO EXTREMO")))),0)</f>
        <v>0</v>
      </c>
      <c r="Q49" s="57" t="str">
        <f>IF(AND('VALORACIÓN CON CONTROLES'!F43&gt;0,'VALORACIÓN CON CONTROLES'!G43&gt;0),IF(OR(AND('VALORACIÓN CON CONTROLES'!F43=1,'VALORACIÓN CON CONTROLES'!G43=1),AND('VALORACIÓN CON CONTROLES'!F43=2,'VALORACIÓN CON CONTROLES'!G43=1),AND('VALORACIÓN CON CONTROLES'!F43=3,'VALORACIÓN CON CONTROLES'!G43=1),AND('VALORACIÓN CON CONTROLES'!F43=1,'VALORACIÓN CON CONTROLES'!G43=2),AND('VALORACIÓN CON CONTROLES'!F43=2,'VALORACIÓN CON CONTROLES'!G43=2)),"ZONA RIESGO BAJA",IF(OR(AND('VALORACIÓN CON CONTROLES'!F43=4,'VALORACIÓN CON CONTROLES'!G43=1),AND('VALORACIÓN CON CONTROLES'!F43=3,'VALORACIÓN CON CONTROLES'!G43=2),AND('VALORACIÓN CON CONTROLES'!F43=2,'VALORACIÓN CON CONTROLES'!G43=3),AND('VALORACIÓN CON CONTROLES'!F43=1,'VALORACIÓN CON CONTROLES'!G43=3)),"ZONA RIESGO MODERADO",IF(OR(AND('VALORACIÓN CON CONTROLES'!F43=5,'VALORACIÓN CON CONTROLES'!G43=1),AND('VALORACIÓN CON CONTROLES'!F43=5,'VALORACIÓN CON CONTROLES'!G43=2),AND('VALORACIÓN CON CONTROLES'!F43=4,'VALORACIÓN CON CONTROLES'!G43=2),AND('VALORACIÓN CON CONTROLES'!F43=4,'VALORACIÓN CON CONTROLES'!G43=3),AND('VALORACIÓN CON CONTROLES'!F43=3,'VALORACIÓN CON CONTROLES'!G43=3),AND('VALORACIÓN CON CONTROLES'!F43=2,'VALORACIÓN CON CONTROLES'!G43=4),AND('VALORACIÓN CON CONTROLES'!F43=1,'VALORACIÓN CON CONTROLES'!G43=4),AND('VALORACIÓN CON CONTROLES'!F43=1,'VALORACIÓN CON CONTROLES'!G43=5)),"ZONA RIESGO ALTO",IF(OR(AND('VALORACIÓN CON CONTROLES'!F43=5,'VALORACIÓN CON CONTROLES'!G43=3),AND('VALORACIÓN CON CONTROLES'!F43=5,'VALORACIÓN CON CONTROLES'!G43=4),AND('VALORACIÓN CON CONTROLES'!F43=5,'VALORACIÓN CON CONTROLES'!G43=5),AND('VALORACIÓN CON CONTROLES'!F43=4,'VALORACIÓN CON CONTROLES'!G43=4),AND('VALORACIÓN CON CONTROLES'!F43=4,'VALORACIÓN CON CONTROLES'!G43=5),AND('VALORACIÓN CON CONTROLES'!F43=3,'VALORACIÓN CON CONTROLES'!G43=4),AND('VALORACIÓN CON CONTROLES'!F43=3,'VALORACIÓN CON CONTROLES'!G43=5),AND('VALORACIÓN CON CONTROLES'!F43=2,'VALORACIÓN CON CONTROLES'!G43=5)),"ZONA RIESGO EXTREMO")))),0)</f>
        <v>ZONA RIESGO BAJA</v>
      </c>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row>
    <row r="50" spans="1:62" ht="15.75" thickBot="1" x14ac:dyDescent="0.3">
      <c r="A50" s="1"/>
      <c r="B50" s="1"/>
      <c r="C50" s="1"/>
      <c r="D50" s="1"/>
      <c r="E50" s="1"/>
      <c r="F50" s="1"/>
      <c r="G50" s="1"/>
      <c r="H50" s="1"/>
      <c r="I50" s="1"/>
      <c r="J50" s="1"/>
      <c r="K50" s="16">
        <v>40</v>
      </c>
      <c r="L50" s="1"/>
      <c r="M50" s="59">
        <v>36</v>
      </c>
      <c r="N50" s="59">
        <f>IF(AND('VALORACIÓN CON CONTROLES'!F44=0,'VALORACIÓN CON CONTROLES'!G44=0),'ANALISIS DE RIESGOS'!H44,0)</f>
        <v>0</v>
      </c>
      <c r="O50" s="1">
        <f>IF(AND('VALORACIÓN CON CONTROLES'!F44=0,'VALORACIÓN CON CONTROLES'!G44&gt;0),IF(OR(AND('ANALISIS DE RIESGOS'!E44=1,'VALORACIÓN CON CONTROLES'!G44=1),AND('ANALISIS DE RIESGOS'!E44=2,'VALORACIÓN CON CONTROLES'!G44=1),AND('ANALISIS DE RIESGOS'!E44=3,'VALORACIÓN CON CONTROLES'!G44=1),AND('ANALISIS DE RIESGOS'!E44=1,'VALORACIÓN CON CONTROLES'!G44=2),AND('ANALISIS DE RIESGOS'!E44=2,'VALORACIÓN CON CONTROLES'!G44=2)),"ZONA RIESGO BAJA",IF(OR(AND('ANALISIS DE RIESGOS'!E44=4,'VALORACIÓN CON CONTROLES'!G44=1),AND('ANALISIS DE RIESGOS'!E44=3,'VALORACIÓN CON CONTROLES'!G44=2),AND('ANALISIS DE RIESGOS'!E44=2,'VALORACIÓN CON CONTROLES'!G44=3),AND('ANALISIS DE RIESGOS'!E44=1,'VALORACIÓN CON CONTROLES'!G44=3)),"ZONA RIESGO MODERADO",IF(OR(AND('ANALISIS DE RIESGOS'!E44=5,'VALORACIÓN CON CONTROLES'!G44=1),AND('ANALISIS DE RIESGOS'!E44=5,'VALORACIÓN CON CONTROLES'!G44=2),AND('ANALISIS DE RIESGOS'!E44=4,'VALORACIÓN CON CONTROLES'!G44=2),AND('ANALISIS DE RIESGOS'!E44=4,'VALORACIÓN CON CONTROLES'!G44=3),AND('ANALISIS DE RIESGOS'!E44=3,'VALORACIÓN CON CONTROLES'!G44=3),AND('ANALISIS DE RIESGOS'!E44=2,'VALORACIÓN CON CONTROLES'!G44=4),AND('ANALISIS DE RIESGOS'!E44=1,'VALORACIÓN CON CONTROLES'!G44=4),AND('ANALISIS DE RIESGOS'!E44=1,'VALORACIÓN CON CONTROLES'!G44=5)),"ZONA RIESGO ALTO",IF(OR(AND('ANALISIS DE RIESGOS'!E44=5,'VALORACIÓN CON CONTROLES'!G44=3),AND('ANALISIS DE RIESGOS'!E44=5,'VALORACIÓN CON CONTROLES'!G44=4),AND('ANALISIS DE RIESGOS'!E44=5,'VALORACIÓN CON CONTROLES'!G44=5),AND('ANALISIS DE RIESGOS'!E44=4,'VALORACIÓN CON CONTROLES'!G44=4),AND('ANALISIS DE RIESGOS'!E44=4,'VALORACIÓN CON CONTROLES'!G44=5),AND('ANALISIS DE RIESGOS'!E44=3,'VALORACIÓN CON CONTROLES'!G44=4),AND('ANALISIS DE RIESGOS'!E44=3,'VALORACIÓN CON CONTROLES'!G44=5),AND('ANALISIS DE RIESGOS'!E44=2,'VALORACIÓN CON CONTROLES'!G44=5)),"ZONA RIESGO EXTREMO")))),0)</f>
        <v>0</v>
      </c>
      <c r="P50" s="1">
        <f>IF(AND('VALORACIÓN CON CONTROLES'!F44&gt;0,'VALORACIÓN CON CONTROLES'!G44=0),IF(OR(AND('VALORACIÓN CON CONTROLES'!F44=1,'ANALISIS DE RIESGOS'!F44=1),AND('VALORACIÓN CON CONTROLES'!F44=2,'ANALISIS DE RIESGOS'!F44=1),AND('VALORACIÓN CON CONTROLES'!F44=3,'ANALISIS DE RIESGOS'!F44=1),AND('VALORACIÓN CON CONTROLES'!F44=1,'ANALISIS DE RIESGOS'!F44=2),AND('VALORACIÓN CON CONTROLES'!F44=2,'ANALISIS DE RIESGOS'!F44=2)),"ZONA RIESGO BAJA",IF(OR(AND('VALORACIÓN CON CONTROLES'!F44=4,'ANALISIS DE RIESGOS'!F44=1),AND('VALORACIÓN CON CONTROLES'!F44=3,'ANALISIS DE RIESGOS'!F44=2),AND('VALORACIÓN CON CONTROLES'!F44=2,'ANALISIS DE RIESGOS'!F44=3),AND('VALORACIÓN CON CONTROLES'!F44=1,'ANALISIS DE RIESGOS'!F44=3)),"ZONA RIESGO MODERADO",IF(OR(AND('VALORACIÓN CON CONTROLES'!F44=5,'ANALISIS DE RIESGOS'!F44=1),AND('VALORACIÓN CON CONTROLES'!F44=5,'ANALISIS DE RIESGOS'!F44=2),AND('VALORACIÓN CON CONTROLES'!F44=4,'ANALISIS DE RIESGOS'!F44=2),AND('VALORACIÓN CON CONTROLES'!F44=4,'ANALISIS DE RIESGOS'!F44=3),AND('VALORACIÓN CON CONTROLES'!F44=3,'ANALISIS DE RIESGOS'!F44=3),AND('VALORACIÓN CON CONTROLES'!F44=2,'ANALISIS DE RIESGOS'!F44=4),AND('VALORACIÓN CON CONTROLES'!F44=1,'ANALISIS DE RIESGOS'!F44=4),AND('VALORACIÓN CON CONTROLES'!F44=1,'ANALISIS DE RIESGOS'!F44=5)),"ZONA RIESGO ALTO",IF(OR(AND('VALORACIÓN CON CONTROLES'!F44=5,'ANALISIS DE RIESGOS'!F44=3),AND('VALORACIÓN CON CONTROLES'!F44=5,'ANALISIS DE RIESGOS'!F44=4),AND('VALORACIÓN CON CONTROLES'!F44=5,'ANALISIS DE RIESGOS'!F44=5),AND('VALORACIÓN CON CONTROLES'!F44=4,'ANALISIS DE RIESGOS'!F44=4),AND('VALORACIÓN CON CONTROLES'!F44=4,'ANALISIS DE RIESGOS'!F44=5),AND('VALORACIÓN CON CONTROLES'!F44=3,'ANALISIS DE RIESGOS'!F44=4),AND('VALORACIÓN CON CONTROLES'!F44=3,'ANALISIS DE RIESGOS'!F44=5),AND('VALORACIÓN CON CONTROLES'!F44=2,'ANALISIS DE RIESGOS'!F44=5)),"ZONA RIESGO EXTREMO")))),0)</f>
        <v>0</v>
      </c>
      <c r="Q50" s="57" t="str">
        <f>IF(AND('VALORACIÓN CON CONTROLES'!F44&gt;0,'VALORACIÓN CON CONTROLES'!G44&gt;0),IF(OR(AND('VALORACIÓN CON CONTROLES'!F44=1,'VALORACIÓN CON CONTROLES'!G44=1),AND('VALORACIÓN CON CONTROLES'!F44=2,'VALORACIÓN CON CONTROLES'!G44=1),AND('VALORACIÓN CON CONTROLES'!F44=3,'VALORACIÓN CON CONTROLES'!G44=1),AND('VALORACIÓN CON CONTROLES'!F44=1,'VALORACIÓN CON CONTROLES'!G44=2),AND('VALORACIÓN CON CONTROLES'!F44=2,'VALORACIÓN CON CONTROLES'!G44=2)),"ZONA RIESGO BAJA",IF(OR(AND('VALORACIÓN CON CONTROLES'!F44=4,'VALORACIÓN CON CONTROLES'!G44=1),AND('VALORACIÓN CON CONTROLES'!F44=3,'VALORACIÓN CON CONTROLES'!G44=2),AND('VALORACIÓN CON CONTROLES'!F44=2,'VALORACIÓN CON CONTROLES'!G44=3),AND('VALORACIÓN CON CONTROLES'!F44=1,'VALORACIÓN CON CONTROLES'!G44=3)),"ZONA RIESGO MODERADO",IF(OR(AND('VALORACIÓN CON CONTROLES'!F44=5,'VALORACIÓN CON CONTROLES'!G44=1),AND('VALORACIÓN CON CONTROLES'!F44=5,'VALORACIÓN CON CONTROLES'!G44=2),AND('VALORACIÓN CON CONTROLES'!F44=4,'VALORACIÓN CON CONTROLES'!G44=2),AND('VALORACIÓN CON CONTROLES'!F44=4,'VALORACIÓN CON CONTROLES'!G44=3),AND('VALORACIÓN CON CONTROLES'!F44=3,'VALORACIÓN CON CONTROLES'!G44=3),AND('VALORACIÓN CON CONTROLES'!F44=2,'VALORACIÓN CON CONTROLES'!G44=4),AND('VALORACIÓN CON CONTROLES'!F44=1,'VALORACIÓN CON CONTROLES'!G44=4),AND('VALORACIÓN CON CONTROLES'!F44=1,'VALORACIÓN CON CONTROLES'!G44=5)),"ZONA RIESGO ALTO",IF(OR(AND('VALORACIÓN CON CONTROLES'!F44=5,'VALORACIÓN CON CONTROLES'!G44=3),AND('VALORACIÓN CON CONTROLES'!F44=5,'VALORACIÓN CON CONTROLES'!G44=4),AND('VALORACIÓN CON CONTROLES'!F44=5,'VALORACIÓN CON CONTROLES'!G44=5),AND('VALORACIÓN CON CONTROLES'!F44=4,'VALORACIÓN CON CONTROLES'!G44=4),AND('VALORACIÓN CON CONTROLES'!F44=4,'VALORACIÓN CON CONTROLES'!G44=5),AND('VALORACIÓN CON CONTROLES'!F44=3,'VALORACIÓN CON CONTROLES'!G44=4),AND('VALORACIÓN CON CONTROLES'!F44=3,'VALORACIÓN CON CONTROLES'!G44=5),AND('VALORACIÓN CON CONTROLES'!F44=2,'VALORACIÓN CON CONTROLES'!G44=5)),"ZONA RIESGO EXTREMO")))),0)</f>
        <v>ZONA RIESGO BAJA</v>
      </c>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row>
    <row r="51" spans="1:62" ht="15.75" thickBot="1" x14ac:dyDescent="0.3">
      <c r="A51" s="1"/>
      <c r="B51" s="1"/>
      <c r="C51" s="1"/>
      <c r="D51" s="1"/>
      <c r="E51" s="1"/>
      <c r="F51" s="1"/>
      <c r="G51" s="1"/>
      <c r="H51" s="1"/>
      <c r="I51" s="1"/>
      <c r="J51" s="1"/>
      <c r="K51" s="16">
        <v>41</v>
      </c>
      <c r="L51" s="1"/>
      <c r="M51" s="59">
        <v>37</v>
      </c>
      <c r="N51" s="59">
        <f>IF(AND('VALORACIÓN CON CONTROLES'!F45=0,'VALORACIÓN CON CONTROLES'!G45=0),'ANALISIS DE RIESGOS'!H45,0)</f>
        <v>0</v>
      </c>
      <c r="O51" s="1">
        <f>IF(AND('VALORACIÓN CON CONTROLES'!F45=0,'VALORACIÓN CON CONTROLES'!G45&gt;0),IF(OR(AND('ANALISIS DE RIESGOS'!E45=1,'VALORACIÓN CON CONTROLES'!G45=1),AND('ANALISIS DE RIESGOS'!E45=2,'VALORACIÓN CON CONTROLES'!G45=1),AND('ANALISIS DE RIESGOS'!E45=3,'VALORACIÓN CON CONTROLES'!G45=1),AND('ANALISIS DE RIESGOS'!E45=1,'VALORACIÓN CON CONTROLES'!G45=2),AND('ANALISIS DE RIESGOS'!E45=2,'VALORACIÓN CON CONTROLES'!G45=2)),"ZONA RIESGO BAJA",IF(OR(AND('ANALISIS DE RIESGOS'!E45=4,'VALORACIÓN CON CONTROLES'!G45=1),AND('ANALISIS DE RIESGOS'!E45=3,'VALORACIÓN CON CONTROLES'!G45=2),AND('ANALISIS DE RIESGOS'!E45=2,'VALORACIÓN CON CONTROLES'!G45=3),AND('ANALISIS DE RIESGOS'!E45=1,'VALORACIÓN CON CONTROLES'!G45=3)),"ZONA RIESGO MODERADO",IF(OR(AND('ANALISIS DE RIESGOS'!E45=5,'VALORACIÓN CON CONTROLES'!G45=1),AND('ANALISIS DE RIESGOS'!E45=5,'VALORACIÓN CON CONTROLES'!G45=2),AND('ANALISIS DE RIESGOS'!E45=4,'VALORACIÓN CON CONTROLES'!G45=2),AND('ANALISIS DE RIESGOS'!E45=4,'VALORACIÓN CON CONTROLES'!G45=3),AND('ANALISIS DE RIESGOS'!E45=3,'VALORACIÓN CON CONTROLES'!G45=3),AND('ANALISIS DE RIESGOS'!E45=2,'VALORACIÓN CON CONTROLES'!G45=4),AND('ANALISIS DE RIESGOS'!E45=1,'VALORACIÓN CON CONTROLES'!G45=4),AND('ANALISIS DE RIESGOS'!E45=1,'VALORACIÓN CON CONTROLES'!G45=5)),"ZONA RIESGO ALTO",IF(OR(AND('ANALISIS DE RIESGOS'!E45=5,'VALORACIÓN CON CONTROLES'!G45=3),AND('ANALISIS DE RIESGOS'!E45=5,'VALORACIÓN CON CONTROLES'!G45=4),AND('ANALISIS DE RIESGOS'!E45=5,'VALORACIÓN CON CONTROLES'!G45=5),AND('ANALISIS DE RIESGOS'!E45=4,'VALORACIÓN CON CONTROLES'!G45=4),AND('ANALISIS DE RIESGOS'!E45=4,'VALORACIÓN CON CONTROLES'!G45=5),AND('ANALISIS DE RIESGOS'!E45=3,'VALORACIÓN CON CONTROLES'!G45=4),AND('ANALISIS DE RIESGOS'!E45=3,'VALORACIÓN CON CONTROLES'!G45=5),AND('ANALISIS DE RIESGOS'!E45=2,'VALORACIÓN CON CONTROLES'!G45=5)),"ZONA RIESGO EXTREMO")))),0)</f>
        <v>0</v>
      </c>
      <c r="P51" s="1">
        <f>IF(AND('VALORACIÓN CON CONTROLES'!F45&gt;0,'VALORACIÓN CON CONTROLES'!G45=0),IF(OR(AND('VALORACIÓN CON CONTROLES'!F45=1,'ANALISIS DE RIESGOS'!F45=1),AND('VALORACIÓN CON CONTROLES'!F45=2,'ANALISIS DE RIESGOS'!F45=1),AND('VALORACIÓN CON CONTROLES'!F45=3,'ANALISIS DE RIESGOS'!F45=1),AND('VALORACIÓN CON CONTROLES'!F45=1,'ANALISIS DE RIESGOS'!F45=2),AND('VALORACIÓN CON CONTROLES'!F45=2,'ANALISIS DE RIESGOS'!F45=2)),"ZONA RIESGO BAJA",IF(OR(AND('VALORACIÓN CON CONTROLES'!F45=4,'ANALISIS DE RIESGOS'!F45=1),AND('VALORACIÓN CON CONTROLES'!F45=3,'ANALISIS DE RIESGOS'!F45=2),AND('VALORACIÓN CON CONTROLES'!F45=2,'ANALISIS DE RIESGOS'!F45=3),AND('VALORACIÓN CON CONTROLES'!F45=1,'ANALISIS DE RIESGOS'!F45=3)),"ZONA RIESGO MODERADO",IF(OR(AND('VALORACIÓN CON CONTROLES'!F45=5,'ANALISIS DE RIESGOS'!F45=1),AND('VALORACIÓN CON CONTROLES'!F45=5,'ANALISIS DE RIESGOS'!F45=2),AND('VALORACIÓN CON CONTROLES'!F45=4,'ANALISIS DE RIESGOS'!F45=2),AND('VALORACIÓN CON CONTROLES'!F45=4,'ANALISIS DE RIESGOS'!F45=3),AND('VALORACIÓN CON CONTROLES'!F45=3,'ANALISIS DE RIESGOS'!F45=3),AND('VALORACIÓN CON CONTROLES'!F45=2,'ANALISIS DE RIESGOS'!F45=4),AND('VALORACIÓN CON CONTROLES'!F45=1,'ANALISIS DE RIESGOS'!F45=4),AND('VALORACIÓN CON CONTROLES'!F45=1,'ANALISIS DE RIESGOS'!F45=5)),"ZONA RIESGO ALTO",IF(OR(AND('VALORACIÓN CON CONTROLES'!F45=5,'ANALISIS DE RIESGOS'!F45=3),AND('VALORACIÓN CON CONTROLES'!F45=5,'ANALISIS DE RIESGOS'!F45=4),AND('VALORACIÓN CON CONTROLES'!F45=5,'ANALISIS DE RIESGOS'!F45=5),AND('VALORACIÓN CON CONTROLES'!F45=4,'ANALISIS DE RIESGOS'!F45=4),AND('VALORACIÓN CON CONTROLES'!F45=4,'ANALISIS DE RIESGOS'!F45=5),AND('VALORACIÓN CON CONTROLES'!F45=3,'ANALISIS DE RIESGOS'!F45=4),AND('VALORACIÓN CON CONTROLES'!F45=3,'ANALISIS DE RIESGOS'!F45=5),AND('VALORACIÓN CON CONTROLES'!F45=2,'ANALISIS DE RIESGOS'!F45=5)),"ZONA RIESGO EXTREMO")))),0)</f>
        <v>0</v>
      </c>
      <c r="Q51" s="57" t="str">
        <f>IF(AND('VALORACIÓN CON CONTROLES'!F45&gt;0,'VALORACIÓN CON CONTROLES'!G45&gt;0),IF(OR(AND('VALORACIÓN CON CONTROLES'!F45=1,'VALORACIÓN CON CONTROLES'!G45=1),AND('VALORACIÓN CON CONTROLES'!F45=2,'VALORACIÓN CON CONTROLES'!G45=1),AND('VALORACIÓN CON CONTROLES'!F45=3,'VALORACIÓN CON CONTROLES'!G45=1),AND('VALORACIÓN CON CONTROLES'!F45=1,'VALORACIÓN CON CONTROLES'!G45=2),AND('VALORACIÓN CON CONTROLES'!F45=2,'VALORACIÓN CON CONTROLES'!G45=2)),"ZONA RIESGO BAJA",IF(OR(AND('VALORACIÓN CON CONTROLES'!F45=4,'VALORACIÓN CON CONTROLES'!G45=1),AND('VALORACIÓN CON CONTROLES'!F45=3,'VALORACIÓN CON CONTROLES'!G45=2),AND('VALORACIÓN CON CONTROLES'!F45=2,'VALORACIÓN CON CONTROLES'!G45=3),AND('VALORACIÓN CON CONTROLES'!F45=1,'VALORACIÓN CON CONTROLES'!G45=3)),"ZONA RIESGO MODERADO",IF(OR(AND('VALORACIÓN CON CONTROLES'!F45=5,'VALORACIÓN CON CONTROLES'!G45=1),AND('VALORACIÓN CON CONTROLES'!F45=5,'VALORACIÓN CON CONTROLES'!G45=2),AND('VALORACIÓN CON CONTROLES'!F45=4,'VALORACIÓN CON CONTROLES'!G45=2),AND('VALORACIÓN CON CONTROLES'!F45=4,'VALORACIÓN CON CONTROLES'!G45=3),AND('VALORACIÓN CON CONTROLES'!F45=3,'VALORACIÓN CON CONTROLES'!G45=3),AND('VALORACIÓN CON CONTROLES'!F45=2,'VALORACIÓN CON CONTROLES'!G45=4),AND('VALORACIÓN CON CONTROLES'!F45=1,'VALORACIÓN CON CONTROLES'!G45=4),AND('VALORACIÓN CON CONTROLES'!F45=1,'VALORACIÓN CON CONTROLES'!G45=5)),"ZONA RIESGO ALTO",IF(OR(AND('VALORACIÓN CON CONTROLES'!F45=5,'VALORACIÓN CON CONTROLES'!G45=3),AND('VALORACIÓN CON CONTROLES'!F45=5,'VALORACIÓN CON CONTROLES'!G45=4),AND('VALORACIÓN CON CONTROLES'!F45=5,'VALORACIÓN CON CONTROLES'!G45=5),AND('VALORACIÓN CON CONTROLES'!F45=4,'VALORACIÓN CON CONTROLES'!G45=4),AND('VALORACIÓN CON CONTROLES'!F45=4,'VALORACIÓN CON CONTROLES'!G45=5),AND('VALORACIÓN CON CONTROLES'!F45=3,'VALORACIÓN CON CONTROLES'!G45=4),AND('VALORACIÓN CON CONTROLES'!F45=3,'VALORACIÓN CON CONTROLES'!G45=5),AND('VALORACIÓN CON CONTROLES'!F45=2,'VALORACIÓN CON CONTROLES'!G45=5)),"ZONA RIESGO EXTREMO")))),0)</f>
        <v>ZONA RIESGO BAJA</v>
      </c>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row>
    <row r="52" spans="1:62" ht="15.75" thickBot="1" x14ac:dyDescent="0.3">
      <c r="A52" s="1"/>
      <c r="B52" s="1"/>
      <c r="C52" s="1"/>
      <c r="D52" s="1"/>
      <c r="E52" s="1"/>
      <c r="F52" s="1"/>
      <c r="G52" s="1"/>
      <c r="H52" s="1"/>
      <c r="I52" s="1"/>
      <c r="J52" s="1"/>
      <c r="K52" s="65">
        <v>42</v>
      </c>
      <c r="L52" s="1"/>
      <c r="M52" s="59">
        <v>38</v>
      </c>
      <c r="N52" s="59">
        <f>IF(AND('VALORACIÓN CON CONTROLES'!F46=0,'VALORACIÓN CON CONTROLES'!G46=0),'ANALISIS DE RIESGOS'!H46,0)</f>
        <v>0</v>
      </c>
      <c r="O52" s="1">
        <f>IF(AND('VALORACIÓN CON CONTROLES'!F46=0,'VALORACIÓN CON CONTROLES'!G46&gt;0),IF(OR(AND('ANALISIS DE RIESGOS'!E46=1,'VALORACIÓN CON CONTROLES'!G46=1),AND('ANALISIS DE RIESGOS'!E46=2,'VALORACIÓN CON CONTROLES'!G46=1),AND('ANALISIS DE RIESGOS'!E46=3,'VALORACIÓN CON CONTROLES'!G46=1),AND('ANALISIS DE RIESGOS'!E46=1,'VALORACIÓN CON CONTROLES'!G46=2),AND('ANALISIS DE RIESGOS'!E46=2,'VALORACIÓN CON CONTROLES'!G46=2)),"ZONA RIESGO BAJA",IF(OR(AND('ANALISIS DE RIESGOS'!E46=4,'VALORACIÓN CON CONTROLES'!G46=1),AND('ANALISIS DE RIESGOS'!E46=3,'VALORACIÓN CON CONTROLES'!G46=2),AND('ANALISIS DE RIESGOS'!E46=2,'VALORACIÓN CON CONTROLES'!G46=3),AND('ANALISIS DE RIESGOS'!E46=1,'VALORACIÓN CON CONTROLES'!G46=3)),"ZONA RIESGO MODERADO",IF(OR(AND('ANALISIS DE RIESGOS'!E46=5,'VALORACIÓN CON CONTROLES'!G46=1),AND('ANALISIS DE RIESGOS'!E46=5,'VALORACIÓN CON CONTROLES'!G46=2),AND('ANALISIS DE RIESGOS'!E46=4,'VALORACIÓN CON CONTROLES'!G46=2),AND('ANALISIS DE RIESGOS'!E46=4,'VALORACIÓN CON CONTROLES'!G46=3),AND('ANALISIS DE RIESGOS'!E46=3,'VALORACIÓN CON CONTROLES'!G46=3),AND('ANALISIS DE RIESGOS'!E46=2,'VALORACIÓN CON CONTROLES'!G46=4),AND('ANALISIS DE RIESGOS'!E46=1,'VALORACIÓN CON CONTROLES'!G46=4),AND('ANALISIS DE RIESGOS'!E46=1,'VALORACIÓN CON CONTROLES'!G46=5)),"ZONA RIESGO ALTO",IF(OR(AND('ANALISIS DE RIESGOS'!E46=5,'VALORACIÓN CON CONTROLES'!G46=3),AND('ANALISIS DE RIESGOS'!E46=5,'VALORACIÓN CON CONTROLES'!G46=4),AND('ANALISIS DE RIESGOS'!E46=5,'VALORACIÓN CON CONTROLES'!G46=5),AND('ANALISIS DE RIESGOS'!E46=4,'VALORACIÓN CON CONTROLES'!G46=4),AND('ANALISIS DE RIESGOS'!E46=4,'VALORACIÓN CON CONTROLES'!G46=5),AND('ANALISIS DE RIESGOS'!E46=3,'VALORACIÓN CON CONTROLES'!G46=4),AND('ANALISIS DE RIESGOS'!E46=3,'VALORACIÓN CON CONTROLES'!G46=5),AND('ANALISIS DE RIESGOS'!E46=2,'VALORACIÓN CON CONTROLES'!G46=5)),"ZONA RIESGO EXTREMO")))),0)</f>
        <v>0</v>
      </c>
      <c r="P52" s="1">
        <f>IF(AND('VALORACIÓN CON CONTROLES'!F46&gt;0,'VALORACIÓN CON CONTROLES'!G46=0),IF(OR(AND('VALORACIÓN CON CONTROLES'!F46=1,'ANALISIS DE RIESGOS'!F46=1),AND('VALORACIÓN CON CONTROLES'!F46=2,'ANALISIS DE RIESGOS'!F46=1),AND('VALORACIÓN CON CONTROLES'!F46=3,'ANALISIS DE RIESGOS'!F46=1),AND('VALORACIÓN CON CONTROLES'!F46=1,'ANALISIS DE RIESGOS'!F46=2),AND('VALORACIÓN CON CONTROLES'!F46=2,'ANALISIS DE RIESGOS'!F46=2)),"ZONA RIESGO BAJA",IF(OR(AND('VALORACIÓN CON CONTROLES'!F46=4,'ANALISIS DE RIESGOS'!F46=1),AND('VALORACIÓN CON CONTROLES'!F46=3,'ANALISIS DE RIESGOS'!F46=2),AND('VALORACIÓN CON CONTROLES'!F46=2,'ANALISIS DE RIESGOS'!F46=3),AND('VALORACIÓN CON CONTROLES'!F46=1,'ANALISIS DE RIESGOS'!F46=3)),"ZONA RIESGO MODERADO",IF(OR(AND('VALORACIÓN CON CONTROLES'!F46=5,'ANALISIS DE RIESGOS'!F46=1),AND('VALORACIÓN CON CONTROLES'!F46=5,'ANALISIS DE RIESGOS'!F46=2),AND('VALORACIÓN CON CONTROLES'!F46=4,'ANALISIS DE RIESGOS'!F46=2),AND('VALORACIÓN CON CONTROLES'!F46=4,'ANALISIS DE RIESGOS'!F46=3),AND('VALORACIÓN CON CONTROLES'!F46=3,'ANALISIS DE RIESGOS'!F46=3),AND('VALORACIÓN CON CONTROLES'!F46=2,'ANALISIS DE RIESGOS'!F46=4),AND('VALORACIÓN CON CONTROLES'!F46=1,'ANALISIS DE RIESGOS'!F46=4),AND('VALORACIÓN CON CONTROLES'!F46=1,'ANALISIS DE RIESGOS'!F46=5)),"ZONA RIESGO ALTO",IF(OR(AND('VALORACIÓN CON CONTROLES'!F46=5,'ANALISIS DE RIESGOS'!F46=3),AND('VALORACIÓN CON CONTROLES'!F46=5,'ANALISIS DE RIESGOS'!F46=4),AND('VALORACIÓN CON CONTROLES'!F46=5,'ANALISIS DE RIESGOS'!F46=5),AND('VALORACIÓN CON CONTROLES'!F46=4,'ANALISIS DE RIESGOS'!F46=4),AND('VALORACIÓN CON CONTROLES'!F46=4,'ANALISIS DE RIESGOS'!F46=5),AND('VALORACIÓN CON CONTROLES'!F46=3,'ANALISIS DE RIESGOS'!F46=4),AND('VALORACIÓN CON CONTROLES'!F46=3,'ANALISIS DE RIESGOS'!F46=5),AND('VALORACIÓN CON CONTROLES'!F46=2,'ANALISIS DE RIESGOS'!F46=5)),"ZONA RIESGO EXTREMO")))),0)</f>
        <v>0</v>
      </c>
      <c r="Q52" s="57" t="str">
        <f>IF(AND('VALORACIÓN CON CONTROLES'!F46&gt;0,'VALORACIÓN CON CONTROLES'!G46&gt;0),IF(OR(AND('VALORACIÓN CON CONTROLES'!F46=1,'VALORACIÓN CON CONTROLES'!G46=1),AND('VALORACIÓN CON CONTROLES'!F46=2,'VALORACIÓN CON CONTROLES'!G46=1),AND('VALORACIÓN CON CONTROLES'!F46=3,'VALORACIÓN CON CONTROLES'!G46=1),AND('VALORACIÓN CON CONTROLES'!F46=1,'VALORACIÓN CON CONTROLES'!G46=2),AND('VALORACIÓN CON CONTROLES'!F46=2,'VALORACIÓN CON CONTROLES'!G46=2)),"ZONA RIESGO BAJA",IF(OR(AND('VALORACIÓN CON CONTROLES'!F46=4,'VALORACIÓN CON CONTROLES'!G46=1),AND('VALORACIÓN CON CONTROLES'!F46=3,'VALORACIÓN CON CONTROLES'!G46=2),AND('VALORACIÓN CON CONTROLES'!F46=2,'VALORACIÓN CON CONTROLES'!G46=3),AND('VALORACIÓN CON CONTROLES'!F46=1,'VALORACIÓN CON CONTROLES'!G46=3)),"ZONA RIESGO MODERADO",IF(OR(AND('VALORACIÓN CON CONTROLES'!F46=5,'VALORACIÓN CON CONTROLES'!G46=1),AND('VALORACIÓN CON CONTROLES'!F46=5,'VALORACIÓN CON CONTROLES'!G46=2),AND('VALORACIÓN CON CONTROLES'!F46=4,'VALORACIÓN CON CONTROLES'!G46=2),AND('VALORACIÓN CON CONTROLES'!F46=4,'VALORACIÓN CON CONTROLES'!G46=3),AND('VALORACIÓN CON CONTROLES'!F46=3,'VALORACIÓN CON CONTROLES'!G46=3),AND('VALORACIÓN CON CONTROLES'!F46=2,'VALORACIÓN CON CONTROLES'!G46=4),AND('VALORACIÓN CON CONTROLES'!F46=1,'VALORACIÓN CON CONTROLES'!G46=4),AND('VALORACIÓN CON CONTROLES'!F46=1,'VALORACIÓN CON CONTROLES'!G46=5)),"ZONA RIESGO ALTO",IF(OR(AND('VALORACIÓN CON CONTROLES'!F46=5,'VALORACIÓN CON CONTROLES'!G46=3),AND('VALORACIÓN CON CONTROLES'!F46=5,'VALORACIÓN CON CONTROLES'!G46=4),AND('VALORACIÓN CON CONTROLES'!F46=5,'VALORACIÓN CON CONTROLES'!G46=5),AND('VALORACIÓN CON CONTROLES'!F46=4,'VALORACIÓN CON CONTROLES'!G46=4),AND('VALORACIÓN CON CONTROLES'!F46=4,'VALORACIÓN CON CONTROLES'!G46=5),AND('VALORACIÓN CON CONTROLES'!F46=3,'VALORACIÓN CON CONTROLES'!G46=4),AND('VALORACIÓN CON CONTROLES'!F46=3,'VALORACIÓN CON CONTROLES'!G46=5),AND('VALORACIÓN CON CONTROLES'!F46=2,'VALORACIÓN CON CONTROLES'!G46=5)),"ZONA RIESGO EXTREMO")))),0)</f>
        <v>ZONA RIESGO BAJA</v>
      </c>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row>
    <row r="53" spans="1:62" ht="15.75" thickBot="1" x14ac:dyDescent="0.3">
      <c r="A53" s="1"/>
      <c r="B53" s="1"/>
      <c r="C53" s="1"/>
      <c r="D53" s="1"/>
      <c r="E53" s="1"/>
      <c r="F53" s="1"/>
      <c r="G53" s="1"/>
      <c r="H53" s="1"/>
      <c r="I53" s="1"/>
      <c r="J53" s="1"/>
      <c r="K53" s="16">
        <v>43</v>
      </c>
      <c r="L53" s="1"/>
      <c r="M53" s="59">
        <v>39</v>
      </c>
      <c r="N53" s="59">
        <f>IF(AND('VALORACIÓN CON CONTROLES'!F47=0,'VALORACIÓN CON CONTROLES'!G47=0),'ANALISIS DE RIESGOS'!H47,0)</f>
        <v>0</v>
      </c>
      <c r="O53" s="1">
        <f>IF(AND('VALORACIÓN CON CONTROLES'!F47=0,'VALORACIÓN CON CONTROLES'!G47&gt;0),IF(OR(AND('ANALISIS DE RIESGOS'!E47=1,'VALORACIÓN CON CONTROLES'!G47=1),AND('ANALISIS DE RIESGOS'!E47=2,'VALORACIÓN CON CONTROLES'!G47=1),AND('ANALISIS DE RIESGOS'!E47=3,'VALORACIÓN CON CONTROLES'!G47=1),AND('ANALISIS DE RIESGOS'!E47=1,'VALORACIÓN CON CONTROLES'!G47=2),AND('ANALISIS DE RIESGOS'!E47=2,'VALORACIÓN CON CONTROLES'!G47=2)),"ZONA RIESGO BAJA",IF(OR(AND('ANALISIS DE RIESGOS'!E47=4,'VALORACIÓN CON CONTROLES'!G47=1),AND('ANALISIS DE RIESGOS'!E47=3,'VALORACIÓN CON CONTROLES'!G47=2),AND('ANALISIS DE RIESGOS'!E47=2,'VALORACIÓN CON CONTROLES'!G47=3),AND('ANALISIS DE RIESGOS'!E47=1,'VALORACIÓN CON CONTROLES'!G47=3)),"ZONA RIESGO MODERADO",IF(OR(AND('ANALISIS DE RIESGOS'!E47=5,'VALORACIÓN CON CONTROLES'!G47=1),AND('ANALISIS DE RIESGOS'!E47=5,'VALORACIÓN CON CONTROLES'!G47=2),AND('ANALISIS DE RIESGOS'!E47=4,'VALORACIÓN CON CONTROLES'!G47=2),AND('ANALISIS DE RIESGOS'!E47=4,'VALORACIÓN CON CONTROLES'!G47=3),AND('ANALISIS DE RIESGOS'!E47=3,'VALORACIÓN CON CONTROLES'!G47=3),AND('ANALISIS DE RIESGOS'!E47=2,'VALORACIÓN CON CONTROLES'!G47=4),AND('ANALISIS DE RIESGOS'!E47=1,'VALORACIÓN CON CONTROLES'!G47=4),AND('ANALISIS DE RIESGOS'!E47=1,'VALORACIÓN CON CONTROLES'!G47=5)),"ZONA RIESGO ALTO",IF(OR(AND('ANALISIS DE RIESGOS'!E47=5,'VALORACIÓN CON CONTROLES'!G47=3),AND('ANALISIS DE RIESGOS'!E47=5,'VALORACIÓN CON CONTROLES'!G47=4),AND('ANALISIS DE RIESGOS'!E47=5,'VALORACIÓN CON CONTROLES'!G47=5),AND('ANALISIS DE RIESGOS'!E47=4,'VALORACIÓN CON CONTROLES'!G47=4),AND('ANALISIS DE RIESGOS'!E47=4,'VALORACIÓN CON CONTROLES'!G47=5),AND('ANALISIS DE RIESGOS'!E47=3,'VALORACIÓN CON CONTROLES'!G47=4),AND('ANALISIS DE RIESGOS'!E47=3,'VALORACIÓN CON CONTROLES'!G47=5),AND('ANALISIS DE RIESGOS'!E47=2,'VALORACIÓN CON CONTROLES'!G47=5)),"ZONA RIESGO EXTREMO")))),0)</f>
        <v>0</v>
      </c>
      <c r="P53" s="1">
        <f>IF(AND('VALORACIÓN CON CONTROLES'!F47&gt;0,'VALORACIÓN CON CONTROLES'!G47=0),IF(OR(AND('VALORACIÓN CON CONTROLES'!F47=1,'ANALISIS DE RIESGOS'!F47=1),AND('VALORACIÓN CON CONTROLES'!F47=2,'ANALISIS DE RIESGOS'!F47=1),AND('VALORACIÓN CON CONTROLES'!F47=3,'ANALISIS DE RIESGOS'!F47=1),AND('VALORACIÓN CON CONTROLES'!F47=1,'ANALISIS DE RIESGOS'!F47=2),AND('VALORACIÓN CON CONTROLES'!F47=2,'ANALISIS DE RIESGOS'!F47=2)),"ZONA RIESGO BAJA",IF(OR(AND('VALORACIÓN CON CONTROLES'!F47=4,'ANALISIS DE RIESGOS'!F47=1),AND('VALORACIÓN CON CONTROLES'!F47=3,'ANALISIS DE RIESGOS'!F47=2),AND('VALORACIÓN CON CONTROLES'!F47=2,'ANALISIS DE RIESGOS'!F47=3),AND('VALORACIÓN CON CONTROLES'!F47=1,'ANALISIS DE RIESGOS'!F47=3)),"ZONA RIESGO MODERADO",IF(OR(AND('VALORACIÓN CON CONTROLES'!F47=5,'ANALISIS DE RIESGOS'!F47=1),AND('VALORACIÓN CON CONTROLES'!F47=5,'ANALISIS DE RIESGOS'!F47=2),AND('VALORACIÓN CON CONTROLES'!F47=4,'ANALISIS DE RIESGOS'!F47=2),AND('VALORACIÓN CON CONTROLES'!F47=4,'ANALISIS DE RIESGOS'!F47=3),AND('VALORACIÓN CON CONTROLES'!F47=3,'ANALISIS DE RIESGOS'!F47=3),AND('VALORACIÓN CON CONTROLES'!F47=2,'ANALISIS DE RIESGOS'!F47=4),AND('VALORACIÓN CON CONTROLES'!F47=1,'ANALISIS DE RIESGOS'!F47=4),AND('VALORACIÓN CON CONTROLES'!F47=1,'ANALISIS DE RIESGOS'!F47=5)),"ZONA RIESGO ALTO",IF(OR(AND('VALORACIÓN CON CONTROLES'!F47=5,'ANALISIS DE RIESGOS'!F47=3),AND('VALORACIÓN CON CONTROLES'!F47=5,'ANALISIS DE RIESGOS'!F47=4),AND('VALORACIÓN CON CONTROLES'!F47=5,'ANALISIS DE RIESGOS'!F47=5),AND('VALORACIÓN CON CONTROLES'!F47=4,'ANALISIS DE RIESGOS'!F47=4),AND('VALORACIÓN CON CONTROLES'!F47=4,'ANALISIS DE RIESGOS'!F47=5),AND('VALORACIÓN CON CONTROLES'!F47=3,'ANALISIS DE RIESGOS'!F47=4),AND('VALORACIÓN CON CONTROLES'!F47=3,'ANALISIS DE RIESGOS'!F47=5),AND('VALORACIÓN CON CONTROLES'!F47=2,'ANALISIS DE RIESGOS'!F47=5)),"ZONA RIESGO EXTREMO")))),0)</f>
        <v>0</v>
      </c>
      <c r="Q53" s="57" t="str">
        <f>IF(AND('VALORACIÓN CON CONTROLES'!F47&gt;0,'VALORACIÓN CON CONTROLES'!G47&gt;0),IF(OR(AND('VALORACIÓN CON CONTROLES'!F47=1,'VALORACIÓN CON CONTROLES'!G47=1),AND('VALORACIÓN CON CONTROLES'!F47=2,'VALORACIÓN CON CONTROLES'!G47=1),AND('VALORACIÓN CON CONTROLES'!F47=3,'VALORACIÓN CON CONTROLES'!G47=1),AND('VALORACIÓN CON CONTROLES'!F47=1,'VALORACIÓN CON CONTROLES'!G47=2),AND('VALORACIÓN CON CONTROLES'!F47=2,'VALORACIÓN CON CONTROLES'!G47=2)),"ZONA RIESGO BAJA",IF(OR(AND('VALORACIÓN CON CONTROLES'!F47=4,'VALORACIÓN CON CONTROLES'!G47=1),AND('VALORACIÓN CON CONTROLES'!F47=3,'VALORACIÓN CON CONTROLES'!G47=2),AND('VALORACIÓN CON CONTROLES'!F47=2,'VALORACIÓN CON CONTROLES'!G47=3),AND('VALORACIÓN CON CONTROLES'!F47=1,'VALORACIÓN CON CONTROLES'!G47=3)),"ZONA RIESGO MODERADO",IF(OR(AND('VALORACIÓN CON CONTROLES'!F47=5,'VALORACIÓN CON CONTROLES'!G47=1),AND('VALORACIÓN CON CONTROLES'!F47=5,'VALORACIÓN CON CONTROLES'!G47=2),AND('VALORACIÓN CON CONTROLES'!F47=4,'VALORACIÓN CON CONTROLES'!G47=2),AND('VALORACIÓN CON CONTROLES'!F47=4,'VALORACIÓN CON CONTROLES'!G47=3),AND('VALORACIÓN CON CONTROLES'!F47=3,'VALORACIÓN CON CONTROLES'!G47=3),AND('VALORACIÓN CON CONTROLES'!F47=2,'VALORACIÓN CON CONTROLES'!G47=4),AND('VALORACIÓN CON CONTROLES'!F47=1,'VALORACIÓN CON CONTROLES'!G47=4),AND('VALORACIÓN CON CONTROLES'!F47=1,'VALORACIÓN CON CONTROLES'!G47=5)),"ZONA RIESGO ALTO",IF(OR(AND('VALORACIÓN CON CONTROLES'!F47=5,'VALORACIÓN CON CONTROLES'!G47=3),AND('VALORACIÓN CON CONTROLES'!F47=5,'VALORACIÓN CON CONTROLES'!G47=4),AND('VALORACIÓN CON CONTROLES'!F47=5,'VALORACIÓN CON CONTROLES'!G47=5),AND('VALORACIÓN CON CONTROLES'!F47=4,'VALORACIÓN CON CONTROLES'!G47=4),AND('VALORACIÓN CON CONTROLES'!F47=4,'VALORACIÓN CON CONTROLES'!G47=5),AND('VALORACIÓN CON CONTROLES'!F47=3,'VALORACIÓN CON CONTROLES'!G47=4),AND('VALORACIÓN CON CONTROLES'!F47=3,'VALORACIÓN CON CONTROLES'!G47=5),AND('VALORACIÓN CON CONTROLES'!F47=2,'VALORACIÓN CON CONTROLES'!G47=5)),"ZONA RIESGO EXTREMO")))),0)</f>
        <v>ZONA RIESGO MODERADO</v>
      </c>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row>
    <row r="54" spans="1:62" ht="15.75" thickBot="1" x14ac:dyDescent="0.3">
      <c r="A54" s="1"/>
      <c r="B54" s="1"/>
      <c r="C54" s="1"/>
      <c r="D54" s="1"/>
      <c r="E54" s="1"/>
      <c r="F54" s="1"/>
      <c r="G54" s="1"/>
      <c r="H54" s="1"/>
      <c r="I54" s="1"/>
      <c r="J54" s="1"/>
      <c r="K54" s="16">
        <v>44</v>
      </c>
      <c r="L54" s="1"/>
      <c r="M54" s="59">
        <v>40</v>
      </c>
      <c r="N54" s="59">
        <f>IF(AND('VALORACIÓN CON CONTROLES'!F48=0,'VALORACIÓN CON CONTROLES'!G48=0),'ANALISIS DE RIESGOS'!H48,0)</f>
        <v>0</v>
      </c>
      <c r="O54" s="1">
        <f>IF(AND('VALORACIÓN CON CONTROLES'!F48=0,'VALORACIÓN CON CONTROLES'!G48&gt;0),IF(OR(AND('ANALISIS DE RIESGOS'!E48=1,'VALORACIÓN CON CONTROLES'!G48=1),AND('ANALISIS DE RIESGOS'!E48=2,'VALORACIÓN CON CONTROLES'!G48=1),AND('ANALISIS DE RIESGOS'!E48=3,'VALORACIÓN CON CONTROLES'!G48=1),AND('ANALISIS DE RIESGOS'!E48=1,'VALORACIÓN CON CONTROLES'!G48=2),AND('ANALISIS DE RIESGOS'!E48=2,'VALORACIÓN CON CONTROLES'!G48=2)),"ZONA RIESGO BAJA",IF(OR(AND('ANALISIS DE RIESGOS'!E48=4,'VALORACIÓN CON CONTROLES'!G48=1),AND('ANALISIS DE RIESGOS'!E48=3,'VALORACIÓN CON CONTROLES'!G48=2),AND('ANALISIS DE RIESGOS'!E48=2,'VALORACIÓN CON CONTROLES'!G48=3),AND('ANALISIS DE RIESGOS'!E48=1,'VALORACIÓN CON CONTROLES'!G48=3)),"ZONA RIESGO MODERADO",IF(OR(AND('ANALISIS DE RIESGOS'!E48=5,'VALORACIÓN CON CONTROLES'!G48=1),AND('ANALISIS DE RIESGOS'!E48=5,'VALORACIÓN CON CONTROLES'!G48=2),AND('ANALISIS DE RIESGOS'!E48=4,'VALORACIÓN CON CONTROLES'!G48=2),AND('ANALISIS DE RIESGOS'!E48=4,'VALORACIÓN CON CONTROLES'!G48=3),AND('ANALISIS DE RIESGOS'!E48=3,'VALORACIÓN CON CONTROLES'!G48=3),AND('ANALISIS DE RIESGOS'!E48=2,'VALORACIÓN CON CONTROLES'!G48=4),AND('ANALISIS DE RIESGOS'!E48=1,'VALORACIÓN CON CONTROLES'!G48=4),AND('ANALISIS DE RIESGOS'!E48=1,'VALORACIÓN CON CONTROLES'!G48=5)),"ZONA RIESGO ALTO",IF(OR(AND('ANALISIS DE RIESGOS'!E48=5,'VALORACIÓN CON CONTROLES'!G48=3),AND('ANALISIS DE RIESGOS'!E48=5,'VALORACIÓN CON CONTROLES'!G48=4),AND('ANALISIS DE RIESGOS'!E48=5,'VALORACIÓN CON CONTROLES'!G48=5),AND('ANALISIS DE RIESGOS'!E48=4,'VALORACIÓN CON CONTROLES'!G48=4),AND('ANALISIS DE RIESGOS'!E48=4,'VALORACIÓN CON CONTROLES'!G48=5),AND('ANALISIS DE RIESGOS'!E48=3,'VALORACIÓN CON CONTROLES'!G48=4),AND('ANALISIS DE RIESGOS'!E48=3,'VALORACIÓN CON CONTROLES'!G48=5),AND('ANALISIS DE RIESGOS'!E48=2,'VALORACIÓN CON CONTROLES'!G48=5)),"ZONA RIESGO EXTREMO")))),0)</f>
        <v>0</v>
      </c>
      <c r="P54" s="1">
        <f>IF(AND('VALORACIÓN CON CONTROLES'!F48&gt;0,'VALORACIÓN CON CONTROLES'!G48=0),IF(OR(AND('VALORACIÓN CON CONTROLES'!F48=1,'ANALISIS DE RIESGOS'!F48=1),AND('VALORACIÓN CON CONTROLES'!F48=2,'ANALISIS DE RIESGOS'!F48=1),AND('VALORACIÓN CON CONTROLES'!F48=3,'ANALISIS DE RIESGOS'!F48=1),AND('VALORACIÓN CON CONTROLES'!F48=1,'ANALISIS DE RIESGOS'!F48=2),AND('VALORACIÓN CON CONTROLES'!F48=2,'ANALISIS DE RIESGOS'!F48=2)),"ZONA RIESGO BAJA",IF(OR(AND('VALORACIÓN CON CONTROLES'!F48=4,'ANALISIS DE RIESGOS'!F48=1),AND('VALORACIÓN CON CONTROLES'!F48=3,'ANALISIS DE RIESGOS'!F48=2),AND('VALORACIÓN CON CONTROLES'!F48=2,'ANALISIS DE RIESGOS'!F48=3),AND('VALORACIÓN CON CONTROLES'!F48=1,'ANALISIS DE RIESGOS'!F48=3)),"ZONA RIESGO MODERADO",IF(OR(AND('VALORACIÓN CON CONTROLES'!F48=5,'ANALISIS DE RIESGOS'!F48=1),AND('VALORACIÓN CON CONTROLES'!F48=5,'ANALISIS DE RIESGOS'!F48=2),AND('VALORACIÓN CON CONTROLES'!F48=4,'ANALISIS DE RIESGOS'!F48=2),AND('VALORACIÓN CON CONTROLES'!F48=4,'ANALISIS DE RIESGOS'!F48=3),AND('VALORACIÓN CON CONTROLES'!F48=3,'ANALISIS DE RIESGOS'!F48=3),AND('VALORACIÓN CON CONTROLES'!F48=2,'ANALISIS DE RIESGOS'!F48=4),AND('VALORACIÓN CON CONTROLES'!F48=1,'ANALISIS DE RIESGOS'!F48=4),AND('VALORACIÓN CON CONTROLES'!F48=1,'ANALISIS DE RIESGOS'!F48=5)),"ZONA RIESGO ALTO",IF(OR(AND('VALORACIÓN CON CONTROLES'!F48=5,'ANALISIS DE RIESGOS'!F48=3),AND('VALORACIÓN CON CONTROLES'!F48=5,'ANALISIS DE RIESGOS'!F48=4),AND('VALORACIÓN CON CONTROLES'!F48=5,'ANALISIS DE RIESGOS'!F48=5),AND('VALORACIÓN CON CONTROLES'!F48=4,'ANALISIS DE RIESGOS'!F48=4),AND('VALORACIÓN CON CONTROLES'!F48=4,'ANALISIS DE RIESGOS'!F48=5),AND('VALORACIÓN CON CONTROLES'!F48=3,'ANALISIS DE RIESGOS'!F48=4),AND('VALORACIÓN CON CONTROLES'!F48=3,'ANALISIS DE RIESGOS'!F48=5),AND('VALORACIÓN CON CONTROLES'!F48=2,'ANALISIS DE RIESGOS'!F48=5)),"ZONA RIESGO EXTREMO")))),0)</f>
        <v>0</v>
      </c>
      <c r="Q54" s="57" t="str">
        <f>IF(AND('VALORACIÓN CON CONTROLES'!F48&gt;0,'VALORACIÓN CON CONTROLES'!G48&gt;0),IF(OR(AND('VALORACIÓN CON CONTROLES'!F48=1,'VALORACIÓN CON CONTROLES'!G48=1),AND('VALORACIÓN CON CONTROLES'!F48=2,'VALORACIÓN CON CONTROLES'!G48=1),AND('VALORACIÓN CON CONTROLES'!F48=3,'VALORACIÓN CON CONTROLES'!G48=1),AND('VALORACIÓN CON CONTROLES'!F48=1,'VALORACIÓN CON CONTROLES'!G48=2),AND('VALORACIÓN CON CONTROLES'!F48=2,'VALORACIÓN CON CONTROLES'!G48=2)),"ZONA RIESGO BAJA",IF(OR(AND('VALORACIÓN CON CONTROLES'!F48=4,'VALORACIÓN CON CONTROLES'!G48=1),AND('VALORACIÓN CON CONTROLES'!F48=3,'VALORACIÓN CON CONTROLES'!G48=2),AND('VALORACIÓN CON CONTROLES'!F48=2,'VALORACIÓN CON CONTROLES'!G48=3),AND('VALORACIÓN CON CONTROLES'!F48=1,'VALORACIÓN CON CONTROLES'!G48=3)),"ZONA RIESGO MODERADO",IF(OR(AND('VALORACIÓN CON CONTROLES'!F48=5,'VALORACIÓN CON CONTROLES'!G48=1),AND('VALORACIÓN CON CONTROLES'!F48=5,'VALORACIÓN CON CONTROLES'!G48=2),AND('VALORACIÓN CON CONTROLES'!F48=4,'VALORACIÓN CON CONTROLES'!G48=2),AND('VALORACIÓN CON CONTROLES'!F48=4,'VALORACIÓN CON CONTROLES'!G48=3),AND('VALORACIÓN CON CONTROLES'!F48=3,'VALORACIÓN CON CONTROLES'!G48=3),AND('VALORACIÓN CON CONTROLES'!F48=2,'VALORACIÓN CON CONTROLES'!G48=4),AND('VALORACIÓN CON CONTROLES'!F48=1,'VALORACIÓN CON CONTROLES'!G48=4),AND('VALORACIÓN CON CONTROLES'!F48=1,'VALORACIÓN CON CONTROLES'!G48=5)),"ZONA RIESGO ALTO",IF(OR(AND('VALORACIÓN CON CONTROLES'!F48=5,'VALORACIÓN CON CONTROLES'!G48=3),AND('VALORACIÓN CON CONTROLES'!F48=5,'VALORACIÓN CON CONTROLES'!G48=4),AND('VALORACIÓN CON CONTROLES'!F48=5,'VALORACIÓN CON CONTROLES'!G48=5),AND('VALORACIÓN CON CONTROLES'!F48=4,'VALORACIÓN CON CONTROLES'!G48=4),AND('VALORACIÓN CON CONTROLES'!F48=4,'VALORACIÓN CON CONTROLES'!G48=5),AND('VALORACIÓN CON CONTROLES'!F48=3,'VALORACIÓN CON CONTROLES'!G48=4),AND('VALORACIÓN CON CONTROLES'!F48=3,'VALORACIÓN CON CONTROLES'!G48=5),AND('VALORACIÓN CON CONTROLES'!F48=2,'VALORACIÓN CON CONTROLES'!G48=5)),"ZONA RIESGO EXTREMO")))),0)</f>
        <v>ZONA RIESGO MODERADO</v>
      </c>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row>
    <row r="55" spans="1:62" ht="15.75" thickBot="1" x14ac:dyDescent="0.3">
      <c r="A55" s="1"/>
      <c r="B55" s="1"/>
      <c r="C55" s="1"/>
      <c r="D55" s="1"/>
      <c r="E55" s="1"/>
      <c r="F55" s="1"/>
      <c r="G55" s="1"/>
      <c r="H55" s="1"/>
      <c r="I55" s="1"/>
      <c r="J55" s="1"/>
      <c r="K55" s="65">
        <v>45</v>
      </c>
      <c r="L55" s="1"/>
      <c r="M55" s="59">
        <v>41</v>
      </c>
      <c r="N55" s="59">
        <f>IF(AND('VALORACIÓN CON CONTROLES'!F49=0,'VALORACIÓN CON CONTROLES'!G49=0),'ANALISIS DE RIESGOS'!H49,0)</f>
        <v>0</v>
      </c>
      <c r="O55" s="1">
        <f>IF(AND('VALORACIÓN CON CONTROLES'!F49=0,'VALORACIÓN CON CONTROLES'!G49&gt;0),IF(OR(AND('ANALISIS DE RIESGOS'!E49=1,'VALORACIÓN CON CONTROLES'!G49=1),AND('ANALISIS DE RIESGOS'!E49=2,'VALORACIÓN CON CONTROLES'!G49=1),AND('ANALISIS DE RIESGOS'!E49=3,'VALORACIÓN CON CONTROLES'!G49=1),AND('ANALISIS DE RIESGOS'!E49=1,'VALORACIÓN CON CONTROLES'!G49=2),AND('ANALISIS DE RIESGOS'!E49=2,'VALORACIÓN CON CONTROLES'!G49=2)),"ZONA RIESGO BAJA",IF(OR(AND('ANALISIS DE RIESGOS'!E49=4,'VALORACIÓN CON CONTROLES'!G49=1),AND('ANALISIS DE RIESGOS'!E49=3,'VALORACIÓN CON CONTROLES'!G49=2),AND('ANALISIS DE RIESGOS'!E49=2,'VALORACIÓN CON CONTROLES'!G49=3),AND('ANALISIS DE RIESGOS'!E49=1,'VALORACIÓN CON CONTROLES'!G49=3)),"ZONA RIESGO MODERADO",IF(OR(AND('ANALISIS DE RIESGOS'!E49=5,'VALORACIÓN CON CONTROLES'!G49=1),AND('ANALISIS DE RIESGOS'!E49=5,'VALORACIÓN CON CONTROLES'!G49=2),AND('ANALISIS DE RIESGOS'!E49=4,'VALORACIÓN CON CONTROLES'!G49=2),AND('ANALISIS DE RIESGOS'!E49=4,'VALORACIÓN CON CONTROLES'!G49=3),AND('ANALISIS DE RIESGOS'!E49=3,'VALORACIÓN CON CONTROLES'!G49=3),AND('ANALISIS DE RIESGOS'!E49=2,'VALORACIÓN CON CONTROLES'!G49=4),AND('ANALISIS DE RIESGOS'!E49=1,'VALORACIÓN CON CONTROLES'!G49=4),AND('ANALISIS DE RIESGOS'!E49=1,'VALORACIÓN CON CONTROLES'!G49=5)),"ZONA RIESGO ALTO",IF(OR(AND('ANALISIS DE RIESGOS'!E49=5,'VALORACIÓN CON CONTROLES'!G49=3),AND('ANALISIS DE RIESGOS'!E49=5,'VALORACIÓN CON CONTROLES'!G49=4),AND('ANALISIS DE RIESGOS'!E49=5,'VALORACIÓN CON CONTROLES'!G49=5),AND('ANALISIS DE RIESGOS'!E49=4,'VALORACIÓN CON CONTROLES'!G49=4),AND('ANALISIS DE RIESGOS'!E49=4,'VALORACIÓN CON CONTROLES'!G49=5),AND('ANALISIS DE RIESGOS'!E49=3,'VALORACIÓN CON CONTROLES'!G49=4),AND('ANALISIS DE RIESGOS'!E49=3,'VALORACIÓN CON CONTROLES'!G49=5),AND('ANALISIS DE RIESGOS'!E49=2,'VALORACIÓN CON CONTROLES'!G49=5)),"ZONA RIESGO EXTREMO")))),0)</f>
        <v>0</v>
      </c>
      <c r="P55" s="1">
        <f>IF(AND('VALORACIÓN CON CONTROLES'!F49&gt;0,'VALORACIÓN CON CONTROLES'!G49=0),IF(OR(AND('VALORACIÓN CON CONTROLES'!F49=1,'ANALISIS DE RIESGOS'!F49=1),AND('VALORACIÓN CON CONTROLES'!F49=2,'ANALISIS DE RIESGOS'!F49=1),AND('VALORACIÓN CON CONTROLES'!F49=3,'ANALISIS DE RIESGOS'!F49=1),AND('VALORACIÓN CON CONTROLES'!F49=1,'ANALISIS DE RIESGOS'!F49=2),AND('VALORACIÓN CON CONTROLES'!F49=2,'ANALISIS DE RIESGOS'!F49=2)),"ZONA RIESGO BAJA",IF(OR(AND('VALORACIÓN CON CONTROLES'!F49=4,'ANALISIS DE RIESGOS'!F49=1),AND('VALORACIÓN CON CONTROLES'!F49=3,'ANALISIS DE RIESGOS'!F49=2),AND('VALORACIÓN CON CONTROLES'!F49=2,'ANALISIS DE RIESGOS'!F49=3),AND('VALORACIÓN CON CONTROLES'!F49=1,'ANALISIS DE RIESGOS'!F49=3)),"ZONA RIESGO MODERADO",IF(OR(AND('VALORACIÓN CON CONTROLES'!F49=5,'ANALISIS DE RIESGOS'!F49=1),AND('VALORACIÓN CON CONTROLES'!F49=5,'ANALISIS DE RIESGOS'!F49=2),AND('VALORACIÓN CON CONTROLES'!F49=4,'ANALISIS DE RIESGOS'!F49=2),AND('VALORACIÓN CON CONTROLES'!F49=4,'ANALISIS DE RIESGOS'!F49=3),AND('VALORACIÓN CON CONTROLES'!F49=3,'ANALISIS DE RIESGOS'!F49=3),AND('VALORACIÓN CON CONTROLES'!F49=2,'ANALISIS DE RIESGOS'!F49=4),AND('VALORACIÓN CON CONTROLES'!F49=1,'ANALISIS DE RIESGOS'!F49=4),AND('VALORACIÓN CON CONTROLES'!F49=1,'ANALISIS DE RIESGOS'!F49=5)),"ZONA RIESGO ALTO",IF(OR(AND('VALORACIÓN CON CONTROLES'!F49=5,'ANALISIS DE RIESGOS'!F49=3),AND('VALORACIÓN CON CONTROLES'!F49=5,'ANALISIS DE RIESGOS'!F49=4),AND('VALORACIÓN CON CONTROLES'!F49=5,'ANALISIS DE RIESGOS'!F49=5),AND('VALORACIÓN CON CONTROLES'!F49=4,'ANALISIS DE RIESGOS'!F49=4),AND('VALORACIÓN CON CONTROLES'!F49=4,'ANALISIS DE RIESGOS'!F49=5),AND('VALORACIÓN CON CONTROLES'!F49=3,'ANALISIS DE RIESGOS'!F49=4),AND('VALORACIÓN CON CONTROLES'!F49=3,'ANALISIS DE RIESGOS'!F49=5),AND('VALORACIÓN CON CONTROLES'!F49=2,'ANALISIS DE RIESGOS'!F49=5)),"ZONA RIESGO EXTREMO")))),0)</f>
        <v>0</v>
      </c>
      <c r="Q55" s="57" t="str">
        <f>IF(AND('VALORACIÓN CON CONTROLES'!F49&gt;0,'VALORACIÓN CON CONTROLES'!G49&gt;0),IF(OR(AND('VALORACIÓN CON CONTROLES'!F49=1,'VALORACIÓN CON CONTROLES'!G49=1),AND('VALORACIÓN CON CONTROLES'!F49=2,'VALORACIÓN CON CONTROLES'!G49=1),AND('VALORACIÓN CON CONTROLES'!F49=3,'VALORACIÓN CON CONTROLES'!G49=1),AND('VALORACIÓN CON CONTROLES'!F49=1,'VALORACIÓN CON CONTROLES'!G49=2),AND('VALORACIÓN CON CONTROLES'!F49=2,'VALORACIÓN CON CONTROLES'!G49=2)),"ZONA RIESGO BAJA",IF(OR(AND('VALORACIÓN CON CONTROLES'!F49=4,'VALORACIÓN CON CONTROLES'!G49=1),AND('VALORACIÓN CON CONTROLES'!F49=3,'VALORACIÓN CON CONTROLES'!G49=2),AND('VALORACIÓN CON CONTROLES'!F49=2,'VALORACIÓN CON CONTROLES'!G49=3),AND('VALORACIÓN CON CONTROLES'!F49=1,'VALORACIÓN CON CONTROLES'!G49=3)),"ZONA RIESGO MODERADO",IF(OR(AND('VALORACIÓN CON CONTROLES'!F49=5,'VALORACIÓN CON CONTROLES'!G49=1),AND('VALORACIÓN CON CONTROLES'!F49=5,'VALORACIÓN CON CONTROLES'!G49=2),AND('VALORACIÓN CON CONTROLES'!F49=4,'VALORACIÓN CON CONTROLES'!G49=2),AND('VALORACIÓN CON CONTROLES'!F49=4,'VALORACIÓN CON CONTROLES'!G49=3),AND('VALORACIÓN CON CONTROLES'!F49=3,'VALORACIÓN CON CONTROLES'!G49=3),AND('VALORACIÓN CON CONTROLES'!F49=2,'VALORACIÓN CON CONTROLES'!G49=4),AND('VALORACIÓN CON CONTROLES'!F49=1,'VALORACIÓN CON CONTROLES'!G49=4),AND('VALORACIÓN CON CONTROLES'!F49=1,'VALORACIÓN CON CONTROLES'!G49=5)),"ZONA RIESGO ALTO",IF(OR(AND('VALORACIÓN CON CONTROLES'!F49=5,'VALORACIÓN CON CONTROLES'!G49=3),AND('VALORACIÓN CON CONTROLES'!F49=5,'VALORACIÓN CON CONTROLES'!G49=4),AND('VALORACIÓN CON CONTROLES'!F49=5,'VALORACIÓN CON CONTROLES'!G49=5),AND('VALORACIÓN CON CONTROLES'!F49=4,'VALORACIÓN CON CONTROLES'!G49=4),AND('VALORACIÓN CON CONTROLES'!F49=4,'VALORACIÓN CON CONTROLES'!G49=5),AND('VALORACIÓN CON CONTROLES'!F49=3,'VALORACIÓN CON CONTROLES'!G49=4),AND('VALORACIÓN CON CONTROLES'!F49=3,'VALORACIÓN CON CONTROLES'!G49=5),AND('VALORACIÓN CON CONTROLES'!F49=2,'VALORACIÓN CON CONTROLES'!G49=5)),"ZONA RIESGO EXTREMO")))),0)</f>
        <v>ZONA RIESGO MODERADO</v>
      </c>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row>
    <row r="56" spans="1:62" ht="15.75" thickBot="1" x14ac:dyDescent="0.3">
      <c r="A56" s="1"/>
      <c r="B56" s="1"/>
      <c r="C56" s="1"/>
      <c r="D56" s="1"/>
      <c r="E56" s="1"/>
      <c r="F56" s="1"/>
      <c r="G56" s="1"/>
      <c r="H56" s="1"/>
      <c r="I56" s="1"/>
      <c r="J56" s="1"/>
      <c r="K56" s="16">
        <v>46</v>
      </c>
      <c r="L56" s="1"/>
      <c r="M56" s="59">
        <v>42</v>
      </c>
      <c r="N56" s="59">
        <f>IF(AND('VALORACIÓN CON CONTROLES'!F50=0,'VALORACIÓN CON CONTROLES'!G50=0),'ANALISIS DE RIESGOS'!H50,0)</f>
        <v>0</v>
      </c>
      <c r="O56" s="1">
        <f>IF(AND('VALORACIÓN CON CONTROLES'!F50=0,'VALORACIÓN CON CONTROLES'!G50&gt;0),IF(OR(AND('ANALISIS DE RIESGOS'!E50=1,'VALORACIÓN CON CONTROLES'!G50=1),AND('ANALISIS DE RIESGOS'!E50=2,'VALORACIÓN CON CONTROLES'!G50=1),AND('ANALISIS DE RIESGOS'!E50=3,'VALORACIÓN CON CONTROLES'!G50=1),AND('ANALISIS DE RIESGOS'!E50=1,'VALORACIÓN CON CONTROLES'!G50=2),AND('ANALISIS DE RIESGOS'!E50=2,'VALORACIÓN CON CONTROLES'!G50=2)),"ZONA RIESGO BAJA",IF(OR(AND('ANALISIS DE RIESGOS'!E50=4,'VALORACIÓN CON CONTROLES'!G50=1),AND('ANALISIS DE RIESGOS'!E50=3,'VALORACIÓN CON CONTROLES'!G50=2),AND('ANALISIS DE RIESGOS'!E50=2,'VALORACIÓN CON CONTROLES'!G50=3),AND('ANALISIS DE RIESGOS'!E50=1,'VALORACIÓN CON CONTROLES'!G50=3)),"ZONA RIESGO MODERADO",IF(OR(AND('ANALISIS DE RIESGOS'!E50=5,'VALORACIÓN CON CONTROLES'!G50=1),AND('ANALISIS DE RIESGOS'!E50=5,'VALORACIÓN CON CONTROLES'!G50=2),AND('ANALISIS DE RIESGOS'!E50=4,'VALORACIÓN CON CONTROLES'!G50=2),AND('ANALISIS DE RIESGOS'!E50=4,'VALORACIÓN CON CONTROLES'!G50=3),AND('ANALISIS DE RIESGOS'!E50=3,'VALORACIÓN CON CONTROLES'!G50=3),AND('ANALISIS DE RIESGOS'!E50=2,'VALORACIÓN CON CONTROLES'!G50=4),AND('ANALISIS DE RIESGOS'!E50=1,'VALORACIÓN CON CONTROLES'!G50=4),AND('ANALISIS DE RIESGOS'!E50=1,'VALORACIÓN CON CONTROLES'!G50=5)),"ZONA RIESGO ALTO",IF(OR(AND('ANALISIS DE RIESGOS'!E50=5,'VALORACIÓN CON CONTROLES'!G50=3),AND('ANALISIS DE RIESGOS'!E50=5,'VALORACIÓN CON CONTROLES'!G50=4),AND('ANALISIS DE RIESGOS'!E50=5,'VALORACIÓN CON CONTROLES'!G50=5),AND('ANALISIS DE RIESGOS'!E50=4,'VALORACIÓN CON CONTROLES'!G50=4),AND('ANALISIS DE RIESGOS'!E50=4,'VALORACIÓN CON CONTROLES'!G50=5),AND('ANALISIS DE RIESGOS'!E50=3,'VALORACIÓN CON CONTROLES'!G50=4),AND('ANALISIS DE RIESGOS'!E50=3,'VALORACIÓN CON CONTROLES'!G50=5),AND('ANALISIS DE RIESGOS'!E50=2,'VALORACIÓN CON CONTROLES'!G50=5)),"ZONA RIESGO EXTREMO")))),0)</f>
        <v>0</v>
      </c>
      <c r="P56" s="1">
        <f>IF(AND('VALORACIÓN CON CONTROLES'!F50&gt;0,'VALORACIÓN CON CONTROLES'!G50=0),IF(OR(AND('VALORACIÓN CON CONTROLES'!F50=1,'ANALISIS DE RIESGOS'!F50=1),AND('VALORACIÓN CON CONTROLES'!F50=2,'ANALISIS DE RIESGOS'!F50=1),AND('VALORACIÓN CON CONTROLES'!F50=3,'ANALISIS DE RIESGOS'!F50=1),AND('VALORACIÓN CON CONTROLES'!F50=1,'ANALISIS DE RIESGOS'!F50=2),AND('VALORACIÓN CON CONTROLES'!F50=2,'ANALISIS DE RIESGOS'!F50=2)),"ZONA RIESGO BAJA",IF(OR(AND('VALORACIÓN CON CONTROLES'!F50=4,'ANALISIS DE RIESGOS'!F50=1),AND('VALORACIÓN CON CONTROLES'!F50=3,'ANALISIS DE RIESGOS'!F50=2),AND('VALORACIÓN CON CONTROLES'!F50=2,'ANALISIS DE RIESGOS'!F50=3),AND('VALORACIÓN CON CONTROLES'!F50=1,'ANALISIS DE RIESGOS'!F50=3)),"ZONA RIESGO MODERADO",IF(OR(AND('VALORACIÓN CON CONTROLES'!F50=5,'ANALISIS DE RIESGOS'!F50=1),AND('VALORACIÓN CON CONTROLES'!F50=5,'ANALISIS DE RIESGOS'!F50=2),AND('VALORACIÓN CON CONTROLES'!F50=4,'ANALISIS DE RIESGOS'!F50=2),AND('VALORACIÓN CON CONTROLES'!F50=4,'ANALISIS DE RIESGOS'!F50=3),AND('VALORACIÓN CON CONTROLES'!F50=3,'ANALISIS DE RIESGOS'!F50=3),AND('VALORACIÓN CON CONTROLES'!F50=2,'ANALISIS DE RIESGOS'!F50=4),AND('VALORACIÓN CON CONTROLES'!F50=1,'ANALISIS DE RIESGOS'!F50=4),AND('VALORACIÓN CON CONTROLES'!F50=1,'ANALISIS DE RIESGOS'!F50=5)),"ZONA RIESGO ALTO",IF(OR(AND('VALORACIÓN CON CONTROLES'!F50=5,'ANALISIS DE RIESGOS'!F50=3),AND('VALORACIÓN CON CONTROLES'!F50=5,'ANALISIS DE RIESGOS'!F50=4),AND('VALORACIÓN CON CONTROLES'!F50=5,'ANALISIS DE RIESGOS'!F50=5),AND('VALORACIÓN CON CONTROLES'!F50=4,'ANALISIS DE RIESGOS'!F50=4),AND('VALORACIÓN CON CONTROLES'!F50=4,'ANALISIS DE RIESGOS'!F50=5),AND('VALORACIÓN CON CONTROLES'!F50=3,'ANALISIS DE RIESGOS'!F50=4),AND('VALORACIÓN CON CONTROLES'!F50=3,'ANALISIS DE RIESGOS'!F50=5),AND('VALORACIÓN CON CONTROLES'!F50=2,'ANALISIS DE RIESGOS'!F50=5)),"ZONA RIESGO EXTREMO")))),0)</f>
        <v>0</v>
      </c>
      <c r="Q56" s="57" t="str">
        <f>IF(AND('VALORACIÓN CON CONTROLES'!F50&gt;0,'VALORACIÓN CON CONTROLES'!G50&gt;0),IF(OR(AND('VALORACIÓN CON CONTROLES'!F50=1,'VALORACIÓN CON CONTROLES'!G50=1),AND('VALORACIÓN CON CONTROLES'!F50=2,'VALORACIÓN CON CONTROLES'!G50=1),AND('VALORACIÓN CON CONTROLES'!F50=3,'VALORACIÓN CON CONTROLES'!G50=1),AND('VALORACIÓN CON CONTROLES'!F50=1,'VALORACIÓN CON CONTROLES'!G50=2),AND('VALORACIÓN CON CONTROLES'!F50=2,'VALORACIÓN CON CONTROLES'!G50=2)),"ZONA RIESGO BAJA",IF(OR(AND('VALORACIÓN CON CONTROLES'!F50=4,'VALORACIÓN CON CONTROLES'!G50=1),AND('VALORACIÓN CON CONTROLES'!F50=3,'VALORACIÓN CON CONTROLES'!G50=2),AND('VALORACIÓN CON CONTROLES'!F50=2,'VALORACIÓN CON CONTROLES'!G50=3),AND('VALORACIÓN CON CONTROLES'!F50=1,'VALORACIÓN CON CONTROLES'!G50=3)),"ZONA RIESGO MODERADO",IF(OR(AND('VALORACIÓN CON CONTROLES'!F50=5,'VALORACIÓN CON CONTROLES'!G50=1),AND('VALORACIÓN CON CONTROLES'!F50=5,'VALORACIÓN CON CONTROLES'!G50=2),AND('VALORACIÓN CON CONTROLES'!F50=4,'VALORACIÓN CON CONTROLES'!G50=2),AND('VALORACIÓN CON CONTROLES'!F50=4,'VALORACIÓN CON CONTROLES'!G50=3),AND('VALORACIÓN CON CONTROLES'!F50=3,'VALORACIÓN CON CONTROLES'!G50=3),AND('VALORACIÓN CON CONTROLES'!F50=2,'VALORACIÓN CON CONTROLES'!G50=4),AND('VALORACIÓN CON CONTROLES'!F50=1,'VALORACIÓN CON CONTROLES'!G50=4),AND('VALORACIÓN CON CONTROLES'!F50=1,'VALORACIÓN CON CONTROLES'!G50=5)),"ZONA RIESGO ALTO",IF(OR(AND('VALORACIÓN CON CONTROLES'!F50=5,'VALORACIÓN CON CONTROLES'!G50=3),AND('VALORACIÓN CON CONTROLES'!F50=5,'VALORACIÓN CON CONTROLES'!G50=4),AND('VALORACIÓN CON CONTROLES'!F50=5,'VALORACIÓN CON CONTROLES'!G50=5),AND('VALORACIÓN CON CONTROLES'!F50=4,'VALORACIÓN CON CONTROLES'!G50=4),AND('VALORACIÓN CON CONTROLES'!F50=4,'VALORACIÓN CON CONTROLES'!G50=5),AND('VALORACIÓN CON CONTROLES'!F50=3,'VALORACIÓN CON CONTROLES'!G50=4),AND('VALORACIÓN CON CONTROLES'!F50=3,'VALORACIÓN CON CONTROLES'!G50=5),AND('VALORACIÓN CON CONTROLES'!F50=2,'VALORACIÓN CON CONTROLES'!G50=5)),"ZONA RIESGO EXTREMO")))),0)</f>
        <v>ZONA RIESGO BAJA</v>
      </c>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row>
    <row r="57" spans="1:62" ht="15.75" thickBot="1" x14ac:dyDescent="0.3">
      <c r="A57" s="1"/>
      <c r="B57" s="1"/>
      <c r="C57" s="1"/>
      <c r="D57" s="1"/>
      <c r="E57" s="1"/>
      <c r="F57" s="1"/>
      <c r="G57" s="1"/>
      <c r="H57" s="1"/>
      <c r="I57" s="1"/>
      <c r="J57" s="1"/>
      <c r="K57" s="16">
        <v>47</v>
      </c>
      <c r="L57" s="1"/>
      <c r="M57" s="59">
        <v>43</v>
      </c>
      <c r="N57" s="59">
        <f>IF(AND('VALORACIÓN CON CONTROLES'!F51=0,'VALORACIÓN CON CONTROLES'!G51=0),'ANALISIS DE RIESGOS'!H51,0)</f>
        <v>0</v>
      </c>
      <c r="O57" s="1">
        <f>IF(AND('VALORACIÓN CON CONTROLES'!F51=0,'VALORACIÓN CON CONTROLES'!G51&gt;0),IF(OR(AND('ANALISIS DE RIESGOS'!E51=1,'VALORACIÓN CON CONTROLES'!G51=1),AND('ANALISIS DE RIESGOS'!E51=2,'VALORACIÓN CON CONTROLES'!G51=1),AND('ANALISIS DE RIESGOS'!E51=3,'VALORACIÓN CON CONTROLES'!G51=1),AND('ANALISIS DE RIESGOS'!E51=1,'VALORACIÓN CON CONTROLES'!G51=2),AND('ANALISIS DE RIESGOS'!E51=2,'VALORACIÓN CON CONTROLES'!G51=2)),"ZONA RIESGO BAJA",IF(OR(AND('ANALISIS DE RIESGOS'!E51=4,'VALORACIÓN CON CONTROLES'!G51=1),AND('ANALISIS DE RIESGOS'!E51=3,'VALORACIÓN CON CONTROLES'!G51=2),AND('ANALISIS DE RIESGOS'!E51=2,'VALORACIÓN CON CONTROLES'!G51=3),AND('ANALISIS DE RIESGOS'!E51=1,'VALORACIÓN CON CONTROLES'!G51=3)),"ZONA RIESGO MODERADO",IF(OR(AND('ANALISIS DE RIESGOS'!E51=5,'VALORACIÓN CON CONTROLES'!G51=1),AND('ANALISIS DE RIESGOS'!E51=5,'VALORACIÓN CON CONTROLES'!G51=2),AND('ANALISIS DE RIESGOS'!E51=4,'VALORACIÓN CON CONTROLES'!G51=2),AND('ANALISIS DE RIESGOS'!E51=4,'VALORACIÓN CON CONTROLES'!G51=3),AND('ANALISIS DE RIESGOS'!E51=3,'VALORACIÓN CON CONTROLES'!G51=3),AND('ANALISIS DE RIESGOS'!E51=2,'VALORACIÓN CON CONTROLES'!G51=4),AND('ANALISIS DE RIESGOS'!E51=1,'VALORACIÓN CON CONTROLES'!G51=4),AND('ANALISIS DE RIESGOS'!E51=1,'VALORACIÓN CON CONTROLES'!G51=5)),"ZONA RIESGO ALTO",IF(OR(AND('ANALISIS DE RIESGOS'!E51=5,'VALORACIÓN CON CONTROLES'!G51=3),AND('ANALISIS DE RIESGOS'!E51=5,'VALORACIÓN CON CONTROLES'!G51=4),AND('ANALISIS DE RIESGOS'!E51=5,'VALORACIÓN CON CONTROLES'!G51=5),AND('ANALISIS DE RIESGOS'!E51=4,'VALORACIÓN CON CONTROLES'!G51=4),AND('ANALISIS DE RIESGOS'!E51=4,'VALORACIÓN CON CONTROLES'!G51=5),AND('ANALISIS DE RIESGOS'!E51=3,'VALORACIÓN CON CONTROLES'!G51=4),AND('ANALISIS DE RIESGOS'!E51=3,'VALORACIÓN CON CONTROLES'!G51=5),AND('ANALISIS DE RIESGOS'!E51=2,'VALORACIÓN CON CONTROLES'!G51=5)),"ZONA RIESGO EXTREMO")))),0)</f>
        <v>0</v>
      </c>
      <c r="P57" s="1">
        <f>IF(AND('VALORACIÓN CON CONTROLES'!F51&gt;0,'VALORACIÓN CON CONTROLES'!G51=0),IF(OR(AND('VALORACIÓN CON CONTROLES'!F51=1,'ANALISIS DE RIESGOS'!F51=1),AND('VALORACIÓN CON CONTROLES'!F51=2,'ANALISIS DE RIESGOS'!F51=1),AND('VALORACIÓN CON CONTROLES'!F51=3,'ANALISIS DE RIESGOS'!F51=1),AND('VALORACIÓN CON CONTROLES'!F51=1,'ANALISIS DE RIESGOS'!F51=2),AND('VALORACIÓN CON CONTROLES'!F51=2,'ANALISIS DE RIESGOS'!F51=2)),"ZONA RIESGO BAJA",IF(OR(AND('VALORACIÓN CON CONTROLES'!F51=4,'ANALISIS DE RIESGOS'!F51=1),AND('VALORACIÓN CON CONTROLES'!F51=3,'ANALISIS DE RIESGOS'!F51=2),AND('VALORACIÓN CON CONTROLES'!F51=2,'ANALISIS DE RIESGOS'!F51=3),AND('VALORACIÓN CON CONTROLES'!F51=1,'ANALISIS DE RIESGOS'!F51=3)),"ZONA RIESGO MODERADO",IF(OR(AND('VALORACIÓN CON CONTROLES'!F51=5,'ANALISIS DE RIESGOS'!F51=1),AND('VALORACIÓN CON CONTROLES'!F51=5,'ANALISIS DE RIESGOS'!F51=2),AND('VALORACIÓN CON CONTROLES'!F51=4,'ANALISIS DE RIESGOS'!F51=2),AND('VALORACIÓN CON CONTROLES'!F51=4,'ANALISIS DE RIESGOS'!F51=3),AND('VALORACIÓN CON CONTROLES'!F51=3,'ANALISIS DE RIESGOS'!F51=3),AND('VALORACIÓN CON CONTROLES'!F51=2,'ANALISIS DE RIESGOS'!F51=4),AND('VALORACIÓN CON CONTROLES'!F51=1,'ANALISIS DE RIESGOS'!F51=4),AND('VALORACIÓN CON CONTROLES'!F51=1,'ANALISIS DE RIESGOS'!F51=5)),"ZONA RIESGO ALTO",IF(OR(AND('VALORACIÓN CON CONTROLES'!F51=5,'ANALISIS DE RIESGOS'!F51=3),AND('VALORACIÓN CON CONTROLES'!F51=5,'ANALISIS DE RIESGOS'!F51=4),AND('VALORACIÓN CON CONTROLES'!F51=5,'ANALISIS DE RIESGOS'!F51=5),AND('VALORACIÓN CON CONTROLES'!F51=4,'ANALISIS DE RIESGOS'!F51=4),AND('VALORACIÓN CON CONTROLES'!F51=4,'ANALISIS DE RIESGOS'!F51=5),AND('VALORACIÓN CON CONTROLES'!F51=3,'ANALISIS DE RIESGOS'!F51=4),AND('VALORACIÓN CON CONTROLES'!F51=3,'ANALISIS DE RIESGOS'!F51=5),AND('VALORACIÓN CON CONTROLES'!F51=2,'ANALISIS DE RIESGOS'!F51=5)),"ZONA RIESGO EXTREMO")))),0)</f>
        <v>0</v>
      </c>
      <c r="Q57" s="57" t="str">
        <f>IF(AND('VALORACIÓN CON CONTROLES'!F51&gt;0,'VALORACIÓN CON CONTROLES'!G51&gt;0),IF(OR(AND('VALORACIÓN CON CONTROLES'!F51=1,'VALORACIÓN CON CONTROLES'!G51=1),AND('VALORACIÓN CON CONTROLES'!F51=2,'VALORACIÓN CON CONTROLES'!G51=1),AND('VALORACIÓN CON CONTROLES'!F51=3,'VALORACIÓN CON CONTROLES'!G51=1),AND('VALORACIÓN CON CONTROLES'!F51=1,'VALORACIÓN CON CONTROLES'!G51=2),AND('VALORACIÓN CON CONTROLES'!F51=2,'VALORACIÓN CON CONTROLES'!G51=2)),"ZONA RIESGO BAJA",IF(OR(AND('VALORACIÓN CON CONTROLES'!F51=4,'VALORACIÓN CON CONTROLES'!G51=1),AND('VALORACIÓN CON CONTROLES'!F51=3,'VALORACIÓN CON CONTROLES'!G51=2),AND('VALORACIÓN CON CONTROLES'!F51=2,'VALORACIÓN CON CONTROLES'!G51=3),AND('VALORACIÓN CON CONTROLES'!F51=1,'VALORACIÓN CON CONTROLES'!G51=3)),"ZONA RIESGO MODERADO",IF(OR(AND('VALORACIÓN CON CONTROLES'!F51=5,'VALORACIÓN CON CONTROLES'!G51=1),AND('VALORACIÓN CON CONTROLES'!F51=5,'VALORACIÓN CON CONTROLES'!G51=2),AND('VALORACIÓN CON CONTROLES'!F51=4,'VALORACIÓN CON CONTROLES'!G51=2),AND('VALORACIÓN CON CONTROLES'!F51=4,'VALORACIÓN CON CONTROLES'!G51=3),AND('VALORACIÓN CON CONTROLES'!F51=3,'VALORACIÓN CON CONTROLES'!G51=3),AND('VALORACIÓN CON CONTROLES'!F51=2,'VALORACIÓN CON CONTROLES'!G51=4),AND('VALORACIÓN CON CONTROLES'!F51=1,'VALORACIÓN CON CONTROLES'!G51=4),AND('VALORACIÓN CON CONTROLES'!F51=1,'VALORACIÓN CON CONTROLES'!G51=5)),"ZONA RIESGO ALTO",IF(OR(AND('VALORACIÓN CON CONTROLES'!F51=5,'VALORACIÓN CON CONTROLES'!G51=3),AND('VALORACIÓN CON CONTROLES'!F51=5,'VALORACIÓN CON CONTROLES'!G51=4),AND('VALORACIÓN CON CONTROLES'!F51=5,'VALORACIÓN CON CONTROLES'!G51=5),AND('VALORACIÓN CON CONTROLES'!F51=4,'VALORACIÓN CON CONTROLES'!G51=4),AND('VALORACIÓN CON CONTROLES'!F51=4,'VALORACIÓN CON CONTROLES'!G51=5),AND('VALORACIÓN CON CONTROLES'!F51=3,'VALORACIÓN CON CONTROLES'!G51=4),AND('VALORACIÓN CON CONTROLES'!F51=3,'VALORACIÓN CON CONTROLES'!G51=5),AND('VALORACIÓN CON CONTROLES'!F51=2,'VALORACIÓN CON CONTROLES'!G51=5)),"ZONA RIESGO EXTREMO")))),0)</f>
        <v>ZONA RIESGO BAJA</v>
      </c>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row>
    <row r="58" spans="1:62" ht="15.75" thickBot="1" x14ac:dyDescent="0.3">
      <c r="A58" s="1"/>
      <c r="B58" s="1"/>
      <c r="C58" s="1"/>
      <c r="D58" s="1"/>
      <c r="E58" s="1"/>
      <c r="F58" s="1"/>
      <c r="G58" s="1"/>
      <c r="H58" s="1"/>
      <c r="I58" s="1"/>
      <c r="J58" s="1"/>
      <c r="K58" s="65">
        <v>48</v>
      </c>
      <c r="L58" s="1"/>
      <c r="M58" s="59">
        <v>44</v>
      </c>
      <c r="N58" s="59">
        <f>IF(AND('VALORACIÓN CON CONTROLES'!F52=0,'VALORACIÓN CON CONTROLES'!G52=0),'ANALISIS DE RIESGOS'!H52,0)</f>
        <v>0</v>
      </c>
      <c r="O58" s="1">
        <f>IF(AND('VALORACIÓN CON CONTROLES'!F52=0,'VALORACIÓN CON CONTROLES'!G52&gt;0),IF(OR(AND('ANALISIS DE RIESGOS'!E52=1,'VALORACIÓN CON CONTROLES'!G52=1),AND('ANALISIS DE RIESGOS'!E52=2,'VALORACIÓN CON CONTROLES'!G52=1),AND('ANALISIS DE RIESGOS'!E52=3,'VALORACIÓN CON CONTROLES'!G52=1),AND('ANALISIS DE RIESGOS'!E52=1,'VALORACIÓN CON CONTROLES'!G52=2),AND('ANALISIS DE RIESGOS'!E52=2,'VALORACIÓN CON CONTROLES'!G52=2)),"ZONA RIESGO BAJA",IF(OR(AND('ANALISIS DE RIESGOS'!E52=4,'VALORACIÓN CON CONTROLES'!G52=1),AND('ANALISIS DE RIESGOS'!E52=3,'VALORACIÓN CON CONTROLES'!G52=2),AND('ANALISIS DE RIESGOS'!E52=2,'VALORACIÓN CON CONTROLES'!G52=3),AND('ANALISIS DE RIESGOS'!E52=1,'VALORACIÓN CON CONTROLES'!G52=3)),"ZONA RIESGO MODERADO",IF(OR(AND('ANALISIS DE RIESGOS'!E52=5,'VALORACIÓN CON CONTROLES'!G52=1),AND('ANALISIS DE RIESGOS'!E52=5,'VALORACIÓN CON CONTROLES'!G52=2),AND('ANALISIS DE RIESGOS'!E52=4,'VALORACIÓN CON CONTROLES'!G52=2),AND('ANALISIS DE RIESGOS'!E52=4,'VALORACIÓN CON CONTROLES'!G52=3),AND('ANALISIS DE RIESGOS'!E52=3,'VALORACIÓN CON CONTROLES'!G52=3),AND('ANALISIS DE RIESGOS'!E52=2,'VALORACIÓN CON CONTROLES'!G52=4),AND('ANALISIS DE RIESGOS'!E52=1,'VALORACIÓN CON CONTROLES'!G52=4),AND('ANALISIS DE RIESGOS'!E52=1,'VALORACIÓN CON CONTROLES'!G52=5)),"ZONA RIESGO ALTO",IF(OR(AND('ANALISIS DE RIESGOS'!E52=5,'VALORACIÓN CON CONTROLES'!G52=3),AND('ANALISIS DE RIESGOS'!E52=5,'VALORACIÓN CON CONTROLES'!G52=4),AND('ANALISIS DE RIESGOS'!E52=5,'VALORACIÓN CON CONTROLES'!G52=5),AND('ANALISIS DE RIESGOS'!E52=4,'VALORACIÓN CON CONTROLES'!G52=4),AND('ANALISIS DE RIESGOS'!E52=4,'VALORACIÓN CON CONTROLES'!G52=5),AND('ANALISIS DE RIESGOS'!E52=3,'VALORACIÓN CON CONTROLES'!G52=4),AND('ANALISIS DE RIESGOS'!E52=3,'VALORACIÓN CON CONTROLES'!G52=5),AND('ANALISIS DE RIESGOS'!E52=2,'VALORACIÓN CON CONTROLES'!G52=5)),"ZONA RIESGO EXTREMO")))),0)</f>
        <v>0</v>
      </c>
      <c r="P58" s="1">
        <f>IF(AND('VALORACIÓN CON CONTROLES'!F52&gt;0,'VALORACIÓN CON CONTROLES'!G52=0),IF(OR(AND('VALORACIÓN CON CONTROLES'!F52=1,'ANALISIS DE RIESGOS'!F52=1),AND('VALORACIÓN CON CONTROLES'!F52=2,'ANALISIS DE RIESGOS'!F52=1),AND('VALORACIÓN CON CONTROLES'!F52=3,'ANALISIS DE RIESGOS'!F52=1),AND('VALORACIÓN CON CONTROLES'!F52=1,'ANALISIS DE RIESGOS'!F52=2),AND('VALORACIÓN CON CONTROLES'!F52=2,'ANALISIS DE RIESGOS'!F52=2)),"ZONA RIESGO BAJA",IF(OR(AND('VALORACIÓN CON CONTROLES'!F52=4,'ANALISIS DE RIESGOS'!F52=1),AND('VALORACIÓN CON CONTROLES'!F52=3,'ANALISIS DE RIESGOS'!F52=2),AND('VALORACIÓN CON CONTROLES'!F52=2,'ANALISIS DE RIESGOS'!F52=3),AND('VALORACIÓN CON CONTROLES'!F52=1,'ANALISIS DE RIESGOS'!F52=3)),"ZONA RIESGO MODERADO",IF(OR(AND('VALORACIÓN CON CONTROLES'!F52=5,'ANALISIS DE RIESGOS'!F52=1),AND('VALORACIÓN CON CONTROLES'!F52=5,'ANALISIS DE RIESGOS'!F52=2),AND('VALORACIÓN CON CONTROLES'!F52=4,'ANALISIS DE RIESGOS'!F52=2),AND('VALORACIÓN CON CONTROLES'!F52=4,'ANALISIS DE RIESGOS'!F52=3),AND('VALORACIÓN CON CONTROLES'!F52=3,'ANALISIS DE RIESGOS'!F52=3),AND('VALORACIÓN CON CONTROLES'!F52=2,'ANALISIS DE RIESGOS'!F52=4),AND('VALORACIÓN CON CONTROLES'!F52=1,'ANALISIS DE RIESGOS'!F52=4),AND('VALORACIÓN CON CONTROLES'!F52=1,'ANALISIS DE RIESGOS'!F52=5)),"ZONA RIESGO ALTO",IF(OR(AND('VALORACIÓN CON CONTROLES'!F52=5,'ANALISIS DE RIESGOS'!F52=3),AND('VALORACIÓN CON CONTROLES'!F52=5,'ANALISIS DE RIESGOS'!F52=4),AND('VALORACIÓN CON CONTROLES'!F52=5,'ANALISIS DE RIESGOS'!F52=5),AND('VALORACIÓN CON CONTROLES'!F52=4,'ANALISIS DE RIESGOS'!F52=4),AND('VALORACIÓN CON CONTROLES'!F52=4,'ANALISIS DE RIESGOS'!F52=5),AND('VALORACIÓN CON CONTROLES'!F52=3,'ANALISIS DE RIESGOS'!F52=4),AND('VALORACIÓN CON CONTROLES'!F52=3,'ANALISIS DE RIESGOS'!F52=5),AND('VALORACIÓN CON CONTROLES'!F52=2,'ANALISIS DE RIESGOS'!F52=5)),"ZONA RIESGO EXTREMO")))),0)</f>
        <v>0</v>
      </c>
      <c r="Q58" s="57" t="str">
        <f>IF(AND('VALORACIÓN CON CONTROLES'!F52&gt;0,'VALORACIÓN CON CONTROLES'!G52&gt;0),IF(OR(AND('VALORACIÓN CON CONTROLES'!F52=1,'VALORACIÓN CON CONTROLES'!G52=1),AND('VALORACIÓN CON CONTROLES'!F52=2,'VALORACIÓN CON CONTROLES'!G52=1),AND('VALORACIÓN CON CONTROLES'!F52=3,'VALORACIÓN CON CONTROLES'!G52=1),AND('VALORACIÓN CON CONTROLES'!F52=1,'VALORACIÓN CON CONTROLES'!G52=2),AND('VALORACIÓN CON CONTROLES'!F52=2,'VALORACIÓN CON CONTROLES'!G52=2)),"ZONA RIESGO BAJA",IF(OR(AND('VALORACIÓN CON CONTROLES'!F52=4,'VALORACIÓN CON CONTROLES'!G52=1),AND('VALORACIÓN CON CONTROLES'!F52=3,'VALORACIÓN CON CONTROLES'!G52=2),AND('VALORACIÓN CON CONTROLES'!F52=2,'VALORACIÓN CON CONTROLES'!G52=3),AND('VALORACIÓN CON CONTROLES'!F52=1,'VALORACIÓN CON CONTROLES'!G52=3)),"ZONA RIESGO MODERADO",IF(OR(AND('VALORACIÓN CON CONTROLES'!F52=5,'VALORACIÓN CON CONTROLES'!G52=1),AND('VALORACIÓN CON CONTROLES'!F52=5,'VALORACIÓN CON CONTROLES'!G52=2),AND('VALORACIÓN CON CONTROLES'!F52=4,'VALORACIÓN CON CONTROLES'!G52=2),AND('VALORACIÓN CON CONTROLES'!F52=4,'VALORACIÓN CON CONTROLES'!G52=3),AND('VALORACIÓN CON CONTROLES'!F52=3,'VALORACIÓN CON CONTROLES'!G52=3),AND('VALORACIÓN CON CONTROLES'!F52=2,'VALORACIÓN CON CONTROLES'!G52=4),AND('VALORACIÓN CON CONTROLES'!F52=1,'VALORACIÓN CON CONTROLES'!G52=4),AND('VALORACIÓN CON CONTROLES'!F52=1,'VALORACIÓN CON CONTROLES'!G52=5)),"ZONA RIESGO ALTO",IF(OR(AND('VALORACIÓN CON CONTROLES'!F52=5,'VALORACIÓN CON CONTROLES'!G52=3),AND('VALORACIÓN CON CONTROLES'!F52=5,'VALORACIÓN CON CONTROLES'!G52=4),AND('VALORACIÓN CON CONTROLES'!F52=5,'VALORACIÓN CON CONTROLES'!G52=5),AND('VALORACIÓN CON CONTROLES'!F52=4,'VALORACIÓN CON CONTROLES'!G52=4),AND('VALORACIÓN CON CONTROLES'!F52=4,'VALORACIÓN CON CONTROLES'!G52=5),AND('VALORACIÓN CON CONTROLES'!F52=3,'VALORACIÓN CON CONTROLES'!G52=4),AND('VALORACIÓN CON CONTROLES'!F52=3,'VALORACIÓN CON CONTROLES'!G52=5),AND('VALORACIÓN CON CONTROLES'!F52=2,'VALORACIÓN CON CONTROLES'!G52=5)),"ZONA RIESGO EXTREMO")))),0)</f>
        <v>ZONA RIESGO BAJA</v>
      </c>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row>
    <row r="59" spans="1:62" ht="15.75" thickBot="1" x14ac:dyDescent="0.3">
      <c r="A59" s="1"/>
      <c r="B59" s="1"/>
      <c r="C59" s="1"/>
      <c r="D59" s="1"/>
      <c r="E59" s="1"/>
      <c r="F59" s="1"/>
      <c r="G59" s="1"/>
      <c r="H59" s="1"/>
      <c r="I59" s="1"/>
      <c r="J59" s="1"/>
      <c r="K59" s="16">
        <v>49</v>
      </c>
      <c r="L59" s="1"/>
      <c r="M59" s="59">
        <v>45</v>
      </c>
      <c r="N59" s="59">
        <f>IF(AND('VALORACIÓN CON CONTROLES'!F53=0,'VALORACIÓN CON CONTROLES'!G53=0),'ANALISIS DE RIESGOS'!H53,0)</f>
        <v>0</v>
      </c>
      <c r="O59" s="1">
        <f>IF(AND('VALORACIÓN CON CONTROLES'!F53=0,'VALORACIÓN CON CONTROLES'!G53&gt;0),IF(OR(AND('ANALISIS DE RIESGOS'!E53=1,'VALORACIÓN CON CONTROLES'!G53=1),AND('ANALISIS DE RIESGOS'!E53=2,'VALORACIÓN CON CONTROLES'!G53=1),AND('ANALISIS DE RIESGOS'!E53=3,'VALORACIÓN CON CONTROLES'!G53=1),AND('ANALISIS DE RIESGOS'!E53=1,'VALORACIÓN CON CONTROLES'!G53=2),AND('ANALISIS DE RIESGOS'!E53=2,'VALORACIÓN CON CONTROLES'!G53=2)),"ZONA RIESGO BAJA",IF(OR(AND('ANALISIS DE RIESGOS'!E53=4,'VALORACIÓN CON CONTROLES'!G53=1),AND('ANALISIS DE RIESGOS'!E53=3,'VALORACIÓN CON CONTROLES'!G53=2),AND('ANALISIS DE RIESGOS'!E53=2,'VALORACIÓN CON CONTROLES'!G53=3),AND('ANALISIS DE RIESGOS'!E53=1,'VALORACIÓN CON CONTROLES'!G53=3)),"ZONA RIESGO MODERADO",IF(OR(AND('ANALISIS DE RIESGOS'!E53=5,'VALORACIÓN CON CONTROLES'!G53=1),AND('ANALISIS DE RIESGOS'!E53=5,'VALORACIÓN CON CONTROLES'!G53=2),AND('ANALISIS DE RIESGOS'!E53=4,'VALORACIÓN CON CONTROLES'!G53=2),AND('ANALISIS DE RIESGOS'!E53=4,'VALORACIÓN CON CONTROLES'!G53=3),AND('ANALISIS DE RIESGOS'!E53=3,'VALORACIÓN CON CONTROLES'!G53=3),AND('ANALISIS DE RIESGOS'!E53=2,'VALORACIÓN CON CONTROLES'!G53=4),AND('ANALISIS DE RIESGOS'!E53=1,'VALORACIÓN CON CONTROLES'!G53=4),AND('ANALISIS DE RIESGOS'!E53=1,'VALORACIÓN CON CONTROLES'!G53=5)),"ZONA RIESGO ALTO",IF(OR(AND('ANALISIS DE RIESGOS'!E53=5,'VALORACIÓN CON CONTROLES'!G53=3),AND('ANALISIS DE RIESGOS'!E53=5,'VALORACIÓN CON CONTROLES'!G53=4),AND('ANALISIS DE RIESGOS'!E53=5,'VALORACIÓN CON CONTROLES'!G53=5),AND('ANALISIS DE RIESGOS'!E53=4,'VALORACIÓN CON CONTROLES'!G53=4),AND('ANALISIS DE RIESGOS'!E53=4,'VALORACIÓN CON CONTROLES'!G53=5),AND('ANALISIS DE RIESGOS'!E53=3,'VALORACIÓN CON CONTROLES'!G53=4),AND('ANALISIS DE RIESGOS'!E53=3,'VALORACIÓN CON CONTROLES'!G53=5),AND('ANALISIS DE RIESGOS'!E53=2,'VALORACIÓN CON CONTROLES'!G53=5)),"ZONA RIESGO EXTREMO")))),0)</f>
        <v>0</v>
      </c>
      <c r="P59" s="1">
        <f>IF(AND('VALORACIÓN CON CONTROLES'!F53&gt;0,'VALORACIÓN CON CONTROLES'!G53=0),IF(OR(AND('VALORACIÓN CON CONTROLES'!F53=1,'ANALISIS DE RIESGOS'!F53=1),AND('VALORACIÓN CON CONTROLES'!F53=2,'ANALISIS DE RIESGOS'!F53=1),AND('VALORACIÓN CON CONTROLES'!F53=3,'ANALISIS DE RIESGOS'!F53=1),AND('VALORACIÓN CON CONTROLES'!F53=1,'ANALISIS DE RIESGOS'!F53=2),AND('VALORACIÓN CON CONTROLES'!F53=2,'ANALISIS DE RIESGOS'!F53=2)),"ZONA RIESGO BAJA",IF(OR(AND('VALORACIÓN CON CONTROLES'!F53=4,'ANALISIS DE RIESGOS'!F53=1),AND('VALORACIÓN CON CONTROLES'!F53=3,'ANALISIS DE RIESGOS'!F53=2),AND('VALORACIÓN CON CONTROLES'!F53=2,'ANALISIS DE RIESGOS'!F53=3),AND('VALORACIÓN CON CONTROLES'!F53=1,'ANALISIS DE RIESGOS'!F53=3)),"ZONA RIESGO MODERADO",IF(OR(AND('VALORACIÓN CON CONTROLES'!F53=5,'ANALISIS DE RIESGOS'!F53=1),AND('VALORACIÓN CON CONTROLES'!F53=5,'ANALISIS DE RIESGOS'!F53=2),AND('VALORACIÓN CON CONTROLES'!F53=4,'ANALISIS DE RIESGOS'!F53=2),AND('VALORACIÓN CON CONTROLES'!F53=4,'ANALISIS DE RIESGOS'!F53=3),AND('VALORACIÓN CON CONTROLES'!F53=3,'ANALISIS DE RIESGOS'!F53=3),AND('VALORACIÓN CON CONTROLES'!F53=2,'ANALISIS DE RIESGOS'!F53=4),AND('VALORACIÓN CON CONTROLES'!F53=1,'ANALISIS DE RIESGOS'!F53=4),AND('VALORACIÓN CON CONTROLES'!F53=1,'ANALISIS DE RIESGOS'!F53=5)),"ZONA RIESGO ALTO",IF(OR(AND('VALORACIÓN CON CONTROLES'!F53=5,'ANALISIS DE RIESGOS'!F53=3),AND('VALORACIÓN CON CONTROLES'!F53=5,'ANALISIS DE RIESGOS'!F53=4),AND('VALORACIÓN CON CONTROLES'!F53=5,'ANALISIS DE RIESGOS'!F53=5),AND('VALORACIÓN CON CONTROLES'!F53=4,'ANALISIS DE RIESGOS'!F53=4),AND('VALORACIÓN CON CONTROLES'!F53=4,'ANALISIS DE RIESGOS'!F53=5),AND('VALORACIÓN CON CONTROLES'!F53=3,'ANALISIS DE RIESGOS'!F53=4),AND('VALORACIÓN CON CONTROLES'!F53=3,'ANALISIS DE RIESGOS'!F53=5),AND('VALORACIÓN CON CONTROLES'!F53=2,'ANALISIS DE RIESGOS'!F53=5)),"ZONA RIESGO EXTREMO")))),0)</f>
        <v>0</v>
      </c>
      <c r="Q59" s="57" t="str">
        <f>IF(AND('VALORACIÓN CON CONTROLES'!F53&gt;0,'VALORACIÓN CON CONTROLES'!G53&gt;0),IF(OR(AND('VALORACIÓN CON CONTROLES'!F53=1,'VALORACIÓN CON CONTROLES'!G53=1),AND('VALORACIÓN CON CONTROLES'!F53=2,'VALORACIÓN CON CONTROLES'!G53=1),AND('VALORACIÓN CON CONTROLES'!F53=3,'VALORACIÓN CON CONTROLES'!G53=1),AND('VALORACIÓN CON CONTROLES'!F53=1,'VALORACIÓN CON CONTROLES'!G53=2),AND('VALORACIÓN CON CONTROLES'!F53=2,'VALORACIÓN CON CONTROLES'!G53=2)),"ZONA RIESGO BAJA",IF(OR(AND('VALORACIÓN CON CONTROLES'!F53=4,'VALORACIÓN CON CONTROLES'!G53=1),AND('VALORACIÓN CON CONTROLES'!F53=3,'VALORACIÓN CON CONTROLES'!G53=2),AND('VALORACIÓN CON CONTROLES'!F53=2,'VALORACIÓN CON CONTROLES'!G53=3),AND('VALORACIÓN CON CONTROLES'!F53=1,'VALORACIÓN CON CONTROLES'!G53=3)),"ZONA RIESGO MODERADO",IF(OR(AND('VALORACIÓN CON CONTROLES'!F53=5,'VALORACIÓN CON CONTROLES'!G53=1),AND('VALORACIÓN CON CONTROLES'!F53=5,'VALORACIÓN CON CONTROLES'!G53=2),AND('VALORACIÓN CON CONTROLES'!F53=4,'VALORACIÓN CON CONTROLES'!G53=2),AND('VALORACIÓN CON CONTROLES'!F53=4,'VALORACIÓN CON CONTROLES'!G53=3),AND('VALORACIÓN CON CONTROLES'!F53=3,'VALORACIÓN CON CONTROLES'!G53=3),AND('VALORACIÓN CON CONTROLES'!F53=2,'VALORACIÓN CON CONTROLES'!G53=4),AND('VALORACIÓN CON CONTROLES'!F53=1,'VALORACIÓN CON CONTROLES'!G53=4),AND('VALORACIÓN CON CONTROLES'!F53=1,'VALORACIÓN CON CONTROLES'!G53=5)),"ZONA RIESGO ALTO",IF(OR(AND('VALORACIÓN CON CONTROLES'!F53=5,'VALORACIÓN CON CONTROLES'!G53=3),AND('VALORACIÓN CON CONTROLES'!F53=5,'VALORACIÓN CON CONTROLES'!G53=4),AND('VALORACIÓN CON CONTROLES'!F53=5,'VALORACIÓN CON CONTROLES'!G53=5),AND('VALORACIÓN CON CONTROLES'!F53=4,'VALORACIÓN CON CONTROLES'!G53=4),AND('VALORACIÓN CON CONTROLES'!F53=4,'VALORACIÓN CON CONTROLES'!G53=5),AND('VALORACIÓN CON CONTROLES'!F53=3,'VALORACIÓN CON CONTROLES'!G53=4),AND('VALORACIÓN CON CONTROLES'!F53=3,'VALORACIÓN CON CONTROLES'!G53=5),AND('VALORACIÓN CON CONTROLES'!F53=2,'VALORACIÓN CON CONTROLES'!G53=5)),"ZONA RIESGO EXTREMO")))),0)</f>
        <v>ZONA RIESGO BAJA</v>
      </c>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row>
    <row r="60" spans="1:62" ht="15.75" thickBot="1" x14ac:dyDescent="0.3">
      <c r="A60" s="1"/>
      <c r="B60" s="1"/>
      <c r="C60" s="1"/>
      <c r="D60" s="1"/>
      <c r="E60" s="1"/>
      <c r="F60" s="1"/>
      <c r="G60" s="1"/>
      <c r="H60" s="1"/>
      <c r="I60" s="1"/>
      <c r="J60" s="1"/>
      <c r="K60" s="16">
        <v>50</v>
      </c>
      <c r="L60" s="1"/>
      <c r="M60" s="59">
        <v>46</v>
      </c>
      <c r="N60" s="59">
        <f>IF(AND('VALORACIÓN CON CONTROLES'!F54=0,'VALORACIÓN CON CONTROLES'!G54=0),'ANALISIS DE RIESGOS'!H54,0)</f>
        <v>0</v>
      </c>
      <c r="O60" s="1">
        <f>IF(AND('VALORACIÓN CON CONTROLES'!F54=0,'VALORACIÓN CON CONTROLES'!G54&gt;0),IF(OR(AND('ANALISIS DE RIESGOS'!E54=1,'VALORACIÓN CON CONTROLES'!G54=1),AND('ANALISIS DE RIESGOS'!E54=2,'VALORACIÓN CON CONTROLES'!G54=1),AND('ANALISIS DE RIESGOS'!E54=3,'VALORACIÓN CON CONTROLES'!G54=1),AND('ANALISIS DE RIESGOS'!E54=1,'VALORACIÓN CON CONTROLES'!G54=2),AND('ANALISIS DE RIESGOS'!E54=2,'VALORACIÓN CON CONTROLES'!G54=2)),"ZONA RIESGO BAJA",IF(OR(AND('ANALISIS DE RIESGOS'!E54=4,'VALORACIÓN CON CONTROLES'!G54=1),AND('ANALISIS DE RIESGOS'!E54=3,'VALORACIÓN CON CONTROLES'!G54=2),AND('ANALISIS DE RIESGOS'!E54=2,'VALORACIÓN CON CONTROLES'!G54=3),AND('ANALISIS DE RIESGOS'!E54=1,'VALORACIÓN CON CONTROLES'!G54=3)),"ZONA RIESGO MODERADO",IF(OR(AND('ANALISIS DE RIESGOS'!E54=5,'VALORACIÓN CON CONTROLES'!G54=1),AND('ANALISIS DE RIESGOS'!E54=5,'VALORACIÓN CON CONTROLES'!G54=2),AND('ANALISIS DE RIESGOS'!E54=4,'VALORACIÓN CON CONTROLES'!G54=2),AND('ANALISIS DE RIESGOS'!E54=4,'VALORACIÓN CON CONTROLES'!G54=3),AND('ANALISIS DE RIESGOS'!E54=3,'VALORACIÓN CON CONTROLES'!G54=3),AND('ANALISIS DE RIESGOS'!E54=2,'VALORACIÓN CON CONTROLES'!G54=4),AND('ANALISIS DE RIESGOS'!E54=1,'VALORACIÓN CON CONTROLES'!G54=4),AND('ANALISIS DE RIESGOS'!E54=1,'VALORACIÓN CON CONTROLES'!G54=5)),"ZONA RIESGO ALTO",IF(OR(AND('ANALISIS DE RIESGOS'!E54=5,'VALORACIÓN CON CONTROLES'!G54=3),AND('ANALISIS DE RIESGOS'!E54=5,'VALORACIÓN CON CONTROLES'!G54=4),AND('ANALISIS DE RIESGOS'!E54=5,'VALORACIÓN CON CONTROLES'!G54=5),AND('ANALISIS DE RIESGOS'!E54=4,'VALORACIÓN CON CONTROLES'!G54=4),AND('ANALISIS DE RIESGOS'!E54=4,'VALORACIÓN CON CONTROLES'!G54=5),AND('ANALISIS DE RIESGOS'!E54=3,'VALORACIÓN CON CONTROLES'!G54=4),AND('ANALISIS DE RIESGOS'!E54=3,'VALORACIÓN CON CONTROLES'!G54=5),AND('ANALISIS DE RIESGOS'!E54=2,'VALORACIÓN CON CONTROLES'!G54=5)),"ZONA RIESGO EXTREMO")))),0)</f>
        <v>0</v>
      </c>
      <c r="P60" s="1">
        <f>IF(AND('VALORACIÓN CON CONTROLES'!F54&gt;0,'VALORACIÓN CON CONTROLES'!G54=0),IF(OR(AND('VALORACIÓN CON CONTROLES'!F54=1,'ANALISIS DE RIESGOS'!F54=1),AND('VALORACIÓN CON CONTROLES'!F54=2,'ANALISIS DE RIESGOS'!F54=1),AND('VALORACIÓN CON CONTROLES'!F54=3,'ANALISIS DE RIESGOS'!F54=1),AND('VALORACIÓN CON CONTROLES'!F54=1,'ANALISIS DE RIESGOS'!F54=2),AND('VALORACIÓN CON CONTROLES'!F54=2,'ANALISIS DE RIESGOS'!F54=2)),"ZONA RIESGO BAJA",IF(OR(AND('VALORACIÓN CON CONTROLES'!F54=4,'ANALISIS DE RIESGOS'!F54=1),AND('VALORACIÓN CON CONTROLES'!F54=3,'ANALISIS DE RIESGOS'!F54=2),AND('VALORACIÓN CON CONTROLES'!F54=2,'ANALISIS DE RIESGOS'!F54=3),AND('VALORACIÓN CON CONTROLES'!F54=1,'ANALISIS DE RIESGOS'!F54=3)),"ZONA RIESGO MODERADO",IF(OR(AND('VALORACIÓN CON CONTROLES'!F54=5,'ANALISIS DE RIESGOS'!F54=1),AND('VALORACIÓN CON CONTROLES'!F54=5,'ANALISIS DE RIESGOS'!F54=2),AND('VALORACIÓN CON CONTROLES'!F54=4,'ANALISIS DE RIESGOS'!F54=2),AND('VALORACIÓN CON CONTROLES'!F54=4,'ANALISIS DE RIESGOS'!F54=3),AND('VALORACIÓN CON CONTROLES'!F54=3,'ANALISIS DE RIESGOS'!F54=3),AND('VALORACIÓN CON CONTROLES'!F54=2,'ANALISIS DE RIESGOS'!F54=4),AND('VALORACIÓN CON CONTROLES'!F54=1,'ANALISIS DE RIESGOS'!F54=4),AND('VALORACIÓN CON CONTROLES'!F54=1,'ANALISIS DE RIESGOS'!F54=5)),"ZONA RIESGO ALTO",IF(OR(AND('VALORACIÓN CON CONTROLES'!F54=5,'ANALISIS DE RIESGOS'!F54=3),AND('VALORACIÓN CON CONTROLES'!F54=5,'ANALISIS DE RIESGOS'!F54=4),AND('VALORACIÓN CON CONTROLES'!F54=5,'ANALISIS DE RIESGOS'!F54=5),AND('VALORACIÓN CON CONTROLES'!F54=4,'ANALISIS DE RIESGOS'!F54=4),AND('VALORACIÓN CON CONTROLES'!F54=4,'ANALISIS DE RIESGOS'!F54=5),AND('VALORACIÓN CON CONTROLES'!F54=3,'ANALISIS DE RIESGOS'!F54=4),AND('VALORACIÓN CON CONTROLES'!F54=3,'ANALISIS DE RIESGOS'!F54=5),AND('VALORACIÓN CON CONTROLES'!F54=2,'ANALISIS DE RIESGOS'!F54=5)),"ZONA RIESGO EXTREMO")))),0)</f>
        <v>0</v>
      </c>
      <c r="Q60" s="57" t="str">
        <f>IF(AND('VALORACIÓN CON CONTROLES'!F54&gt;0,'VALORACIÓN CON CONTROLES'!G54&gt;0),IF(OR(AND('VALORACIÓN CON CONTROLES'!F54=1,'VALORACIÓN CON CONTROLES'!G54=1),AND('VALORACIÓN CON CONTROLES'!F54=2,'VALORACIÓN CON CONTROLES'!G54=1),AND('VALORACIÓN CON CONTROLES'!F54=3,'VALORACIÓN CON CONTROLES'!G54=1),AND('VALORACIÓN CON CONTROLES'!F54=1,'VALORACIÓN CON CONTROLES'!G54=2),AND('VALORACIÓN CON CONTROLES'!F54=2,'VALORACIÓN CON CONTROLES'!G54=2)),"ZONA RIESGO BAJA",IF(OR(AND('VALORACIÓN CON CONTROLES'!F54=4,'VALORACIÓN CON CONTROLES'!G54=1),AND('VALORACIÓN CON CONTROLES'!F54=3,'VALORACIÓN CON CONTROLES'!G54=2),AND('VALORACIÓN CON CONTROLES'!F54=2,'VALORACIÓN CON CONTROLES'!G54=3),AND('VALORACIÓN CON CONTROLES'!F54=1,'VALORACIÓN CON CONTROLES'!G54=3)),"ZONA RIESGO MODERADO",IF(OR(AND('VALORACIÓN CON CONTROLES'!F54=5,'VALORACIÓN CON CONTROLES'!G54=1),AND('VALORACIÓN CON CONTROLES'!F54=5,'VALORACIÓN CON CONTROLES'!G54=2),AND('VALORACIÓN CON CONTROLES'!F54=4,'VALORACIÓN CON CONTROLES'!G54=2),AND('VALORACIÓN CON CONTROLES'!F54=4,'VALORACIÓN CON CONTROLES'!G54=3),AND('VALORACIÓN CON CONTROLES'!F54=3,'VALORACIÓN CON CONTROLES'!G54=3),AND('VALORACIÓN CON CONTROLES'!F54=2,'VALORACIÓN CON CONTROLES'!G54=4),AND('VALORACIÓN CON CONTROLES'!F54=1,'VALORACIÓN CON CONTROLES'!G54=4),AND('VALORACIÓN CON CONTROLES'!F54=1,'VALORACIÓN CON CONTROLES'!G54=5)),"ZONA RIESGO ALTO",IF(OR(AND('VALORACIÓN CON CONTROLES'!F54=5,'VALORACIÓN CON CONTROLES'!G54=3),AND('VALORACIÓN CON CONTROLES'!F54=5,'VALORACIÓN CON CONTROLES'!G54=4),AND('VALORACIÓN CON CONTROLES'!F54=5,'VALORACIÓN CON CONTROLES'!G54=5),AND('VALORACIÓN CON CONTROLES'!F54=4,'VALORACIÓN CON CONTROLES'!G54=4),AND('VALORACIÓN CON CONTROLES'!F54=4,'VALORACIÓN CON CONTROLES'!G54=5),AND('VALORACIÓN CON CONTROLES'!F54=3,'VALORACIÓN CON CONTROLES'!G54=4),AND('VALORACIÓN CON CONTROLES'!F54=3,'VALORACIÓN CON CONTROLES'!G54=5),AND('VALORACIÓN CON CONTROLES'!F54=2,'VALORACIÓN CON CONTROLES'!G54=5)),"ZONA RIESGO EXTREMO")))),0)</f>
        <v>ZONA RIESGO BAJA</v>
      </c>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row>
    <row r="61" spans="1:62" ht="15.75" thickBot="1" x14ac:dyDescent="0.3">
      <c r="A61" s="1"/>
      <c r="B61" s="1"/>
      <c r="C61" s="1"/>
      <c r="D61" s="1"/>
      <c r="E61" s="1"/>
      <c r="F61" s="1"/>
      <c r="G61" s="1"/>
      <c r="H61" s="1"/>
      <c r="I61" s="1"/>
      <c r="J61" s="1"/>
      <c r="K61" s="65">
        <v>51</v>
      </c>
      <c r="L61" s="1"/>
      <c r="M61" s="59">
        <v>47</v>
      </c>
      <c r="N61" s="59">
        <f>IF(AND('VALORACIÓN CON CONTROLES'!F55=0,'VALORACIÓN CON CONTROLES'!G55=0),'ANALISIS DE RIESGOS'!H55,0)</f>
        <v>0</v>
      </c>
      <c r="O61" s="1">
        <f>IF(AND('VALORACIÓN CON CONTROLES'!F55=0,'VALORACIÓN CON CONTROLES'!G55&gt;0),IF(OR(AND('ANALISIS DE RIESGOS'!E55=1,'VALORACIÓN CON CONTROLES'!G55=1),AND('ANALISIS DE RIESGOS'!E55=2,'VALORACIÓN CON CONTROLES'!G55=1),AND('ANALISIS DE RIESGOS'!E55=3,'VALORACIÓN CON CONTROLES'!G55=1),AND('ANALISIS DE RIESGOS'!E55=1,'VALORACIÓN CON CONTROLES'!G55=2),AND('ANALISIS DE RIESGOS'!E55=2,'VALORACIÓN CON CONTROLES'!G55=2)),"ZONA RIESGO BAJA",IF(OR(AND('ANALISIS DE RIESGOS'!E55=4,'VALORACIÓN CON CONTROLES'!G55=1),AND('ANALISIS DE RIESGOS'!E55=3,'VALORACIÓN CON CONTROLES'!G55=2),AND('ANALISIS DE RIESGOS'!E55=2,'VALORACIÓN CON CONTROLES'!G55=3),AND('ANALISIS DE RIESGOS'!E55=1,'VALORACIÓN CON CONTROLES'!G55=3)),"ZONA RIESGO MODERADO",IF(OR(AND('ANALISIS DE RIESGOS'!E55=5,'VALORACIÓN CON CONTROLES'!G55=1),AND('ANALISIS DE RIESGOS'!E55=5,'VALORACIÓN CON CONTROLES'!G55=2),AND('ANALISIS DE RIESGOS'!E55=4,'VALORACIÓN CON CONTROLES'!G55=2),AND('ANALISIS DE RIESGOS'!E55=4,'VALORACIÓN CON CONTROLES'!G55=3),AND('ANALISIS DE RIESGOS'!E55=3,'VALORACIÓN CON CONTROLES'!G55=3),AND('ANALISIS DE RIESGOS'!E55=2,'VALORACIÓN CON CONTROLES'!G55=4),AND('ANALISIS DE RIESGOS'!E55=1,'VALORACIÓN CON CONTROLES'!G55=4),AND('ANALISIS DE RIESGOS'!E55=1,'VALORACIÓN CON CONTROLES'!G55=5)),"ZONA RIESGO ALTO",IF(OR(AND('ANALISIS DE RIESGOS'!E55=5,'VALORACIÓN CON CONTROLES'!G55=3),AND('ANALISIS DE RIESGOS'!E55=5,'VALORACIÓN CON CONTROLES'!G55=4),AND('ANALISIS DE RIESGOS'!E55=5,'VALORACIÓN CON CONTROLES'!G55=5),AND('ANALISIS DE RIESGOS'!E55=4,'VALORACIÓN CON CONTROLES'!G55=4),AND('ANALISIS DE RIESGOS'!E55=4,'VALORACIÓN CON CONTROLES'!G55=5),AND('ANALISIS DE RIESGOS'!E55=3,'VALORACIÓN CON CONTROLES'!G55=4),AND('ANALISIS DE RIESGOS'!E55=3,'VALORACIÓN CON CONTROLES'!G55=5),AND('ANALISIS DE RIESGOS'!E55=2,'VALORACIÓN CON CONTROLES'!G55=5)),"ZONA RIESGO EXTREMO")))),0)</f>
        <v>0</v>
      </c>
      <c r="P61" s="1">
        <f>IF(AND('VALORACIÓN CON CONTROLES'!F55&gt;0,'VALORACIÓN CON CONTROLES'!G55=0),IF(OR(AND('VALORACIÓN CON CONTROLES'!F55=1,'ANALISIS DE RIESGOS'!F55=1),AND('VALORACIÓN CON CONTROLES'!F55=2,'ANALISIS DE RIESGOS'!F55=1),AND('VALORACIÓN CON CONTROLES'!F55=3,'ANALISIS DE RIESGOS'!F55=1),AND('VALORACIÓN CON CONTROLES'!F55=1,'ANALISIS DE RIESGOS'!F55=2),AND('VALORACIÓN CON CONTROLES'!F55=2,'ANALISIS DE RIESGOS'!F55=2)),"ZONA RIESGO BAJA",IF(OR(AND('VALORACIÓN CON CONTROLES'!F55=4,'ANALISIS DE RIESGOS'!F55=1),AND('VALORACIÓN CON CONTROLES'!F55=3,'ANALISIS DE RIESGOS'!F55=2),AND('VALORACIÓN CON CONTROLES'!F55=2,'ANALISIS DE RIESGOS'!F55=3),AND('VALORACIÓN CON CONTROLES'!F55=1,'ANALISIS DE RIESGOS'!F55=3)),"ZONA RIESGO MODERADO",IF(OR(AND('VALORACIÓN CON CONTROLES'!F55=5,'ANALISIS DE RIESGOS'!F55=1),AND('VALORACIÓN CON CONTROLES'!F55=5,'ANALISIS DE RIESGOS'!F55=2),AND('VALORACIÓN CON CONTROLES'!F55=4,'ANALISIS DE RIESGOS'!F55=2),AND('VALORACIÓN CON CONTROLES'!F55=4,'ANALISIS DE RIESGOS'!F55=3),AND('VALORACIÓN CON CONTROLES'!F55=3,'ANALISIS DE RIESGOS'!F55=3),AND('VALORACIÓN CON CONTROLES'!F55=2,'ANALISIS DE RIESGOS'!F55=4),AND('VALORACIÓN CON CONTROLES'!F55=1,'ANALISIS DE RIESGOS'!F55=4),AND('VALORACIÓN CON CONTROLES'!F55=1,'ANALISIS DE RIESGOS'!F55=5)),"ZONA RIESGO ALTO",IF(OR(AND('VALORACIÓN CON CONTROLES'!F55=5,'ANALISIS DE RIESGOS'!F55=3),AND('VALORACIÓN CON CONTROLES'!F55=5,'ANALISIS DE RIESGOS'!F55=4),AND('VALORACIÓN CON CONTROLES'!F55=5,'ANALISIS DE RIESGOS'!F55=5),AND('VALORACIÓN CON CONTROLES'!F55=4,'ANALISIS DE RIESGOS'!F55=4),AND('VALORACIÓN CON CONTROLES'!F55=4,'ANALISIS DE RIESGOS'!F55=5),AND('VALORACIÓN CON CONTROLES'!F55=3,'ANALISIS DE RIESGOS'!F55=4),AND('VALORACIÓN CON CONTROLES'!F55=3,'ANALISIS DE RIESGOS'!F55=5),AND('VALORACIÓN CON CONTROLES'!F55=2,'ANALISIS DE RIESGOS'!F55=5)),"ZONA RIESGO EXTREMO")))),0)</f>
        <v>0</v>
      </c>
      <c r="Q61" s="57" t="str">
        <f>IF(AND('VALORACIÓN CON CONTROLES'!F55&gt;0,'VALORACIÓN CON CONTROLES'!G55&gt;0),IF(OR(AND('VALORACIÓN CON CONTROLES'!F55=1,'VALORACIÓN CON CONTROLES'!G55=1),AND('VALORACIÓN CON CONTROLES'!F55=2,'VALORACIÓN CON CONTROLES'!G55=1),AND('VALORACIÓN CON CONTROLES'!F55=3,'VALORACIÓN CON CONTROLES'!G55=1),AND('VALORACIÓN CON CONTROLES'!F55=1,'VALORACIÓN CON CONTROLES'!G55=2),AND('VALORACIÓN CON CONTROLES'!F55=2,'VALORACIÓN CON CONTROLES'!G55=2)),"ZONA RIESGO BAJA",IF(OR(AND('VALORACIÓN CON CONTROLES'!F55=4,'VALORACIÓN CON CONTROLES'!G55=1),AND('VALORACIÓN CON CONTROLES'!F55=3,'VALORACIÓN CON CONTROLES'!G55=2),AND('VALORACIÓN CON CONTROLES'!F55=2,'VALORACIÓN CON CONTROLES'!G55=3),AND('VALORACIÓN CON CONTROLES'!F55=1,'VALORACIÓN CON CONTROLES'!G55=3)),"ZONA RIESGO MODERADO",IF(OR(AND('VALORACIÓN CON CONTROLES'!F55=5,'VALORACIÓN CON CONTROLES'!G55=1),AND('VALORACIÓN CON CONTROLES'!F55=5,'VALORACIÓN CON CONTROLES'!G55=2),AND('VALORACIÓN CON CONTROLES'!F55=4,'VALORACIÓN CON CONTROLES'!G55=2),AND('VALORACIÓN CON CONTROLES'!F55=4,'VALORACIÓN CON CONTROLES'!G55=3),AND('VALORACIÓN CON CONTROLES'!F55=3,'VALORACIÓN CON CONTROLES'!G55=3),AND('VALORACIÓN CON CONTROLES'!F55=2,'VALORACIÓN CON CONTROLES'!G55=4),AND('VALORACIÓN CON CONTROLES'!F55=1,'VALORACIÓN CON CONTROLES'!G55=4),AND('VALORACIÓN CON CONTROLES'!F55=1,'VALORACIÓN CON CONTROLES'!G55=5)),"ZONA RIESGO ALTO",IF(OR(AND('VALORACIÓN CON CONTROLES'!F55=5,'VALORACIÓN CON CONTROLES'!G55=3),AND('VALORACIÓN CON CONTROLES'!F55=5,'VALORACIÓN CON CONTROLES'!G55=4),AND('VALORACIÓN CON CONTROLES'!F55=5,'VALORACIÓN CON CONTROLES'!G55=5),AND('VALORACIÓN CON CONTROLES'!F55=4,'VALORACIÓN CON CONTROLES'!G55=4),AND('VALORACIÓN CON CONTROLES'!F55=4,'VALORACIÓN CON CONTROLES'!G55=5),AND('VALORACIÓN CON CONTROLES'!F55=3,'VALORACIÓN CON CONTROLES'!G55=4),AND('VALORACIÓN CON CONTROLES'!F55=3,'VALORACIÓN CON CONTROLES'!G55=5),AND('VALORACIÓN CON CONTROLES'!F55=2,'VALORACIÓN CON CONTROLES'!G55=5)),"ZONA RIESGO EXTREMO")))),0)</f>
        <v>ZONA RIESGO BAJA</v>
      </c>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row>
    <row r="62" spans="1:62" ht="15.75" thickBot="1" x14ac:dyDescent="0.3">
      <c r="A62" s="1"/>
      <c r="B62" s="1"/>
      <c r="C62" s="1"/>
      <c r="D62" s="1"/>
      <c r="E62" s="1"/>
      <c r="F62" s="1"/>
      <c r="G62" s="1"/>
      <c r="H62" s="1"/>
      <c r="I62" s="1"/>
      <c r="J62" s="1"/>
      <c r="K62" s="16">
        <v>52</v>
      </c>
      <c r="L62" s="1"/>
      <c r="M62" s="59">
        <v>48</v>
      </c>
      <c r="N62" s="59">
        <f>IF(AND('VALORACIÓN CON CONTROLES'!F56=0,'VALORACIÓN CON CONTROLES'!G56=0),'ANALISIS DE RIESGOS'!H56,0)</f>
        <v>0</v>
      </c>
      <c r="O62" s="1">
        <f>IF(AND('VALORACIÓN CON CONTROLES'!F56=0,'VALORACIÓN CON CONTROLES'!G56&gt;0),IF(OR(AND('ANALISIS DE RIESGOS'!E56=1,'VALORACIÓN CON CONTROLES'!G56=1),AND('ANALISIS DE RIESGOS'!E56=2,'VALORACIÓN CON CONTROLES'!G56=1),AND('ANALISIS DE RIESGOS'!E56=3,'VALORACIÓN CON CONTROLES'!G56=1),AND('ANALISIS DE RIESGOS'!E56=1,'VALORACIÓN CON CONTROLES'!G56=2),AND('ANALISIS DE RIESGOS'!E56=2,'VALORACIÓN CON CONTROLES'!G56=2)),"ZONA RIESGO BAJA",IF(OR(AND('ANALISIS DE RIESGOS'!E56=4,'VALORACIÓN CON CONTROLES'!G56=1),AND('ANALISIS DE RIESGOS'!E56=3,'VALORACIÓN CON CONTROLES'!G56=2),AND('ANALISIS DE RIESGOS'!E56=2,'VALORACIÓN CON CONTROLES'!G56=3),AND('ANALISIS DE RIESGOS'!E56=1,'VALORACIÓN CON CONTROLES'!G56=3)),"ZONA RIESGO MODERADO",IF(OR(AND('ANALISIS DE RIESGOS'!E56=5,'VALORACIÓN CON CONTROLES'!G56=1),AND('ANALISIS DE RIESGOS'!E56=5,'VALORACIÓN CON CONTROLES'!G56=2),AND('ANALISIS DE RIESGOS'!E56=4,'VALORACIÓN CON CONTROLES'!G56=2),AND('ANALISIS DE RIESGOS'!E56=4,'VALORACIÓN CON CONTROLES'!G56=3),AND('ANALISIS DE RIESGOS'!E56=3,'VALORACIÓN CON CONTROLES'!G56=3),AND('ANALISIS DE RIESGOS'!E56=2,'VALORACIÓN CON CONTROLES'!G56=4),AND('ANALISIS DE RIESGOS'!E56=1,'VALORACIÓN CON CONTROLES'!G56=4),AND('ANALISIS DE RIESGOS'!E56=1,'VALORACIÓN CON CONTROLES'!G56=5)),"ZONA RIESGO ALTO",IF(OR(AND('ANALISIS DE RIESGOS'!E56=5,'VALORACIÓN CON CONTROLES'!G56=3),AND('ANALISIS DE RIESGOS'!E56=5,'VALORACIÓN CON CONTROLES'!G56=4),AND('ANALISIS DE RIESGOS'!E56=5,'VALORACIÓN CON CONTROLES'!G56=5),AND('ANALISIS DE RIESGOS'!E56=4,'VALORACIÓN CON CONTROLES'!G56=4),AND('ANALISIS DE RIESGOS'!E56=4,'VALORACIÓN CON CONTROLES'!G56=5),AND('ANALISIS DE RIESGOS'!E56=3,'VALORACIÓN CON CONTROLES'!G56=4),AND('ANALISIS DE RIESGOS'!E56=3,'VALORACIÓN CON CONTROLES'!G56=5),AND('ANALISIS DE RIESGOS'!E56=2,'VALORACIÓN CON CONTROLES'!G56=5)),"ZONA RIESGO EXTREMO")))),0)</f>
        <v>0</v>
      </c>
      <c r="P62" s="1">
        <f>IF(AND('VALORACIÓN CON CONTROLES'!F56&gt;0,'VALORACIÓN CON CONTROLES'!G56=0),IF(OR(AND('VALORACIÓN CON CONTROLES'!F56=1,'ANALISIS DE RIESGOS'!F56=1),AND('VALORACIÓN CON CONTROLES'!F56=2,'ANALISIS DE RIESGOS'!F56=1),AND('VALORACIÓN CON CONTROLES'!F56=3,'ANALISIS DE RIESGOS'!F56=1),AND('VALORACIÓN CON CONTROLES'!F56=1,'ANALISIS DE RIESGOS'!F56=2),AND('VALORACIÓN CON CONTROLES'!F56=2,'ANALISIS DE RIESGOS'!F56=2)),"ZONA RIESGO BAJA",IF(OR(AND('VALORACIÓN CON CONTROLES'!F56=4,'ANALISIS DE RIESGOS'!F56=1),AND('VALORACIÓN CON CONTROLES'!F56=3,'ANALISIS DE RIESGOS'!F56=2),AND('VALORACIÓN CON CONTROLES'!F56=2,'ANALISIS DE RIESGOS'!F56=3),AND('VALORACIÓN CON CONTROLES'!F56=1,'ANALISIS DE RIESGOS'!F56=3)),"ZONA RIESGO MODERADO",IF(OR(AND('VALORACIÓN CON CONTROLES'!F56=5,'ANALISIS DE RIESGOS'!F56=1),AND('VALORACIÓN CON CONTROLES'!F56=5,'ANALISIS DE RIESGOS'!F56=2),AND('VALORACIÓN CON CONTROLES'!F56=4,'ANALISIS DE RIESGOS'!F56=2),AND('VALORACIÓN CON CONTROLES'!F56=4,'ANALISIS DE RIESGOS'!F56=3),AND('VALORACIÓN CON CONTROLES'!F56=3,'ANALISIS DE RIESGOS'!F56=3),AND('VALORACIÓN CON CONTROLES'!F56=2,'ANALISIS DE RIESGOS'!F56=4),AND('VALORACIÓN CON CONTROLES'!F56=1,'ANALISIS DE RIESGOS'!F56=4),AND('VALORACIÓN CON CONTROLES'!F56=1,'ANALISIS DE RIESGOS'!F56=5)),"ZONA RIESGO ALTO",IF(OR(AND('VALORACIÓN CON CONTROLES'!F56=5,'ANALISIS DE RIESGOS'!F56=3),AND('VALORACIÓN CON CONTROLES'!F56=5,'ANALISIS DE RIESGOS'!F56=4),AND('VALORACIÓN CON CONTROLES'!F56=5,'ANALISIS DE RIESGOS'!F56=5),AND('VALORACIÓN CON CONTROLES'!F56=4,'ANALISIS DE RIESGOS'!F56=4),AND('VALORACIÓN CON CONTROLES'!F56=4,'ANALISIS DE RIESGOS'!F56=5),AND('VALORACIÓN CON CONTROLES'!F56=3,'ANALISIS DE RIESGOS'!F56=4),AND('VALORACIÓN CON CONTROLES'!F56=3,'ANALISIS DE RIESGOS'!F56=5),AND('VALORACIÓN CON CONTROLES'!F56=2,'ANALISIS DE RIESGOS'!F56=5)),"ZONA RIESGO EXTREMO")))),0)</f>
        <v>0</v>
      </c>
      <c r="Q62" s="57" t="str">
        <f>IF(AND('VALORACIÓN CON CONTROLES'!F56&gt;0,'VALORACIÓN CON CONTROLES'!G56&gt;0),IF(OR(AND('VALORACIÓN CON CONTROLES'!F56=1,'VALORACIÓN CON CONTROLES'!G56=1),AND('VALORACIÓN CON CONTROLES'!F56=2,'VALORACIÓN CON CONTROLES'!G56=1),AND('VALORACIÓN CON CONTROLES'!F56=3,'VALORACIÓN CON CONTROLES'!G56=1),AND('VALORACIÓN CON CONTROLES'!F56=1,'VALORACIÓN CON CONTROLES'!G56=2),AND('VALORACIÓN CON CONTROLES'!F56=2,'VALORACIÓN CON CONTROLES'!G56=2)),"ZONA RIESGO BAJA",IF(OR(AND('VALORACIÓN CON CONTROLES'!F56=4,'VALORACIÓN CON CONTROLES'!G56=1),AND('VALORACIÓN CON CONTROLES'!F56=3,'VALORACIÓN CON CONTROLES'!G56=2),AND('VALORACIÓN CON CONTROLES'!F56=2,'VALORACIÓN CON CONTROLES'!G56=3),AND('VALORACIÓN CON CONTROLES'!F56=1,'VALORACIÓN CON CONTROLES'!G56=3)),"ZONA RIESGO MODERADO",IF(OR(AND('VALORACIÓN CON CONTROLES'!F56=5,'VALORACIÓN CON CONTROLES'!G56=1),AND('VALORACIÓN CON CONTROLES'!F56=5,'VALORACIÓN CON CONTROLES'!G56=2),AND('VALORACIÓN CON CONTROLES'!F56=4,'VALORACIÓN CON CONTROLES'!G56=2),AND('VALORACIÓN CON CONTROLES'!F56=4,'VALORACIÓN CON CONTROLES'!G56=3),AND('VALORACIÓN CON CONTROLES'!F56=3,'VALORACIÓN CON CONTROLES'!G56=3),AND('VALORACIÓN CON CONTROLES'!F56=2,'VALORACIÓN CON CONTROLES'!G56=4),AND('VALORACIÓN CON CONTROLES'!F56=1,'VALORACIÓN CON CONTROLES'!G56=4),AND('VALORACIÓN CON CONTROLES'!F56=1,'VALORACIÓN CON CONTROLES'!G56=5)),"ZONA RIESGO ALTO",IF(OR(AND('VALORACIÓN CON CONTROLES'!F56=5,'VALORACIÓN CON CONTROLES'!G56=3),AND('VALORACIÓN CON CONTROLES'!F56=5,'VALORACIÓN CON CONTROLES'!G56=4),AND('VALORACIÓN CON CONTROLES'!F56=5,'VALORACIÓN CON CONTROLES'!G56=5),AND('VALORACIÓN CON CONTROLES'!F56=4,'VALORACIÓN CON CONTROLES'!G56=4),AND('VALORACIÓN CON CONTROLES'!F56=4,'VALORACIÓN CON CONTROLES'!G56=5),AND('VALORACIÓN CON CONTROLES'!F56=3,'VALORACIÓN CON CONTROLES'!G56=4),AND('VALORACIÓN CON CONTROLES'!F56=3,'VALORACIÓN CON CONTROLES'!G56=5),AND('VALORACIÓN CON CONTROLES'!F56=2,'VALORACIÓN CON CONTROLES'!G56=5)),"ZONA RIESGO EXTREMO")))),0)</f>
        <v>ZONA RIESGO BAJA</v>
      </c>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row>
    <row r="63" spans="1:62" ht="15.75" thickBot="1" x14ac:dyDescent="0.3">
      <c r="A63" s="1"/>
      <c r="B63" s="1"/>
      <c r="C63" s="1"/>
      <c r="D63" s="1"/>
      <c r="E63" s="1"/>
      <c r="F63" s="1"/>
      <c r="G63" s="1"/>
      <c r="H63" s="1"/>
      <c r="I63" s="1"/>
      <c r="J63" s="1"/>
      <c r="K63" s="16">
        <v>53</v>
      </c>
      <c r="L63" s="1"/>
      <c r="M63" s="59">
        <v>49</v>
      </c>
      <c r="N63" s="59">
        <f>IF(AND('VALORACIÓN CON CONTROLES'!F57=0,'VALORACIÓN CON CONTROLES'!G57=0),'ANALISIS DE RIESGOS'!H57,0)</f>
        <v>0</v>
      </c>
      <c r="O63" s="1">
        <f>IF(AND('VALORACIÓN CON CONTROLES'!F57=0,'VALORACIÓN CON CONTROLES'!G57&gt;0),IF(OR(AND('ANALISIS DE RIESGOS'!E57=1,'VALORACIÓN CON CONTROLES'!G57=1),AND('ANALISIS DE RIESGOS'!E57=2,'VALORACIÓN CON CONTROLES'!G57=1),AND('ANALISIS DE RIESGOS'!E57=3,'VALORACIÓN CON CONTROLES'!G57=1),AND('ANALISIS DE RIESGOS'!E57=1,'VALORACIÓN CON CONTROLES'!G57=2),AND('ANALISIS DE RIESGOS'!E57=2,'VALORACIÓN CON CONTROLES'!G57=2)),"ZONA RIESGO BAJA",IF(OR(AND('ANALISIS DE RIESGOS'!E57=4,'VALORACIÓN CON CONTROLES'!G57=1),AND('ANALISIS DE RIESGOS'!E57=3,'VALORACIÓN CON CONTROLES'!G57=2),AND('ANALISIS DE RIESGOS'!E57=2,'VALORACIÓN CON CONTROLES'!G57=3),AND('ANALISIS DE RIESGOS'!E57=1,'VALORACIÓN CON CONTROLES'!G57=3)),"ZONA RIESGO MODERADO",IF(OR(AND('ANALISIS DE RIESGOS'!E57=5,'VALORACIÓN CON CONTROLES'!G57=1),AND('ANALISIS DE RIESGOS'!E57=5,'VALORACIÓN CON CONTROLES'!G57=2),AND('ANALISIS DE RIESGOS'!E57=4,'VALORACIÓN CON CONTROLES'!G57=2),AND('ANALISIS DE RIESGOS'!E57=4,'VALORACIÓN CON CONTROLES'!G57=3),AND('ANALISIS DE RIESGOS'!E57=3,'VALORACIÓN CON CONTROLES'!G57=3),AND('ANALISIS DE RIESGOS'!E57=2,'VALORACIÓN CON CONTROLES'!G57=4),AND('ANALISIS DE RIESGOS'!E57=1,'VALORACIÓN CON CONTROLES'!G57=4),AND('ANALISIS DE RIESGOS'!E57=1,'VALORACIÓN CON CONTROLES'!G57=5)),"ZONA RIESGO ALTO",IF(OR(AND('ANALISIS DE RIESGOS'!E57=5,'VALORACIÓN CON CONTROLES'!G57=3),AND('ANALISIS DE RIESGOS'!E57=5,'VALORACIÓN CON CONTROLES'!G57=4),AND('ANALISIS DE RIESGOS'!E57=5,'VALORACIÓN CON CONTROLES'!G57=5),AND('ANALISIS DE RIESGOS'!E57=4,'VALORACIÓN CON CONTROLES'!G57=4),AND('ANALISIS DE RIESGOS'!E57=4,'VALORACIÓN CON CONTROLES'!G57=5),AND('ANALISIS DE RIESGOS'!E57=3,'VALORACIÓN CON CONTROLES'!G57=4),AND('ANALISIS DE RIESGOS'!E57=3,'VALORACIÓN CON CONTROLES'!G57=5),AND('ANALISIS DE RIESGOS'!E57=2,'VALORACIÓN CON CONTROLES'!G57=5)),"ZONA RIESGO EXTREMO")))),0)</f>
        <v>0</v>
      </c>
      <c r="P63" s="1">
        <f>IF(AND('VALORACIÓN CON CONTROLES'!F57&gt;0,'VALORACIÓN CON CONTROLES'!G57=0),IF(OR(AND('VALORACIÓN CON CONTROLES'!F57=1,'ANALISIS DE RIESGOS'!F57=1),AND('VALORACIÓN CON CONTROLES'!F57=2,'ANALISIS DE RIESGOS'!F57=1),AND('VALORACIÓN CON CONTROLES'!F57=3,'ANALISIS DE RIESGOS'!F57=1),AND('VALORACIÓN CON CONTROLES'!F57=1,'ANALISIS DE RIESGOS'!F57=2),AND('VALORACIÓN CON CONTROLES'!F57=2,'ANALISIS DE RIESGOS'!F57=2)),"ZONA RIESGO BAJA",IF(OR(AND('VALORACIÓN CON CONTROLES'!F57=4,'ANALISIS DE RIESGOS'!F57=1),AND('VALORACIÓN CON CONTROLES'!F57=3,'ANALISIS DE RIESGOS'!F57=2),AND('VALORACIÓN CON CONTROLES'!F57=2,'ANALISIS DE RIESGOS'!F57=3),AND('VALORACIÓN CON CONTROLES'!F57=1,'ANALISIS DE RIESGOS'!F57=3)),"ZONA RIESGO MODERADO",IF(OR(AND('VALORACIÓN CON CONTROLES'!F57=5,'ANALISIS DE RIESGOS'!F57=1),AND('VALORACIÓN CON CONTROLES'!F57=5,'ANALISIS DE RIESGOS'!F57=2),AND('VALORACIÓN CON CONTROLES'!F57=4,'ANALISIS DE RIESGOS'!F57=2),AND('VALORACIÓN CON CONTROLES'!F57=4,'ANALISIS DE RIESGOS'!F57=3),AND('VALORACIÓN CON CONTROLES'!F57=3,'ANALISIS DE RIESGOS'!F57=3),AND('VALORACIÓN CON CONTROLES'!F57=2,'ANALISIS DE RIESGOS'!F57=4),AND('VALORACIÓN CON CONTROLES'!F57=1,'ANALISIS DE RIESGOS'!F57=4),AND('VALORACIÓN CON CONTROLES'!F57=1,'ANALISIS DE RIESGOS'!F57=5)),"ZONA RIESGO ALTO",IF(OR(AND('VALORACIÓN CON CONTROLES'!F57=5,'ANALISIS DE RIESGOS'!F57=3),AND('VALORACIÓN CON CONTROLES'!F57=5,'ANALISIS DE RIESGOS'!F57=4),AND('VALORACIÓN CON CONTROLES'!F57=5,'ANALISIS DE RIESGOS'!F57=5),AND('VALORACIÓN CON CONTROLES'!F57=4,'ANALISIS DE RIESGOS'!F57=4),AND('VALORACIÓN CON CONTROLES'!F57=4,'ANALISIS DE RIESGOS'!F57=5),AND('VALORACIÓN CON CONTROLES'!F57=3,'ANALISIS DE RIESGOS'!F57=4),AND('VALORACIÓN CON CONTROLES'!F57=3,'ANALISIS DE RIESGOS'!F57=5),AND('VALORACIÓN CON CONTROLES'!F57=2,'ANALISIS DE RIESGOS'!F57=5)),"ZONA RIESGO EXTREMO")))),0)</f>
        <v>0</v>
      </c>
      <c r="Q63" s="57" t="str">
        <f>IF(AND('VALORACIÓN CON CONTROLES'!F57&gt;0,'VALORACIÓN CON CONTROLES'!G57&gt;0),IF(OR(AND('VALORACIÓN CON CONTROLES'!F57=1,'VALORACIÓN CON CONTROLES'!G57=1),AND('VALORACIÓN CON CONTROLES'!F57=2,'VALORACIÓN CON CONTROLES'!G57=1),AND('VALORACIÓN CON CONTROLES'!F57=3,'VALORACIÓN CON CONTROLES'!G57=1),AND('VALORACIÓN CON CONTROLES'!F57=1,'VALORACIÓN CON CONTROLES'!G57=2),AND('VALORACIÓN CON CONTROLES'!F57=2,'VALORACIÓN CON CONTROLES'!G57=2)),"ZONA RIESGO BAJA",IF(OR(AND('VALORACIÓN CON CONTROLES'!F57=4,'VALORACIÓN CON CONTROLES'!G57=1),AND('VALORACIÓN CON CONTROLES'!F57=3,'VALORACIÓN CON CONTROLES'!G57=2),AND('VALORACIÓN CON CONTROLES'!F57=2,'VALORACIÓN CON CONTROLES'!G57=3),AND('VALORACIÓN CON CONTROLES'!F57=1,'VALORACIÓN CON CONTROLES'!G57=3)),"ZONA RIESGO MODERADO",IF(OR(AND('VALORACIÓN CON CONTROLES'!F57=5,'VALORACIÓN CON CONTROLES'!G57=1),AND('VALORACIÓN CON CONTROLES'!F57=5,'VALORACIÓN CON CONTROLES'!G57=2),AND('VALORACIÓN CON CONTROLES'!F57=4,'VALORACIÓN CON CONTROLES'!G57=2),AND('VALORACIÓN CON CONTROLES'!F57=4,'VALORACIÓN CON CONTROLES'!G57=3),AND('VALORACIÓN CON CONTROLES'!F57=3,'VALORACIÓN CON CONTROLES'!G57=3),AND('VALORACIÓN CON CONTROLES'!F57=2,'VALORACIÓN CON CONTROLES'!G57=4),AND('VALORACIÓN CON CONTROLES'!F57=1,'VALORACIÓN CON CONTROLES'!G57=4),AND('VALORACIÓN CON CONTROLES'!F57=1,'VALORACIÓN CON CONTROLES'!G57=5)),"ZONA RIESGO ALTO",IF(OR(AND('VALORACIÓN CON CONTROLES'!F57=5,'VALORACIÓN CON CONTROLES'!G57=3),AND('VALORACIÓN CON CONTROLES'!F57=5,'VALORACIÓN CON CONTROLES'!G57=4),AND('VALORACIÓN CON CONTROLES'!F57=5,'VALORACIÓN CON CONTROLES'!G57=5),AND('VALORACIÓN CON CONTROLES'!F57=4,'VALORACIÓN CON CONTROLES'!G57=4),AND('VALORACIÓN CON CONTROLES'!F57=4,'VALORACIÓN CON CONTROLES'!G57=5),AND('VALORACIÓN CON CONTROLES'!F57=3,'VALORACIÓN CON CONTROLES'!G57=4),AND('VALORACIÓN CON CONTROLES'!F57=3,'VALORACIÓN CON CONTROLES'!G57=5),AND('VALORACIÓN CON CONTROLES'!F57=2,'VALORACIÓN CON CONTROLES'!G57=5)),"ZONA RIESGO EXTREMO")))),0)</f>
        <v>ZONA RIESGO BAJA</v>
      </c>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row>
    <row r="64" spans="1:62" ht="15.75" thickBot="1" x14ac:dyDescent="0.3">
      <c r="A64" s="1"/>
      <c r="B64" s="1"/>
      <c r="C64" s="1"/>
      <c r="D64" s="1"/>
      <c r="E64" s="1"/>
      <c r="F64" s="1"/>
      <c r="G64" s="1"/>
      <c r="H64" s="1"/>
      <c r="I64" s="1"/>
      <c r="J64" s="1"/>
      <c r="K64" s="65">
        <v>54</v>
      </c>
      <c r="L64" s="1"/>
      <c r="M64" s="59">
        <v>50</v>
      </c>
      <c r="N64" s="59">
        <f>IF(AND('VALORACIÓN CON CONTROLES'!F58=0,'VALORACIÓN CON CONTROLES'!G58=0),'ANALISIS DE RIESGOS'!H58,0)</f>
        <v>0</v>
      </c>
      <c r="O64" s="1">
        <f>IF(AND('VALORACIÓN CON CONTROLES'!F58=0,'VALORACIÓN CON CONTROLES'!G58&gt;0),IF(OR(AND('ANALISIS DE RIESGOS'!E58=1,'VALORACIÓN CON CONTROLES'!G58=1),AND('ANALISIS DE RIESGOS'!E58=2,'VALORACIÓN CON CONTROLES'!G58=1),AND('ANALISIS DE RIESGOS'!E58=3,'VALORACIÓN CON CONTROLES'!G58=1),AND('ANALISIS DE RIESGOS'!E58=1,'VALORACIÓN CON CONTROLES'!G58=2),AND('ANALISIS DE RIESGOS'!E58=2,'VALORACIÓN CON CONTROLES'!G58=2)),"ZONA RIESGO BAJA",IF(OR(AND('ANALISIS DE RIESGOS'!E58=4,'VALORACIÓN CON CONTROLES'!G58=1),AND('ANALISIS DE RIESGOS'!E58=3,'VALORACIÓN CON CONTROLES'!G58=2),AND('ANALISIS DE RIESGOS'!E58=2,'VALORACIÓN CON CONTROLES'!G58=3),AND('ANALISIS DE RIESGOS'!E58=1,'VALORACIÓN CON CONTROLES'!G58=3)),"ZONA RIESGO MODERADO",IF(OR(AND('ANALISIS DE RIESGOS'!E58=5,'VALORACIÓN CON CONTROLES'!G58=1),AND('ANALISIS DE RIESGOS'!E58=5,'VALORACIÓN CON CONTROLES'!G58=2),AND('ANALISIS DE RIESGOS'!E58=4,'VALORACIÓN CON CONTROLES'!G58=2),AND('ANALISIS DE RIESGOS'!E58=4,'VALORACIÓN CON CONTROLES'!G58=3),AND('ANALISIS DE RIESGOS'!E58=3,'VALORACIÓN CON CONTROLES'!G58=3),AND('ANALISIS DE RIESGOS'!E58=2,'VALORACIÓN CON CONTROLES'!G58=4),AND('ANALISIS DE RIESGOS'!E58=1,'VALORACIÓN CON CONTROLES'!G58=4),AND('ANALISIS DE RIESGOS'!E58=1,'VALORACIÓN CON CONTROLES'!G58=5)),"ZONA RIESGO ALTO",IF(OR(AND('ANALISIS DE RIESGOS'!E58=5,'VALORACIÓN CON CONTROLES'!G58=3),AND('ANALISIS DE RIESGOS'!E58=5,'VALORACIÓN CON CONTROLES'!G58=4),AND('ANALISIS DE RIESGOS'!E58=5,'VALORACIÓN CON CONTROLES'!G58=5),AND('ANALISIS DE RIESGOS'!E58=4,'VALORACIÓN CON CONTROLES'!G58=4),AND('ANALISIS DE RIESGOS'!E58=4,'VALORACIÓN CON CONTROLES'!G58=5),AND('ANALISIS DE RIESGOS'!E58=3,'VALORACIÓN CON CONTROLES'!G58=4),AND('ANALISIS DE RIESGOS'!E58=3,'VALORACIÓN CON CONTROLES'!G58=5),AND('ANALISIS DE RIESGOS'!E58=2,'VALORACIÓN CON CONTROLES'!G58=5)),"ZONA RIESGO EXTREMO")))),0)</f>
        <v>0</v>
      </c>
      <c r="P64" s="1">
        <f>IF(AND('VALORACIÓN CON CONTROLES'!F58&gt;0,'VALORACIÓN CON CONTROLES'!G58=0),IF(OR(AND('VALORACIÓN CON CONTROLES'!F58=1,'ANALISIS DE RIESGOS'!F58=1),AND('VALORACIÓN CON CONTROLES'!F58=2,'ANALISIS DE RIESGOS'!F58=1),AND('VALORACIÓN CON CONTROLES'!F58=3,'ANALISIS DE RIESGOS'!F58=1),AND('VALORACIÓN CON CONTROLES'!F58=1,'ANALISIS DE RIESGOS'!F58=2),AND('VALORACIÓN CON CONTROLES'!F58=2,'ANALISIS DE RIESGOS'!F58=2)),"ZONA RIESGO BAJA",IF(OR(AND('VALORACIÓN CON CONTROLES'!F58=4,'ANALISIS DE RIESGOS'!F58=1),AND('VALORACIÓN CON CONTROLES'!F58=3,'ANALISIS DE RIESGOS'!F58=2),AND('VALORACIÓN CON CONTROLES'!F58=2,'ANALISIS DE RIESGOS'!F58=3),AND('VALORACIÓN CON CONTROLES'!F58=1,'ANALISIS DE RIESGOS'!F58=3)),"ZONA RIESGO MODERADO",IF(OR(AND('VALORACIÓN CON CONTROLES'!F58=5,'ANALISIS DE RIESGOS'!F58=1),AND('VALORACIÓN CON CONTROLES'!F58=5,'ANALISIS DE RIESGOS'!F58=2),AND('VALORACIÓN CON CONTROLES'!F58=4,'ANALISIS DE RIESGOS'!F58=2),AND('VALORACIÓN CON CONTROLES'!F58=4,'ANALISIS DE RIESGOS'!F58=3),AND('VALORACIÓN CON CONTROLES'!F58=3,'ANALISIS DE RIESGOS'!F58=3),AND('VALORACIÓN CON CONTROLES'!F58=2,'ANALISIS DE RIESGOS'!F58=4),AND('VALORACIÓN CON CONTROLES'!F58=1,'ANALISIS DE RIESGOS'!F58=4),AND('VALORACIÓN CON CONTROLES'!F58=1,'ANALISIS DE RIESGOS'!F58=5)),"ZONA RIESGO ALTO",IF(OR(AND('VALORACIÓN CON CONTROLES'!F58=5,'ANALISIS DE RIESGOS'!F58=3),AND('VALORACIÓN CON CONTROLES'!F58=5,'ANALISIS DE RIESGOS'!F58=4),AND('VALORACIÓN CON CONTROLES'!F58=5,'ANALISIS DE RIESGOS'!F58=5),AND('VALORACIÓN CON CONTROLES'!F58=4,'ANALISIS DE RIESGOS'!F58=4),AND('VALORACIÓN CON CONTROLES'!F58=4,'ANALISIS DE RIESGOS'!F58=5),AND('VALORACIÓN CON CONTROLES'!F58=3,'ANALISIS DE RIESGOS'!F58=4),AND('VALORACIÓN CON CONTROLES'!F58=3,'ANALISIS DE RIESGOS'!F58=5),AND('VALORACIÓN CON CONTROLES'!F58=2,'ANALISIS DE RIESGOS'!F58=5)),"ZONA RIESGO EXTREMO")))),0)</f>
        <v>0</v>
      </c>
      <c r="Q64" s="57">
        <f>IF(AND('VALORACIÓN CON CONTROLES'!F58&gt;0,'VALORACIÓN CON CONTROLES'!G58&gt;0),IF(OR(AND('VALORACIÓN CON CONTROLES'!F58=1,'VALORACIÓN CON CONTROLES'!G58=1),AND('VALORACIÓN CON CONTROLES'!F58=2,'VALORACIÓN CON CONTROLES'!G58=1),AND('VALORACIÓN CON CONTROLES'!F58=3,'VALORACIÓN CON CONTROLES'!G58=1),AND('VALORACIÓN CON CONTROLES'!F58=1,'VALORACIÓN CON CONTROLES'!G58=2),AND('VALORACIÓN CON CONTROLES'!F58=2,'VALORACIÓN CON CONTROLES'!G58=2)),"ZONA RIESGO BAJA",IF(OR(AND('VALORACIÓN CON CONTROLES'!F58=4,'VALORACIÓN CON CONTROLES'!G58=1),AND('VALORACIÓN CON CONTROLES'!F58=3,'VALORACIÓN CON CONTROLES'!G58=2),AND('VALORACIÓN CON CONTROLES'!F58=2,'VALORACIÓN CON CONTROLES'!G58=3),AND('VALORACIÓN CON CONTROLES'!F58=1,'VALORACIÓN CON CONTROLES'!G58=3)),"ZONA RIESGO MODERADO",IF(OR(AND('VALORACIÓN CON CONTROLES'!F58=5,'VALORACIÓN CON CONTROLES'!G58=1),AND('VALORACIÓN CON CONTROLES'!F58=5,'VALORACIÓN CON CONTROLES'!G58=2),AND('VALORACIÓN CON CONTROLES'!F58=4,'VALORACIÓN CON CONTROLES'!G58=2),AND('VALORACIÓN CON CONTROLES'!F58=4,'VALORACIÓN CON CONTROLES'!G58=3),AND('VALORACIÓN CON CONTROLES'!F58=3,'VALORACIÓN CON CONTROLES'!G58=3),AND('VALORACIÓN CON CONTROLES'!F58=2,'VALORACIÓN CON CONTROLES'!G58=4),AND('VALORACIÓN CON CONTROLES'!F58=1,'VALORACIÓN CON CONTROLES'!G58=4),AND('VALORACIÓN CON CONTROLES'!F58=1,'VALORACIÓN CON CONTROLES'!G58=5)),"ZONA RIESGO ALTO",IF(OR(AND('VALORACIÓN CON CONTROLES'!F58=5,'VALORACIÓN CON CONTROLES'!G58=3),AND('VALORACIÓN CON CONTROLES'!F58=5,'VALORACIÓN CON CONTROLES'!G58=4),AND('VALORACIÓN CON CONTROLES'!F58=5,'VALORACIÓN CON CONTROLES'!G58=5),AND('VALORACIÓN CON CONTROLES'!F58=4,'VALORACIÓN CON CONTROLES'!G58=4),AND('VALORACIÓN CON CONTROLES'!F58=4,'VALORACIÓN CON CONTROLES'!G58=5),AND('VALORACIÓN CON CONTROLES'!F58=3,'VALORACIÓN CON CONTROLES'!G58=4),AND('VALORACIÓN CON CONTROLES'!F58=3,'VALORACIÓN CON CONTROLES'!G58=5),AND('VALORACIÓN CON CONTROLES'!F58=2,'VALORACIÓN CON CONTROLES'!G58=5)),"ZONA RIESGO EXTREMO")))),0)</f>
        <v>0</v>
      </c>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row>
    <row r="65" spans="1:62" ht="15.75" thickBot="1" x14ac:dyDescent="0.3">
      <c r="A65" s="1"/>
      <c r="B65" s="1"/>
      <c r="C65" s="1"/>
      <c r="D65" s="1"/>
      <c r="E65" s="1"/>
      <c r="F65" s="1"/>
      <c r="G65" s="1"/>
      <c r="H65" s="1"/>
      <c r="I65" s="1"/>
      <c r="J65" s="1"/>
      <c r="K65" s="16">
        <v>55</v>
      </c>
      <c r="L65" s="1"/>
      <c r="M65" s="59">
        <v>51</v>
      </c>
      <c r="N65" s="59">
        <f>IF(AND('VALORACIÓN CON CONTROLES'!F59=0,'VALORACIÓN CON CONTROLES'!G59=0),'ANALISIS DE RIESGOS'!H59,0)</f>
        <v>0</v>
      </c>
      <c r="O65" s="1">
        <f>IF(AND('VALORACIÓN CON CONTROLES'!F59=0,'VALORACIÓN CON CONTROLES'!G59&gt;0),IF(OR(AND('ANALISIS DE RIESGOS'!E59=1,'VALORACIÓN CON CONTROLES'!G59=1),AND('ANALISIS DE RIESGOS'!E59=2,'VALORACIÓN CON CONTROLES'!G59=1),AND('ANALISIS DE RIESGOS'!E59=3,'VALORACIÓN CON CONTROLES'!G59=1),AND('ANALISIS DE RIESGOS'!E59=1,'VALORACIÓN CON CONTROLES'!G59=2),AND('ANALISIS DE RIESGOS'!E59=2,'VALORACIÓN CON CONTROLES'!G59=2)),"ZONA RIESGO BAJA",IF(OR(AND('ANALISIS DE RIESGOS'!E59=4,'VALORACIÓN CON CONTROLES'!G59=1),AND('ANALISIS DE RIESGOS'!E59=3,'VALORACIÓN CON CONTROLES'!G59=2),AND('ANALISIS DE RIESGOS'!E59=2,'VALORACIÓN CON CONTROLES'!G59=3),AND('ANALISIS DE RIESGOS'!E59=1,'VALORACIÓN CON CONTROLES'!G59=3)),"ZONA RIESGO MODERADO",IF(OR(AND('ANALISIS DE RIESGOS'!E59=5,'VALORACIÓN CON CONTROLES'!G59=1),AND('ANALISIS DE RIESGOS'!E59=5,'VALORACIÓN CON CONTROLES'!G59=2),AND('ANALISIS DE RIESGOS'!E59=4,'VALORACIÓN CON CONTROLES'!G59=2),AND('ANALISIS DE RIESGOS'!E59=4,'VALORACIÓN CON CONTROLES'!G59=3),AND('ANALISIS DE RIESGOS'!E59=3,'VALORACIÓN CON CONTROLES'!G59=3),AND('ANALISIS DE RIESGOS'!E59=2,'VALORACIÓN CON CONTROLES'!G59=4),AND('ANALISIS DE RIESGOS'!E59=1,'VALORACIÓN CON CONTROLES'!G59=4),AND('ANALISIS DE RIESGOS'!E59=1,'VALORACIÓN CON CONTROLES'!G59=5)),"ZONA RIESGO ALTO",IF(OR(AND('ANALISIS DE RIESGOS'!E59=5,'VALORACIÓN CON CONTROLES'!G59=3),AND('ANALISIS DE RIESGOS'!E59=5,'VALORACIÓN CON CONTROLES'!G59=4),AND('ANALISIS DE RIESGOS'!E59=5,'VALORACIÓN CON CONTROLES'!G59=5),AND('ANALISIS DE RIESGOS'!E59=4,'VALORACIÓN CON CONTROLES'!G59=4),AND('ANALISIS DE RIESGOS'!E59=4,'VALORACIÓN CON CONTROLES'!G59=5),AND('ANALISIS DE RIESGOS'!E59=3,'VALORACIÓN CON CONTROLES'!G59=4),AND('ANALISIS DE RIESGOS'!E59=3,'VALORACIÓN CON CONTROLES'!G59=5),AND('ANALISIS DE RIESGOS'!E59=2,'VALORACIÓN CON CONTROLES'!G59=5)),"ZONA RIESGO EXTREMO")))),0)</f>
        <v>0</v>
      </c>
      <c r="P65" s="1">
        <f>IF(AND('VALORACIÓN CON CONTROLES'!F59&gt;0,'VALORACIÓN CON CONTROLES'!G59=0),IF(OR(AND('VALORACIÓN CON CONTROLES'!F59=1,'ANALISIS DE RIESGOS'!F59=1),AND('VALORACIÓN CON CONTROLES'!F59=2,'ANALISIS DE RIESGOS'!F59=1),AND('VALORACIÓN CON CONTROLES'!F59=3,'ANALISIS DE RIESGOS'!F59=1),AND('VALORACIÓN CON CONTROLES'!F59=1,'ANALISIS DE RIESGOS'!F59=2),AND('VALORACIÓN CON CONTROLES'!F59=2,'ANALISIS DE RIESGOS'!F59=2)),"ZONA RIESGO BAJA",IF(OR(AND('VALORACIÓN CON CONTROLES'!F59=4,'ANALISIS DE RIESGOS'!F59=1),AND('VALORACIÓN CON CONTROLES'!F59=3,'ANALISIS DE RIESGOS'!F59=2),AND('VALORACIÓN CON CONTROLES'!F59=2,'ANALISIS DE RIESGOS'!F59=3),AND('VALORACIÓN CON CONTROLES'!F59=1,'ANALISIS DE RIESGOS'!F59=3)),"ZONA RIESGO MODERADO",IF(OR(AND('VALORACIÓN CON CONTROLES'!F59=5,'ANALISIS DE RIESGOS'!F59=1),AND('VALORACIÓN CON CONTROLES'!F59=5,'ANALISIS DE RIESGOS'!F59=2),AND('VALORACIÓN CON CONTROLES'!F59=4,'ANALISIS DE RIESGOS'!F59=2),AND('VALORACIÓN CON CONTROLES'!F59=4,'ANALISIS DE RIESGOS'!F59=3),AND('VALORACIÓN CON CONTROLES'!F59=3,'ANALISIS DE RIESGOS'!F59=3),AND('VALORACIÓN CON CONTROLES'!F59=2,'ANALISIS DE RIESGOS'!F59=4),AND('VALORACIÓN CON CONTROLES'!F59=1,'ANALISIS DE RIESGOS'!F59=4),AND('VALORACIÓN CON CONTROLES'!F59=1,'ANALISIS DE RIESGOS'!F59=5)),"ZONA RIESGO ALTO",IF(OR(AND('VALORACIÓN CON CONTROLES'!F59=5,'ANALISIS DE RIESGOS'!F59=3),AND('VALORACIÓN CON CONTROLES'!F59=5,'ANALISIS DE RIESGOS'!F59=4),AND('VALORACIÓN CON CONTROLES'!F59=5,'ANALISIS DE RIESGOS'!F59=5),AND('VALORACIÓN CON CONTROLES'!F59=4,'ANALISIS DE RIESGOS'!F59=4),AND('VALORACIÓN CON CONTROLES'!F59=4,'ANALISIS DE RIESGOS'!F59=5),AND('VALORACIÓN CON CONTROLES'!F59=3,'ANALISIS DE RIESGOS'!F59=4),AND('VALORACIÓN CON CONTROLES'!F59=3,'ANALISIS DE RIESGOS'!F59=5),AND('VALORACIÓN CON CONTROLES'!F59=2,'ANALISIS DE RIESGOS'!F59=5)),"ZONA RIESGO EXTREMO")))),0)</f>
        <v>0</v>
      </c>
      <c r="Q65" s="57">
        <f>IF(AND('VALORACIÓN CON CONTROLES'!F59&gt;0,'VALORACIÓN CON CONTROLES'!G59&gt;0),IF(OR(AND('VALORACIÓN CON CONTROLES'!F59=1,'VALORACIÓN CON CONTROLES'!G59=1),AND('VALORACIÓN CON CONTROLES'!F59=2,'VALORACIÓN CON CONTROLES'!G59=1),AND('VALORACIÓN CON CONTROLES'!F59=3,'VALORACIÓN CON CONTROLES'!G59=1),AND('VALORACIÓN CON CONTROLES'!F59=1,'VALORACIÓN CON CONTROLES'!G59=2),AND('VALORACIÓN CON CONTROLES'!F59=2,'VALORACIÓN CON CONTROLES'!G59=2)),"ZONA RIESGO BAJA",IF(OR(AND('VALORACIÓN CON CONTROLES'!F59=4,'VALORACIÓN CON CONTROLES'!G59=1),AND('VALORACIÓN CON CONTROLES'!F59=3,'VALORACIÓN CON CONTROLES'!G59=2),AND('VALORACIÓN CON CONTROLES'!F59=2,'VALORACIÓN CON CONTROLES'!G59=3),AND('VALORACIÓN CON CONTROLES'!F59=1,'VALORACIÓN CON CONTROLES'!G59=3)),"ZONA RIESGO MODERADO",IF(OR(AND('VALORACIÓN CON CONTROLES'!F59=5,'VALORACIÓN CON CONTROLES'!G59=1),AND('VALORACIÓN CON CONTROLES'!F59=5,'VALORACIÓN CON CONTROLES'!G59=2),AND('VALORACIÓN CON CONTROLES'!F59=4,'VALORACIÓN CON CONTROLES'!G59=2),AND('VALORACIÓN CON CONTROLES'!F59=4,'VALORACIÓN CON CONTROLES'!G59=3),AND('VALORACIÓN CON CONTROLES'!F59=3,'VALORACIÓN CON CONTROLES'!G59=3),AND('VALORACIÓN CON CONTROLES'!F59=2,'VALORACIÓN CON CONTROLES'!G59=4),AND('VALORACIÓN CON CONTROLES'!F59=1,'VALORACIÓN CON CONTROLES'!G59=4),AND('VALORACIÓN CON CONTROLES'!F59=1,'VALORACIÓN CON CONTROLES'!G59=5)),"ZONA RIESGO ALTO",IF(OR(AND('VALORACIÓN CON CONTROLES'!F59=5,'VALORACIÓN CON CONTROLES'!G59=3),AND('VALORACIÓN CON CONTROLES'!F59=5,'VALORACIÓN CON CONTROLES'!G59=4),AND('VALORACIÓN CON CONTROLES'!F59=5,'VALORACIÓN CON CONTROLES'!G59=5),AND('VALORACIÓN CON CONTROLES'!F59=4,'VALORACIÓN CON CONTROLES'!G59=4),AND('VALORACIÓN CON CONTROLES'!F59=4,'VALORACIÓN CON CONTROLES'!G59=5),AND('VALORACIÓN CON CONTROLES'!F59=3,'VALORACIÓN CON CONTROLES'!G59=4),AND('VALORACIÓN CON CONTROLES'!F59=3,'VALORACIÓN CON CONTROLES'!G59=5),AND('VALORACIÓN CON CONTROLES'!F59=2,'VALORACIÓN CON CONTROLES'!G59=5)),"ZONA RIESGO EXTREMO")))),0)</f>
        <v>0</v>
      </c>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row>
    <row r="66" spans="1:62" ht="15.75" thickBot="1" x14ac:dyDescent="0.3">
      <c r="A66" s="1"/>
      <c r="B66" s="1"/>
      <c r="C66" s="1"/>
      <c r="D66" s="1"/>
      <c r="E66" s="1"/>
      <c r="F66" s="1"/>
      <c r="G66" s="1"/>
      <c r="H66" s="1"/>
      <c r="I66" s="1"/>
      <c r="J66" s="1"/>
      <c r="K66" s="16">
        <v>56</v>
      </c>
      <c r="L66" s="1"/>
      <c r="M66" s="59">
        <v>52</v>
      </c>
      <c r="N66" s="59">
        <f>IF(AND('VALORACIÓN CON CONTROLES'!F60=0,'VALORACIÓN CON CONTROLES'!G60=0),'ANALISIS DE RIESGOS'!H60,0)</f>
        <v>0</v>
      </c>
      <c r="O66" s="1">
        <f>IF(AND('VALORACIÓN CON CONTROLES'!F60=0,'VALORACIÓN CON CONTROLES'!G60&gt;0),IF(OR(AND('ANALISIS DE RIESGOS'!E60=1,'VALORACIÓN CON CONTROLES'!G60=1),AND('ANALISIS DE RIESGOS'!E60=2,'VALORACIÓN CON CONTROLES'!G60=1),AND('ANALISIS DE RIESGOS'!E60=3,'VALORACIÓN CON CONTROLES'!G60=1),AND('ANALISIS DE RIESGOS'!E60=1,'VALORACIÓN CON CONTROLES'!G60=2),AND('ANALISIS DE RIESGOS'!E60=2,'VALORACIÓN CON CONTROLES'!G60=2)),"ZONA RIESGO BAJA",IF(OR(AND('ANALISIS DE RIESGOS'!E60=4,'VALORACIÓN CON CONTROLES'!G60=1),AND('ANALISIS DE RIESGOS'!E60=3,'VALORACIÓN CON CONTROLES'!G60=2),AND('ANALISIS DE RIESGOS'!E60=2,'VALORACIÓN CON CONTROLES'!G60=3),AND('ANALISIS DE RIESGOS'!E60=1,'VALORACIÓN CON CONTROLES'!G60=3)),"ZONA RIESGO MODERADO",IF(OR(AND('ANALISIS DE RIESGOS'!E60=5,'VALORACIÓN CON CONTROLES'!G60=1),AND('ANALISIS DE RIESGOS'!E60=5,'VALORACIÓN CON CONTROLES'!G60=2),AND('ANALISIS DE RIESGOS'!E60=4,'VALORACIÓN CON CONTROLES'!G60=2),AND('ANALISIS DE RIESGOS'!E60=4,'VALORACIÓN CON CONTROLES'!G60=3),AND('ANALISIS DE RIESGOS'!E60=3,'VALORACIÓN CON CONTROLES'!G60=3),AND('ANALISIS DE RIESGOS'!E60=2,'VALORACIÓN CON CONTROLES'!G60=4),AND('ANALISIS DE RIESGOS'!E60=1,'VALORACIÓN CON CONTROLES'!G60=4),AND('ANALISIS DE RIESGOS'!E60=1,'VALORACIÓN CON CONTROLES'!G60=5)),"ZONA RIESGO ALTO",IF(OR(AND('ANALISIS DE RIESGOS'!E60=5,'VALORACIÓN CON CONTROLES'!G60=3),AND('ANALISIS DE RIESGOS'!E60=5,'VALORACIÓN CON CONTROLES'!G60=4),AND('ANALISIS DE RIESGOS'!E60=5,'VALORACIÓN CON CONTROLES'!G60=5),AND('ANALISIS DE RIESGOS'!E60=4,'VALORACIÓN CON CONTROLES'!G60=4),AND('ANALISIS DE RIESGOS'!E60=4,'VALORACIÓN CON CONTROLES'!G60=5),AND('ANALISIS DE RIESGOS'!E60=3,'VALORACIÓN CON CONTROLES'!G60=4),AND('ANALISIS DE RIESGOS'!E60=3,'VALORACIÓN CON CONTROLES'!G60=5),AND('ANALISIS DE RIESGOS'!E60=2,'VALORACIÓN CON CONTROLES'!G60=5)),"ZONA RIESGO EXTREMO")))),0)</f>
        <v>0</v>
      </c>
      <c r="P66" s="1">
        <f>IF(AND('VALORACIÓN CON CONTROLES'!F60&gt;0,'VALORACIÓN CON CONTROLES'!G60=0),IF(OR(AND('VALORACIÓN CON CONTROLES'!F60=1,'ANALISIS DE RIESGOS'!F60=1),AND('VALORACIÓN CON CONTROLES'!F60=2,'ANALISIS DE RIESGOS'!F60=1),AND('VALORACIÓN CON CONTROLES'!F60=3,'ANALISIS DE RIESGOS'!F60=1),AND('VALORACIÓN CON CONTROLES'!F60=1,'ANALISIS DE RIESGOS'!F60=2),AND('VALORACIÓN CON CONTROLES'!F60=2,'ANALISIS DE RIESGOS'!F60=2)),"ZONA RIESGO BAJA",IF(OR(AND('VALORACIÓN CON CONTROLES'!F60=4,'ANALISIS DE RIESGOS'!F60=1),AND('VALORACIÓN CON CONTROLES'!F60=3,'ANALISIS DE RIESGOS'!F60=2),AND('VALORACIÓN CON CONTROLES'!F60=2,'ANALISIS DE RIESGOS'!F60=3),AND('VALORACIÓN CON CONTROLES'!F60=1,'ANALISIS DE RIESGOS'!F60=3)),"ZONA RIESGO MODERADO",IF(OR(AND('VALORACIÓN CON CONTROLES'!F60=5,'ANALISIS DE RIESGOS'!F60=1),AND('VALORACIÓN CON CONTROLES'!F60=5,'ANALISIS DE RIESGOS'!F60=2),AND('VALORACIÓN CON CONTROLES'!F60=4,'ANALISIS DE RIESGOS'!F60=2),AND('VALORACIÓN CON CONTROLES'!F60=4,'ANALISIS DE RIESGOS'!F60=3),AND('VALORACIÓN CON CONTROLES'!F60=3,'ANALISIS DE RIESGOS'!F60=3),AND('VALORACIÓN CON CONTROLES'!F60=2,'ANALISIS DE RIESGOS'!F60=4),AND('VALORACIÓN CON CONTROLES'!F60=1,'ANALISIS DE RIESGOS'!F60=4),AND('VALORACIÓN CON CONTROLES'!F60=1,'ANALISIS DE RIESGOS'!F60=5)),"ZONA RIESGO ALTO",IF(OR(AND('VALORACIÓN CON CONTROLES'!F60=5,'ANALISIS DE RIESGOS'!F60=3),AND('VALORACIÓN CON CONTROLES'!F60=5,'ANALISIS DE RIESGOS'!F60=4),AND('VALORACIÓN CON CONTROLES'!F60=5,'ANALISIS DE RIESGOS'!F60=5),AND('VALORACIÓN CON CONTROLES'!F60=4,'ANALISIS DE RIESGOS'!F60=4),AND('VALORACIÓN CON CONTROLES'!F60=4,'ANALISIS DE RIESGOS'!F60=5),AND('VALORACIÓN CON CONTROLES'!F60=3,'ANALISIS DE RIESGOS'!F60=4),AND('VALORACIÓN CON CONTROLES'!F60=3,'ANALISIS DE RIESGOS'!F60=5),AND('VALORACIÓN CON CONTROLES'!F60=2,'ANALISIS DE RIESGOS'!F60=5)),"ZONA RIESGO EXTREMO")))),0)</f>
        <v>0</v>
      </c>
      <c r="Q66" s="57">
        <f>IF(AND('VALORACIÓN CON CONTROLES'!F60&gt;0,'VALORACIÓN CON CONTROLES'!G60&gt;0),IF(OR(AND('VALORACIÓN CON CONTROLES'!F60=1,'VALORACIÓN CON CONTROLES'!G60=1),AND('VALORACIÓN CON CONTROLES'!F60=2,'VALORACIÓN CON CONTROLES'!G60=1),AND('VALORACIÓN CON CONTROLES'!F60=3,'VALORACIÓN CON CONTROLES'!G60=1),AND('VALORACIÓN CON CONTROLES'!F60=1,'VALORACIÓN CON CONTROLES'!G60=2),AND('VALORACIÓN CON CONTROLES'!F60=2,'VALORACIÓN CON CONTROLES'!G60=2)),"ZONA RIESGO BAJA",IF(OR(AND('VALORACIÓN CON CONTROLES'!F60=4,'VALORACIÓN CON CONTROLES'!G60=1),AND('VALORACIÓN CON CONTROLES'!F60=3,'VALORACIÓN CON CONTROLES'!G60=2),AND('VALORACIÓN CON CONTROLES'!F60=2,'VALORACIÓN CON CONTROLES'!G60=3),AND('VALORACIÓN CON CONTROLES'!F60=1,'VALORACIÓN CON CONTROLES'!G60=3)),"ZONA RIESGO MODERADO",IF(OR(AND('VALORACIÓN CON CONTROLES'!F60=5,'VALORACIÓN CON CONTROLES'!G60=1),AND('VALORACIÓN CON CONTROLES'!F60=5,'VALORACIÓN CON CONTROLES'!G60=2),AND('VALORACIÓN CON CONTROLES'!F60=4,'VALORACIÓN CON CONTROLES'!G60=2),AND('VALORACIÓN CON CONTROLES'!F60=4,'VALORACIÓN CON CONTROLES'!G60=3),AND('VALORACIÓN CON CONTROLES'!F60=3,'VALORACIÓN CON CONTROLES'!G60=3),AND('VALORACIÓN CON CONTROLES'!F60=2,'VALORACIÓN CON CONTROLES'!G60=4),AND('VALORACIÓN CON CONTROLES'!F60=1,'VALORACIÓN CON CONTROLES'!G60=4),AND('VALORACIÓN CON CONTROLES'!F60=1,'VALORACIÓN CON CONTROLES'!G60=5)),"ZONA RIESGO ALTO",IF(OR(AND('VALORACIÓN CON CONTROLES'!F60=5,'VALORACIÓN CON CONTROLES'!G60=3),AND('VALORACIÓN CON CONTROLES'!F60=5,'VALORACIÓN CON CONTROLES'!G60=4),AND('VALORACIÓN CON CONTROLES'!F60=5,'VALORACIÓN CON CONTROLES'!G60=5),AND('VALORACIÓN CON CONTROLES'!F60=4,'VALORACIÓN CON CONTROLES'!G60=4),AND('VALORACIÓN CON CONTROLES'!F60=4,'VALORACIÓN CON CONTROLES'!G60=5),AND('VALORACIÓN CON CONTROLES'!F60=3,'VALORACIÓN CON CONTROLES'!G60=4),AND('VALORACIÓN CON CONTROLES'!F60=3,'VALORACIÓN CON CONTROLES'!G60=5),AND('VALORACIÓN CON CONTROLES'!F60=2,'VALORACIÓN CON CONTROLES'!G60=5)),"ZONA RIESGO EXTREMO")))),0)</f>
        <v>0</v>
      </c>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row>
    <row r="67" spans="1:62" ht="15.75" thickBot="1" x14ac:dyDescent="0.3">
      <c r="A67" s="1"/>
      <c r="B67" s="1"/>
      <c r="C67" s="1"/>
      <c r="D67" s="1"/>
      <c r="E67" s="1"/>
      <c r="F67" s="1"/>
      <c r="G67" s="1"/>
      <c r="H67" s="1"/>
      <c r="I67" s="1"/>
      <c r="J67" s="1"/>
      <c r="K67" s="65">
        <v>57</v>
      </c>
      <c r="L67" s="1"/>
      <c r="M67" s="59">
        <v>53</v>
      </c>
      <c r="N67" s="59">
        <f>IF(AND('VALORACIÓN CON CONTROLES'!F61=0,'VALORACIÓN CON CONTROLES'!G61=0),'ANALISIS DE RIESGOS'!H61,0)</f>
        <v>0</v>
      </c>
      <c r="O67" s="1">
        <f>IF(AND('VALORACIÓN CON CONTROLES'!F61=0,'VALORACIÓN CON CONTROLES'!G61&gt;0),IF(OR(AND('ANALISIS DE RIESGOS'!E61=1,'VALORACIÓN CON CONTROLES'!G61=1),AND('ANALISIS DE RIESGOS'!E61=2,'VALORACIÓN CON CONTROLES'!G61=1),AND('ANALISIS DE RIESGOS'!E61=3,'VALORACIÓN CON CONTROLES'!G61=1),AND('ANALISIS DE RIESGOS'!E61=1,'VALORACIÓN CON CONTROLES'!G61=2),AND('ANALISIS DE RIESGOS'!E61=2,'VALORACIÓN CON CONTROLES'!G61=2)),"ZONA RIESGO BAJA",IF(OR(AND('ANALISIS DE RIESGOS'!E61=4,'VALORACIÓN CON CONTROLES'!G61=1),AND('ANALISIS DE RIESGOS'!E61=3,'VALORACIÓN CON CONTROLES'!G61=2),AND('ANALISIS DE RIESGOS'!E61=2,'VALORACIÓN CON CONTROLES'!G61=3),AND('ANALISIS DE RIESGOS'!E61=1,'VALORACIÓN CON CONTROLES'!G61=3)),"ZONA RIESGO MODERADO",IF(OR(AND('ANALISIS DE RIESGOS'!E61=5,'VALORACIÓN CON CONTROLES'!G61=1),AND('ANALISIS DE RIESGOS'!E61=5,'VALORACIÓN CON CONTROLES'!G61=2),AND('ANALISIS DE RIESGOS'!E61=4,'VALORACIÓN CON CONTROLES'!G61=2),AND('ANALISIS DE RIESGOS'!E61=4,'VALORACIÓN CON CONTROLES'!G61=3),AND('ANALISIS DE RIESGOS'!E61=3,'VALORACIÓN CON CONTROLES'!G61=3),AND('ANALISIS DE RIESGOS'!E61=2,'VALORACIÓN CON CONTROLES'!G61=4),AND('ANALISIS DE RIESGOS'!E61=1,'VALORACIÓN CON CONTROLES'!G61=4),AND('ANALISIS DE RIESGOS'!E61=1,'VALORACIÓN CON CONTROLES'!G61=5)),"ZONA RIESGO ALTO",IF(OR(AND('ANALISIS DE RIESGOS'!E61=5,'VALORACIÓN CON CONTROLES'!G61=3),AND('ANALISIS DE RIESGOS'!E61=5,'VALORACIÓN CON CONTROLES'!G61=4),AND('ANALISIS DE RIESGOS'!E61=5,'VALORACIÓN CON CONTROLES'!G61=5),AND('ANALISIS DE RIESGOS'!E61=4,'VALORACIÓN CON CONTROLES'!G61=4),AND('ANALISIS DE RIESGOS'!E61=4,'VALORACIÓN CON CONTROLES'!G61=5),AND('ANALISIS DE RIESGOS'!E61=3,'VALORACIÓN CON CONTROLES'!G61=4),AND('ANALISIS DE RIESGOS'!E61=3,'VALORACIÓN CON CONTROLES'!G61=5),AND('ANALISIS DE RIESGOS'!E61=2,'VALORACIÓN CON CONTROLES'!G61=5)),"ZONA RIESGO EXTREMO")))),0)</f>
        <v>0</v>
      </c>
      <c r="P67" s="1">
        <f>IF(AND('VALORACIÓN CON CONTROLES'!F61&gt;0,'VALORACIÓN CON CONTROLES'!G61=0),IF(OR(AND('VALORACIÓN CON CONTROLES'!F61=1,'ANALISIS DE RIESGOS'!F61=1),AND('VALORACIÓN CON CONTROLES'!F61=2,'ANALISIS DE RIESGOS'!F61=1),AND('VALORACIÓN CON CONTROLES'!F61=3,'ANALISIS DE RIESGOS'!F61=1),AND('VALORACIÓN CON CONTROLES'!F61=1,'ANALISIS DE RIESGOS'!F61=2),AND('VALORACIÓN CON CONTROLES'!F61=2,'ANALISIS DE RIESGOS'!F61=2)),"ZONA RIESGO BAJA",IF(OR(AND('VALORACIÓN CON CONTROLES'!F61=4,'ANALISIS DE RIESGOS'!F61=1),AND('VALORACIÓN CON CONTROLES'!F61=3,'ANALISIS DE RIESGOS'!F61=2),AND('VALORACIÓN CON CONTROLES'!F61=2,'ANALISIS DE RIESGOS'!F61=3),AND('VALORACIÓN CON CONTROLES'!F61=1,'ANALISIS DE RIESGOS'!F61=3)),"ZONA RIESGO MODERADO",IF(OR(AND('VALORACIÓN CON CONTROLES'!F61=5,'ANALISIS DE RIESGOS'!F61=1),AND('VALORACIÓN CON CONTROLES'!F61=5,'ANALISIS DE RIESGOS'!F61=2),AND('VALORACIÓN CON CONTROLES'!F61=4,'ANALISIS DE RIESGOS'!F61=2),AND('VALORACIÓN CON CONTROLES'!F61=4,'ANALISIS DE RIESGOS'!F61=3),AND('VALORACIÓN CON CONTROLES'!F61=3,'ANALISIS DE RIESGOS'!F61=3),AND('VALORACIÓN CON CONTROLES'!F61=2,'ANALISIS DE RIESGOS'!F61=4),AND('VALORACIÓN CON CONTROLES'!F61=1,'ANALISIS DE RIESGOS'!F61=4),AND('VALORACIÓN CON CONTROLES'!F61=1,'ANALISIS DE RIESGOS'!F61=5)),"ZONA RIESGO ALTO",IF(OR(AND('VALORACIÓN CON CONTROLES'!F61=5,'ANALISIS DE RIESGOS'!F61=3),AND('VALORACIÓN CON CONTROLES'!F61=5,'ANALISIS DE RIESGOS'!F61=4),AND('VALORACIÓN CON CONTROLES'!F61=5,'ANALISIS DE RIESGOS'!F61=5),AND('VALORACIÓN CON CONTROLES'!F61=4,'ANALISIS DE RIESGOS'!F61=4),AND('VALORACIÓN CON CONTROLES'!F61=4,'ANALISIS DE RIESGOS'!F61=5),AND('VALORACIÓN CON CONTROLES'!F61=3,'ANALISIS DE RIESGOS'!F61=4),AND('VALORACIÓN CON CONTROLES'!F61=3,'ANALISIS DE RIESGOS'!F61=5),AND('VALORACIÓN CON CONTROLES'!F61=2,'ANALISIS DE RIESGOS'!F61=5)),"ZONA RIESGO EXTREMO")))),0)</f>
        <v>0</v>
      </c>
      <c r="Q67" s="57">
        <f>IF(AND('VALORACIÓN CON CONTROLES'!F61&gt;0,'VALORACIÓN CON CONTROLES'!G61&gt;0),IF(OR(AND('VALORACIÓN CON CONTROLES'!F61=1,'VALORACIÓN CON CONTROLES'!G61=1),AND('VALORACIÓN CON CONTROLES'!F61=2,'VALORACIÓN CON CONTROLES'!G61=1),AND('VALORACIÓN CON CONTROLES'!F61=3,'VALORACIÓN CON CONTROLES'!G61=1),AND('VALORACIÓN CON CONTROLES'!F61=1,'VALORACIÓN CON CONTROLES'!G61=2),AND('VALORACIÓN CON CONTROLES'!F61=2,'VALORACIÓN CON CONTROLES'!G61=2)),"ZONA RIESGO BAJA",IF(OR(AND('VALORACIÓN CON CONTROLES'!F61=4,'VALORACIÓN CON CONTROLES'!G61=1),AND('VALORACIÓN CON CONTROLES'!F61=3,'VALORACIÓN CON CONTROLES'!G61=2),AND('VALORACIÓN CON CONTROLES'!F61=2,'VALORACIÓN CON CONTROLES'!G61=3),AND('VALORACIÓN CON CONTROLES'!F61=1,'VALORACIÓN CON CONTROLES'!G61=3)),"ZONA RIESGO MODERADO",IF(OR(AND('VALORACIÓN CON CONTROLES'!F61=5,'VALORACIÓN CON CONTROLES'!G61=1),AND('VALORACIÓN CON CONTROLES'!F61=5,'VALORACIÓN CON CONTROLES'!G61=2),AND('VALORACIÓN CON CONTROLES'!F61=4,'VALORACIÓN CON CONTROLES'!G61=2),AND('VALORACIÓN CON CONTROLES'!F61=4,'VALORACIÓN CON CONTROLES'!G61=3),AND('VALORACIÓN CON CONTROLES'!F61=3,'VALORACIÓN CON CONTROLES'!G61=3),AND('VALORACIÓN CON CONTROLES'!F61=2,'VALORACIÓN CON CONTROLES'!G61=4),AND('VALORACIÓN CON CONTROLES'!F61=1,'VALORACIÓN CON CONTROLES'!G61=4),AND('VALORACIÓN CON CONTROLES'!F61=1,'VALORACIÓN CON CONTROLES'!G61=5)),"ZONA RIESGO ALTO",IF(OR(AND('VALORACIÓN CON CONTROLES'!F61=5,'VALORACIÓN CON CONTROLES'!G61=3),AND('VALORACIÓN CON CONTROLES'!F61=5,'VALORACIÓN CON CONTROLES'!G61=4),AND('VALORACIÓN CON CONTROLES'!F61=5,'VALORACIÓN CON CONTROLES'!G61=5),AND('VALORACIÓN CON CONTROLES'!F61=4,'VALORACIÓN CON CONTROLES'!G61=4),AND('VALORACIÓN CON CONTROLES'!F61=4,'VALORACIÓN CON CONTROLES'!G61=5),AND('VALORACIÓN CON CONTROLES'!F61=3,'VALORACIÓN CON CONTROLES'!G61=4),AND('VALORACIÓN CON CONTROLES'!F61=3,'VALORACIÓN CON CONTROLES'!G61=5),AND('VALORACIÓN CON CONTROLES'!F61=2,'VALORACIÓN CON CONTROLES'!G61=5)),"ZONA RIESGO EXTREMO")))),0)</f>
        <v>0</v>
      </c>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row>
    <row r="68" spans="1:62" x14ac:dyDescent="0.25">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row>
    <row r="69" spans="1:62" x14ac:dyDescent="0.25">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row>
    <row r="70" spans="1:62" x14ac:dyDescent="0.25">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c r="BF70" s="1"/>
      <c r="BG70" s="1"/>
      <c r="BH70" s="1"/>
      <c r="BI70" s="1"/>
      <c r="BJ70" s="1"/>
    </row>
    <row r="71" spans="1:62" x14ac:dyDescent="0.25">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c r="BE71" s="1"/>
      <c r="BF71" s="1"/>
      <c r="BG71" s="1"/>
      <c r="BH71" s="1"/>
      <c r="BI71" s="1"/>
      <c r="BJ71" s="1"/>
    </row>
    <row r="72" spans="1:62" x14ac:dyDescent="0.25">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c r="BE72" s="1"/>
      <c r="BF72" s="1"/>
      <c r="BG72" s="1"/>
      <c r="BH72" s="1"/>
      <c r="BI72" s="1"/>
      <c r="BJ72" s="1"/>
    </row>
    <row r="73" spans="1:62" x14ac:dyDescent="0.25">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1"/>
      <c r="BJ73" s="1"/>
    </row>
    <row r="74" spans="1:62" x14ac:dyDescent="0.25">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c r="BJ74" s="1"/>
    </row>
    <row r="75" spans="1:62" x14ac:dyDescent="0.25">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1"/>
      <c r="BJ75" s="1"/>
    </row>
    <row r="76" spans="1:62" x14ac:dyDescent="0.25">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c r="BI76" s="1"/>
      <c r="BJ76" s="1"/>
    </row>
    <row r="77" spans="1:62" x14ac:dyDescent="0.25">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c r="BJ77" s="1"/>
    </row>
    <row r="78" spans="1:62" x14ac:dyDescent="0.25">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c r="BJ78" s="1"/>
    </row>
    <row r="79" spans="1:62" x14ac:dyDescent="0.25">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c r="BJ79" s="1"/>
    </row>
    <row r="80" spans="1:62" x14ac:dyDescent="0.25">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row>
    <row r="81" spans="1:62" x14ac:dyDescent="0.25">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row>
    <row r="82" spans="1:62" x14ac:dyDescent="0.25">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row>
    <row r="83" spans="1:62" x14ac:dyDescent="0.25">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row>
    <row r="84" spans="1:62" x14ac:dyDescent="0.25">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c r="BI84" s="1"/>
      <c r="BJ84" s="1"/>
    </row>
    <row r="85" spans="1:62" x14ac:dyDescent="0.25">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c r="AW85" s="1"/>
      <c r="AX85" s="1"/>
      <c r="AY85" s="1"/>
      <c r="AZ85" s="1"/>
      <c r="BA85" s="1"/>
      <c r="BB85" s="1"/>
      <c r="BC85" s="1"/>
      <c r="BD85" s="1"/>
      <c r="BE85" s="1"/>
      <c r="BF85" s="1"/>
      <c r="BG85" s="1"/>
      <c r="BH85" s="1"/>
      <c r="BI85" s="1"/>
      <c r="BJ85" s="1"/>
    </row>
    <row r="86" spans="1:62" x14ac:dyDescent="0.25">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c r="AY86" s="1"/>
      <c r="AZ86" s="1"/>
      <c r="BA86" s="1"/>
      <c r="BB86" s="1"/>
      <c r="BC86" s="1"/>
      <c r="BD86" s="1"/>
      <c r="BE86" s="1"/>
      <c r="BF86" s="1"/>
      <c r="BG86" s="1"/>
      <c r="BH86" s="1"/>
      <c r="BI86" s="1"/>
      <c r="BJ86" s="1"/>
    </row>
    <row r="87" spans="1:62" x14ac:dyDescent="0.25">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c r="AZ87" s="1"/>
      <c r="BA87" s="1"/>
      <c r="BB87" s="1"/>
      <c r="BC87" s="1"/>
      <c r="BD87" s="1"/>
      <c r="BE87" s="1"/>
      <c r="BF87" s="1"/>
      <c r="BG87" s="1"/>
      <c r="BH87" s="1"/>
      <c r="BI87" s="1"/>
      <c r="BJ87" s="1"/>
    </row>
    <row r="88" spans="1:62" x14ac:dyDescent="0.25">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c r="BE88" s="1"/>
      <c r="BF88" s="1"/>
      <c r="BG88" s="1"/>
      <c r="BH88" s="1"/>
      <c r="BI88" s="1"/>
      <c r="BJ88" s="1"/>
    </row>
    <row r="89" spans="1:62" x14ac:dyDescent="0.25">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c r="BI89" s="1"/>
      <c r="BJ89" s="1"/>
    </row>
    <row r="90" spans="1:62" x14ac:dyDescent="0.25">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c r="BI90" s="1"/>
      <c r="BJ90" s="1"/>
    </row>
    <row r="91" spans="1:62" x14ac:dyDescent="0.25">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c r="BI91" s="1"/>
      <c r="BJ91" s="1"/>
    </row>
    <row r="92" spans="1:62" x14ac:dyDescent="0.25">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c r="BI92" s="1"/>
      <c r="BJ92" s="1"/>
    </row>
    <row r="93" spans="1:62" x14ac:dyDescent="0.25">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c r="BI93" s="1"/>
      <c r="BJ93" s="1"/>
    </row>
    <row r="94" spans="1:62" x14ac:dyDescent="0.25">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1"/>
      <c r="BF94" s="1"/>
      <c r="BG94" s="1"/>
      <c r="BH94" s="1"/>
      <c r="BI94" s="1"/>
      <c r="BJ94" s="1"/>
    </row>
    <row r="95" spans="1:62" x14ac:dyDescent="0.25">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c r="BI95" s="1"/>
      <c r="BJ95" s="1"/>
    </row>
    <row r="96" spans="1:62" x14ac:dyDescent="0.25">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c r="BE96" s="1"/>
      <c r="BF96" s="1"/>
      <c r="BG96" s="1"/>
      <c r="BH96" s="1"/>
      <c r="BI96" s="1"/>
      <c r="BJ96" s="1"/>
    </row>
    <row r="97" spans="1:62" x14ac:dyDescent="0.25">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c r="BF97" s="1"/>
      <c r="BG97" s="1"/>
      <c r="BH97" s="1"/>
      <c r="BI97" s="1"/>
      <c r="BJ97" s="1"/>
    </row>
    <row r="98" spans="1:62" x14ac:dyDescent="0.25">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c r="BE98" s="1"/>
      <c r="BF98" s="1"/>
      <c r="BG98" s="1"/>
      <c r="BH98" s="1"/>
      <c r="BI98" s="1"/>
      <c r="BJ98" s="1"/>
    </row>
    <row r="99" spans="1:62" x14ac:dyDescent="0.25">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c r="BE99" s="1"/>
      <c r="BF99" s="1"/>
      <c r="BG99" s="1"/>
      <c r="BH99" s="1"/>
      <c r="BI99" s="1"/>
      <c r="BJ99" s="1"/>
    </row>
    <row r="100" spans="1:62" x14ac:dyDescent="0.2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c r="AW100" s="1"/>
      <c r="AX100" s="1"/>
      <c r="AY100" s="1"/>
      <c r="AZ100" s="1"/>
      <c r="BA100" s="1"/>
      <c r="BB100" s="1"/>
      <c r="BC100" s="1"/>
      <c r="BD100" s="1"/>
      <c r="BE100" s="1"/>
      <c r="BF100" s="1"/>
      <c r="BG100" s="1"/>
      <c r="BH100" s="1"/>
      <c r="BI100" s="1"/>
      <c r="BJ100" s="1"/>
    </row>
    <row r="101" spans="1:62"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c r="AW101" s="1"/>
      <c r="AX101" s="1"/>
      <c r="AY101" s="1"/>
      <c r="AZ101" s="1"/>
      <c r="BA101" s="1"/>
      <c r="BB101" s="1"/>
      <c r="BC101" s="1"/>
      <c r="BD101" s="1"/>
      <c r="BE101" s="1"/>
      <c r="BF101" s="1"/>
      <c r="BG101" s="1"/>
      <c r="BH101" s="1"/>
      <c r="BI101" s="1"/>
      <c r="BJ101" s="1"/>
    </row>
    <row r="102" spans="1:62" x14ac:dyDescent="0.2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c r="AY102" s="1"/>
      <c r="AZ102" s="1"/>
      <c r="BA102" s="1"/>
      <c r="BB102" s="1"/>
      <c r="BC102" s="1"/>
      <c r="BD102" s="1"/>
      <c r="BE102" s="1"/>
      <c r="BF102" s="1"/>
      <c r="BG102" s="1"/>
      <c r="BH102" s="1"/>
      <c r="BI102" s="1"/>
      <c r="BJ102" s="1"/>
    </row>
    <row r="103" spans="1:62" x14ac:dyDescent="0.2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c r="BG103" s="1"/>
      <c r="BH103" s="1"/>
      <c r="BI103" s="1"/>
      <c r="BJ103" s="1"/>
    </row>
    <row r="104" spans="1:62" x14ac:dyDescent="0.2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c r="BH104" s="1"/>
      <c r="BI104" s="1"/>
      <c r="BJ104" s="1"/>
    </row>
    <row r="105" spans="1:62" x14ac:dyDescent="0.2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c r="BI105" s="1"/>
      <c r="BJ105" s="1"/>
    </row>
    <row r="106" spans="1:62" x14ac:dyDescent="0.2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c r="BI106" s="1"/>
      <c r="BJ106" s="1"/>
    </row>
    <row r="107" spans="1:62" x14ac:dyDescent="0.2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c r="BI107" s="1"/>
      <c r="BJ107" s="1"/>
    </row>
    <row r="108" spans="1:62" x14ac:dyDescent="0.2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c r="BI108" s="1"/>
      <c r="BJ108" s="1"/>
    </row>
    <row r="109" spans="1:62" x14ac:dyDescent="0.2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c r="BI109" s="1"/>
      <c r="BJ109" s="1"/>
    </row>
    <row r="110" spans="1:62" x14ac:dyDescent="0.2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c r="BI110" s="1"/>
      <c r="BJ110" s="1"/>
    </row>
    <row r="111" spans="1:62" x14ac:dyDescent="0.2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c r="BI111" s="1"/>
      <c r="BJ111" s="1"/>
    </row>
    <row r="112" spans="1:62" x14ac:dyDescent="0.2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c r="BI112" s="1"/>
      <c r="BJ112" s="1"/>
    </row>
    <row r="113" spans="1:62" x14ac:dyDescent="0.2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c r="BG113" s="1"/>
      <c r="BH113" s="1"/>
      <c r="BI113" s="1"/>
      <c r="BJ113" s="1"/>
    </row>
    <row r="114" spans="1:62" x14ac:dyDescent="0.2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c r="BE114" s="1"/>
      <c r="BF114" s="1"/>
      <c r="BG114" s="1"/>
      <c r="BH114" s="1"/>
      <c r="BI114" s="1"/>
      <c r="BJ114" s="1"/>
    </row>
    <row r="115" spans="1:62" x14ac:dyDescent="0.2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c r="BE115" s="1"/>
      <c r="BF115" s="1"/>
      <c r="BG115" s="1"/>
      <c r="BH115" s="1"/>
      <c r="BI115" s="1"/>
      <c r="BJ115" s="1"/>
    </row>
    <row r="116" spans="1:62" x14ac:dyDescent="0.2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c r="AV116" s="1"/>
      <c r="AW116" s="1"/>
      <c r="AX116" s="1"/>
      <c r="AY116" s="1"/>
      <c r="AZ116" s="1"/>
      <c r="BA116" s="1"/>
      <c r="BB116" s="1"/>
      <c r="BC116" s="1"/>
      <c r="BD116" s="1"/>
      <c r="BE116" s="1"/>
      <c r="BF116" s="1"/>
      <c r="BG116" s="1"/>
      <c r="BH116" s="1"/>
      <c r="BI116" s="1"/>
      <c r="BJ116" s="1"/>
    </row>
    <row r="117" spans="1:62" x14ac:dyDescent="0.2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c r="AV117" s="1"/>
      <c r="AW117" s="1"/>
      <c r="AX117" s="1"/>
      <c r="AY117" s="1"/>
      <c r="AZ117" s="1"/>
      <c r="BA117" s="1"/>
      <c r="BB117" s="1"/>
      <c r="BC117" s="1"/>
      <c r="BD117" s="1"/>
      <c r="BE117" s="1"/>
      <c r="BF117" s="1"/>
      <c r="BG117" s="1"/>
      <c r="BH117" s="1"/>
      <c r="BI117" s="1"/>
      <c r="BJ117" s="1"/>
    </row>
    <row r="118" spans="1:62" x14ac:dyDescent="0.2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c r="AV118" s="1"/>
      <c r="AW118" s="1"/>
      <c r="AX118" s="1"/>
      <c r="AY118" s="1"/>
      <c r="AZ118" s="1"/>
      <c r="BA118" s="1"/>
      <c r="BB118" s="1"/>
      <c r="BC118" s="1"/>
      <c r="BD118" s="1"/>
      <c r="BE118" s="1"/>
      <c r="BF118" s="1"/>
      <c r="BG118" s="1"/>
      <c r="BH118" s="1"/>
      <c r="BI118" s="1"/>
      <c r="BJ118" s="1"/>
    </row>
    <row r="119" spans="1:62" x14ac:dyDescent="0.2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c r="BD119" s="1"/>
      <c r="BE119" s="1"/>
      <c r="BF119" s="1"/>
      <c r="BG119" s="1"/>
      <c r="BH119" s="1"/>
      <c r="BI119" s="1"/>
      <c r="BJ119" s="1"/>
    </row>
    <row r="120" spans="1:62" x14ac:dyDescent="0.2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c r="BE120" s="1"/>
      <c r="BF120" s="1"/>
      <c r="BG120" s="1"/>
      <c r="BH120" s="1"/>
      <c r="BI120" s="1"/>
      <c r="BJ120" s="1"/>
    </row>
    <row r="121" spans="1:62" x14ac:dyDescent="0.2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c r="AV121" s="1"/>
      <c r="AW121" s="1"/>
      <c r="AX121" s="1"/>
      <c r="AY121" s="1"/>
      <c r="AZ121" s="1"/>
      <c r="BA121" s="1"/>
      <c r="BB121" s="1"/>
      <c r="BC121" s="1"/>
      <c r="BD121" s="1"/>
      <c r="BE121" s="1"/>
      <c r="BF121" s="1"/>
      <c r="BG121" s="1"/>
      <c r="BH121" s="1"/>
      <c r="BI121" s="1"/>
      <c r="BJ121" s="1"/>
    </row>
    <row r="122" spans="1:62" x14ac:dyDescent="0.2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c r="AV122" s="1"/>
      <c r="AW122" s="1"/>
      <c r="AX122" s="1"/>
      <c r="AY122" s="1"/>
      <c r="AZ122" s="1"/>
      <c r="BA122" s="1"/>
      <c r="BB122" s="1"/>
      <c r="BC122" s="1"/>
      <c r="BD122" s="1"/>
      <c r="BE122" s="1"/>
      <c r="BF122" s="1"/>
      <c r="BG122" s="1"/>
      <c r="BH122" s="1"/>
      <c r="BI122" s="1"/>
      <c r="BJ122" s="1"/>
    </row>
    <row r="123" spans="1:62" x14ac:dyDescent="0.2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c r="AV123" s="1"/>
      <c r="AW123" s="1"/>
      <c r="AX123" s="1"/>
      <c r="AY123" s="1"/>
      <c r="AZ123" s="1"/>
      <c r="BA123" s="1"/>
      <c r="BB123" s="1"/>
      <c r="BC123" s="1"/>
      <c r="BD123" s="1"/>
      <c r="BE123" s="1"/>
      <c r="BF123" s="1"/>
      <c r="BG123" s="1"/>
      <c r="BH123" s="1"/>
      <c r="BI123" s="1"/>
      <c r="BJ123" s="1"/>
    </row>
    <row r="124" spans="1:62" x14ac:dyDescent="0.2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c r="AV124" s="1"/>
      <c r="AW124" s="1"/>
      <c r="AX124" s="1"/>
      <c r="AY124" s="1"/>
      <c r="AZ124" s="1"/>
      <c r="BA124" s="1"/>
      <c r="BB124" s="1"/>
      <c r="BC124" s="1"/>
      <c r="BD124" s="1"/>
      <c r="BE124" s="1"/>
      <c r="BF124" s="1"/>
      <c r="BG124" s="1"/>
      <c r="BH124" s="1"/>
      <c r="BI124" s="1"/>
      <c r="BJ124" s="1"/>
    </row>
    <row r="125" spans="1:62" x14ac:dyDescent="0.2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c r="AV125" s="1"/>
      <c r="AW125" s="1"/>
      <c r="AX125" s="1"/>
      <c r="AY125" s="1"/>
      <c r="AZ125" s="1"/>
      <c r="BA125" s="1"/>
      <c r="BB125" s="1"/>
      <c r="BC125" s="1"/>
      <c r="BD125" s="1"/>
      <c r="BE125" s="1"/>
      <c r="BF125" s="1"/>
      <c r="BG125" s="1"/>
      <c r="BH125" s="1"/>
      <c r="BI125" s="1"/>
      <c r="BJ125" s="1"/>
    </row>
    <row r="126" spans="1:62" x14ac:dyDescent="0.2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c r="AV126" s="1"/>
      <c r="AW126" s="1"/>
      <c r="AX126" s="1"/>
      <c r="AY126" s="1"/>
      <c r="AZ126" s="1"/>
      <c r="BA126" s="1"/>
      <c r="BB126" s="1"/>
      <c r="BC126" s="1"/>
      <c r="BD126" s="1"/>
      <c r="BE126" s="1"/>
      <c r="BF126" s="1"/>
      <c r="BG126" s="1"/>
      <c r="BH126" s="1"/>
      <c r="BI126" s="1"/>
      <c r="BJ126" s="1"/>
    </row>
    <row r="127" spans="1:62" x14ac:dyDescent="0.2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c r="AV127" s="1"/>
      <c r="AW127" s="1"/>
      <c r="AX127" s="1"/>
      <c r="AY127" s="1"/>
      <c r="AZ127" s="1"/>
      <c r="BA127" s="1"/>
      <c r="BB127" s="1"/>
      <c r="BC127" s="1"/>
      <c r="BD127" s="1"/>
      <c r="BE127" s="1"/>
      <c r="BF127" s="1"/>
      <c r="BG127" s="1"/>
      <c r="BH127" s="1"/>
      <c r="BI127" s="1"/>
      <c r="BJ127" s="1"/>
    </row>
    <row r="128" spans="1:62" x14ac:dyDescent="0.2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c r="AV128" s="1"/>
      <c r="AW128" s="1"/>
      <c r="AX128" s="1"/>
      <c r="AY128" s="1"/>
      <c r="AZ128" s="1"/>
      <c r="BA128" s="1"/>
      <c r="BB128" s="1"/>
      <c r="BC128" s="1"/>
      <c r="BD128" s="1"/>
      <c r="BE128" s="1"/>
      <c r="BF128" s="1"/>
      <c r="BG128" s="1"/>
      <c r="BH128" s="1"/>
      <c r="BI128" s="1"/>
      <c r="BJ128" s="1"/>
    </row>
    <row r="129" spans="1:62" x14ac:dyDescent="0.2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c r="AV129" s="1"/>
      <c r="AW129" s="1"/>
      <c r="AX129" s="1"/>
      <c r="AY129" s="1"/>
      <c r="AZ129" s="1"/>
      <c r="BA129" s="1"/>
      <c r="BB129" s="1"/>
      <c r="BC129" s="1"/>
      <c r="BD129" s="1"/>
      <c r="BE129" s="1"/>
      <c r="BF129" s="1"/>
      <c r="BG129" s="1"/>
      <c r="BH129" s="1"/>
      <c r="BI129" s="1"/>
      <c r="BJ129" s="1"/>
    </row>
    <row r="130" spans="1:62" x14ac:dyDescent="0.2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c r="AV130" s="1"/>
      <c r="AW130" s="1"/>
      <c r="AX130" s="1"/>
      <c r="AY130" s="1"/>
      <c r="AZ130" s="1"/>
      <c r="BA130" s="1"/>
      <c r="BB130" s="1"/>
      <c r="BC130" s="1"/>
      <c r="BD130" s="1"/>
      <c r="BE130" s="1"/>
      <c r="BF130" s="1"/>
      <c r="BG130" s="1"/>
      <c r="BH130" s="1"/>
      <c r="BI130" s="1"/>
      <c r="BJ130" s="1"/>
    </row>
    <row r="131" spans="1:62" x14ac:dyDescent="0.2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c r="AV131" s="1"/>
      <c r="AW131" s="1"/>
      <c r="AX131" s="1"/>
      <c r="AY131" s="1"/>
      <c r="AZ131" s="1"/>
      <c r="BA131" s="1"/>
      <c r="BB131" s="1"/>
      <c r="BC131" s="1"/>
      <c r="BD131" s="1"/>
      <c r="BE131" s="1"/>
      <c r="BF131" s="1"/>
      <c r="BG131" s="1"/>
      <c r="BH131" s="1"/>
      <c r="BI131" s="1"/>
      <c r="BJ131" s="1"/>
    </row>
    <row r="132" spans="1:62" x14ac:dyDescent="0.2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c r="AV132" s="1"/>
      <c r="AW132" s="1"/>
      <c r="AX132" s="1"/>
      <c r="AY132" s="1"/>
      <c r="AZ132" s="1"/>
      <c r="BA132" s="1"/>
      <c r="BB132" s="1"/>
      <c r="BC132" s="1"/>
      <c r="BD132" s="1"/>
      <c r="BE132" s="1"/>
      <c r="BF132" s="1"/>
      <c r="BG132" s="1"/>
      <c r="BH132" s="1"/>
      <c r="BI132" s="1"/>
      <c r="BJ132" s="1"/>
    </row>
    <row r="133" spans="1:62" x14ac:dyDescent="0.2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c r="AV133" s="1"/>
      <c r="AW133" s="1"/>
      <c r="AX133" s="1"/>
      <c r="AY133" s="1"/>
      <c r="AZ133" s="1"/>
      <c r="BA133" s="1"/>
      <c r="BB133" s="1"/>
      <c r="BC133" s="1"/>
      <c r="BD133" s="1"/>
      <c r="BE133" s="1"/>
      <c r="BF133" s="1"/>
      <c r="BG133" s="1"/>
      <c r="BH133" s="1"/>
      <c r="BI133" s="1"/>
      <c r="BJ133" s="1"/>
    </row>
    <row r="134" spans="1:62" x14ac:dyDescent="0.2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c r="AV134" s="1"/>
      <c r="AW134" s="1"/>
      <c r="AX134" s="1"/>
      <c r="AY134" s="1"/>
      <c r="AZ134" s="1"/>
      <c r="BA134" s="1"/>
      <c r="BB134" s="1"/>
      <c r="BC134" s="1"/>
      <c r="BD134" s="1"/>
      <c r="BE134" s="1"/>
      <c r="BF134" s="1"/>
      <c r="BG134" s="1"/>
      <c r="BH134" s="1"/>
      <c r="BI134" s="1"/>
      <c r="BJ134" s="1"/>
    </row>
    <row r="135" spans="1:62" x14ac:dyDescent="0.2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c r="AV135" s="1"/>
      <c r="AW135" s="1"/>
      <c r="AX135" s="1"/>
      <c r="AY135" s="1"/>
      <c r="AZ135" s="1"/>
      <c r="BA135" s="1"/>
      <c r="BB135" s="1"/>
      <c r="BC135" s="1"/>
      <c r="BD135" s="1"/>
      <c r="BE135" s="1"/>
      <c r="BF135" s="1"/>
      <c r="BG135" s="1"/>
      <c r="BH135" s="1"/>
      <c r="BI135" s="1"/>
      <c r="BJ135" s="1"/>
    </row>
    <row r="136" spans="1:62" x14ac:dyDescent="0.2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c r="AV136" s="1"/>
      <c r="AW136" s="1"/>
      <c r="AX136" s="1"/>
      <c r="AY136" s="1"/>
      <c r="AZ136" s="1"/>
      <c r="BA136" s="1"/>
      <c r="BB136" s="1"/>
      <c r="BC136" s="1"/>
      <c r="BD136" s="1"/>
      <c r="BE136" s="1"/>
      <c r="BF136" s="1"/>
      <c r="BG136" s="1"/>
      <c r="BH136" s="1"/>
      <c r="BI136" s="1"/>
      <c r="BJ136" s="1"/>
    </row>
    <row r="137" spans="1:62" x14ac:dyDescent="0.2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c r="AU137" s="1"/>
      <c r="AV137" s="1"/>
      <c r="AW137" s="1"/>
      <c r="AX137" s="1"/>
      <c r="AY137" s="1"/>
      <c r="AZ137" s="1"/>
      <c r="BA137" s="1"/>
      <c r="BB137" s="1"/>
      <c r="BC137" s="1"/>
      <c r="BD137" s="1"/>
      <c r="BE137" s="1"/>
      <c r="BF137" s="1"/>
      <c r="BG137" s="1"/>
      <c r="BH137" s="1"/>
      <c r="BI137" s="1"/>
      <c r="BJ137" s="1"/>
    </row>
    <row r="138" spans="1:62" x14ac:dyDescent="0.2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c r="AV138" s="1"/>
      <c r="AW138" s="1"/>
      <c r="AX138" s="1"/>
      <c r="AY138" s="1"/>
      <c r="AZ138" s="1"/>
      <c r="BA138" s="1"/>
      <c r="BB138" s="1"/>
      <c r="BC138" s="1"/>
      <c r="BD138" s="1"/>
      <c r="BE138" s="1"/>
      <c r="BF138" s="1"/>
      <c r="BG138" s="1"/>
      <c r="BH138" s="1"/>
      <c r="BI138" s="1"/>
      <c r="BJ138" s="1"/>
    </row>
    <row r="139" spans="1:62" x14ac:dyDescent="0.2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1"/>
      <c r="AV139" s="1"/>
      <c r="AW139" s="1"/>
      <c r="AX139" s="1"/>
      <c r="AY139" s="1"/>
      <c r="AZ139" s="1"/>
      <c r="BA139" s="1"/>
      <c r="BB139" s="1"/>
      <c r="BC139" s="1"/>
      <c r="BD139" s="1"/>
      <c r="BE139" s="1"/>
      <c r="BF139" s="1"/>
      <c r="BG139" s="1"/>
      <c r="BH139" s="1"/>
      <c r="BI139" s="1"/>
      <c r="BJ139" s="1"/>
    </row>
    <row r="140" spans="1:62" x14ac:dyDescent="0.2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c r="AU140" s="1"/>
      <c r="AV140" s="1"/>
      <c r="AW140" s="1"/>
      <c r="AX140" s="1"/>
      <c r="AY140" s="1"/>
      <c r="AZ140" s="1"/>
      <c r="BA140" s="1"/>
      <c r="BB140" s="1"/>
      <c r="BC140" s="1"/>
      <c r="BD140" s="1"/>
      <c r="BE140" s="1"/>
      <c r="BF140" s="1"/>
      <c r="BG140" s="1"/>
      <c r="BH140" s="1"/>
      <c r="BI140" s="1"/>
      <c r="BJ140" s="1"/>
    </row>
    <row r="141" spans="1:62" x14ac:dyDescent="0.2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c r="AV141" s="1"/>
      <c r="AW141" s="1"/>
      <c r="AX141" s="1"/>
      <c r="AY141" s="1"/>
      <c r="AZ141" s="1"/>
      <c r="BA141" s="1"/>
      <c r="BB141" s="1"/>
      <c r="BC141" s="1"/>
      <c r="BD141" s="1"/>
      <c r="BE141" s="1"/>
      <c r="BF141" s="1"/>
      <c r="BG141" s="1"/>
      <c r="BH141" s="1"/>
      <c r="BI141" s="1"/>
      <c r="BJ141" s="1"/>
    </row>
    <row r="142" spans="1:62" x14ac:dyDescent="0.2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c r="AV142" s="1"/>
      <c r="AW142" s="1"/>
      <c r="AX142" s="1"/>
      <c r="AY142" s="1"/>
      <c r="AZ142" s="1"/>
      <c r="BA142" s="1"/>
      <c r="BB142" s="1"/>
      <c r="BC142" s="1"/>
      <c r="BD142" s="1"/>
      <c r="BE142" s="1"/>
      <c r="BF142" s="1"/>
      <c r="BG142" s="1"/>
      <c r="BH142" s="1"/>
      <c r="BI142" s="1"/>
      <c r="BJ142" s="1"/>
    </row>
    <row r="143" spans="1:62" x14ac:dyDescent="0.2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c r="AV143" s="1"/>
      <c r="AW143" s="1"/>
      <c r="AX143" s="1"/>
      <c r="AY143" s="1"/>
      <c r="AZ143" s="1"/>
      <c r="BA143" s="1"/>
      <c r="BB143" s="1"/>
      <c r="BC143" s="1"/>
      <c r="BD143" s="1"/>
      <c r="BE143" s="1"/>
      <c r="BF143" s="1"/>
      <c r="BG143" s="1"/>
      <c r="BH143" s="1"/>
      <c r="BI143" s="1"/>
      <c r="BJ143" s="1"/>
    </row>
    <row r="144" spans="1:62" x14ac:dyDescent="0.2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c r="AV144" s="1"/>
      <c r="AW144" s="1"/>
      <c r="AX144" s="1"/>
      <c r="AY144" s="1"/>
      <c r="AZ144" s="1"/>
      <c r="BA144" s="1"/>
      <c r="BB144" s="1"/>
      <c r="BC144" s="1"/>
      <c r="BD144" s="1"/>
      <c r="BE144" s="1"/>
      <c r="BF144" s="1"/>
      <c r="BG144" s="1"/>
      <c r="BH144" s="1"/>
      <c r="BI144" s="1"/>
      <c r="BJ144" s="1"/>
    </row>
    <row r="145" spans="1:62" x14ac:dyDescent="0.2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c r="AV145" s="1"/>
      <c r="AW145" s="1"/>
      <c r="AX145" s="1"/>
      <c r="AY145" s="1"/>
      <c r="AZ145" s="1"/>
      <c r="BA145" s="1"/>
      <c r="BB145" s="1"/>
      <c r="BC145" s="1"/>
      <c r="BD145" s="1"/>
      <c r="BE145" s="1"/>
      <c r="BF145" s="1"/>
      <c r="BG145" s="1"/>
      <c r="BH145" s="1"/>
      <c r="BI145" s="1"/>
      <c r="BJ145" s="1"/>
    </row>
    <row r="146" spans="1:62" x14ac:dyDescent="0.2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c r="AV146" s="1"/>
      <c r="AW146" s="1"/>
      <c r="AX146" s="1"/>
      <c r="AY146" s="1"/>
      <c r="AZ146" s="1"/>
      <c r="BA146" s="1"/>
      <c r="BB146" s="1"/>
      <c r="BC146" s="1"/>
      <c r="BD146" s="1"/>
      <c r="BE146" s="1"/>
      <c r="BF146" s="1"/>
      <c r="BG146" s="1"/>
      <c r="BH146" s="1"/>
      <c r="BI146" s="1"/>
      <c r="BJ146" s="1"/>
    </row>
    <row r="147" spans="1:62" x14ac:dyDescent="0.2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c r="AV147" s="1"/>
      <c r="AW147" s="1"/>
      <c r="AX147" s="1"/>
      <c r="AY147" s="1"/>
      <c r="AZ147" s="1"/>
      <c r="BA147" s="1"/>
      <c r="BB147" s="1"/>
      <c r="BC147" s="1"/>
      <c r="BD147" s="1"/>
      <c r="BE147" s="1"/>
      <c r="BF147" s="1"/>
      <c r="BG147" s="1"/>
      <c r="BH147" s="1"/>
      <c r="BI147" s="1"/>
      <c r="BJ147" s="1"/>
    </row>
    <row r="148" spans="1:62" x14ac:dyDescent="0.2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c r="AU148" s="1"/>
      <c r="AV148" s="1"/>
      <c r="AW148" s="1"/>
      <c r="AX148" s="1"/>
      <c r="AY148" s="1"/>
      <c r="AZ148" s="1"/>
      <c r="BA148" s="1"/>
      <c r="BB148" s="1"/>
      <c r="BC148" s="1"/>
      <c r="BD148" s="1"/>
      <c r="BE148" s="1"/>
      <c r="BF148" s="1"/>
      <c r="BG148" s="1"/>
      <c r="BH148" s="1"/>
      <c r="BI148" s="1"/>
      <c r="BJ148" s="1"/>
    </row>
    <row r="149" spans="1:62" x14ac:dyDescent="0.2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c r="AU149" s="1"/>
      <c r="AV149" s="1"/>
      <c r="AW149" s="1"/>
      <c r="AX149" s="1"/>
      <c r="AY149" s="1"/>
      <c r="AZ149" s="1"/>
      <c r="BA149" s="1"/>
      <c r="BB149" s="1"/>
      <c r="BC149" s="1"/>
      <c r="BD149" s="1"/>
      <c r="BE149" s="1"/>
      <c r="BF149" s="1"/>
      <c r="BG149" s="1"/>
      <c r="BH149" s="1"/>
      <c r="BI149" s="1"/>
      <c r="BJ149" s="1"/>
    </row>
    <row r="150" spans="1:62" x14ac:dyDescent="0.2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c r="AV150" s="1"/>
      <c r="AW150" s="1"/>
      <c r="AX150" s="1"/>
      <c r="AY150" s="1"/>
      <c r="AZ150" s="1"/>
      <c r="BA150" s="1"/>
      <c r="BB150" s="1"/>
      <c r="BC150" s="1"/>
      <c r="BD150" s="1"/>
      <c r="BE150" s="1"/>
      <c r="BF150" s="1"/>
      <c r="BG150" s="1"/>
      <c r="BH150" s="1"/>
      <c r="BI150" s="1"/>
      <c r="BJ150" s="1"/>
    </row>
    <row r="151" spans="1:62" x14ac:dyDescent="0.2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c r="AV151" s="1"/>
      <c r="AW151" s="1"/>
      <c r="AX151" s="1"/>
      <c r="AY151" s="1"/>
      <c r="AZ151" s="1"/>
      <c r="BA151" s="1"/>
      <c r="BB151" s="1"/>
      <c r="BC151" s="1"/>
      <c r="BD151" s="1"/>
      <c r="BE151" s="1"/>
      <c r="BF151" s="1"/>
      <c r="BG151" s="1"/>
      <c r="BH151" s="1"/>
      <c r="BI151" s="1"/>
      <c r="BJ151" s="1"/>
    </row>
    <row r="152" spans="1:62" x14ac:dyDescent="0.2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c r="AV152" s="1"/>
      <c r="AW152" s="1"/>
      <c r="AX152" s="1"/>
      <c r="AY152" s="1"/>
      <c r="AZ152" s="1"/>
      <c r="BA152" s="1"/>
      <c r="BB152" s="1"/>
      <c r="BC152" s="1"/>
      <c r="BD152" s="1"/>
      <c r="BE152" s="1"/>
      <c r="BF152" s="1"/>
      <c r="BG152" s="1"/>
      <c r="BH152" s="1"/>
      <c r="BI152" s="1"/>
      <c r="BJ152" s="1"/>
    </row>
    <row r="153" spans="1:62" x14ac:dyDescent="0.2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c r="AV153" s="1"/>
      <c r="AW153" s="1"/>
      <c r="AX153" s="1"/>
      <c r="AY153" s="1"/>
      <c r="AZ153" s="1"/>
      <c r="BA153" s="1"/>
      <c r="BB153" s="1"/>
      <c r="BC153" s="1"/>
      <c r="BD153" s="1"/>
      <c r="BE153" s="1"/>
      <c r="BF153" s="1"/>
      <c r="BG153" s="1"/>
      <c r="BH153" s="1"/>
      <c r="BI153" s="1"/>
      <c r="BJ153" s="1"/>
    </row>
    <row r="154" spans="1:62" x14ac:dyDescent="0.2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c r="AV154" s="1"/>
      <c r="AW154" s="1"/>
      <c r="AX154" s="1"/>
      <c r="AY154" s="1"/>
      <c r="AZ154" s="1"/>
      <c r="BA154" s="1"/>
      <c r="BB154" s="1"/>
      <c r="BC154" s="1"/>
      <c r="BD154" s="1"/>
      <c r="BE154" s="1"/>
      <c r="BF154" s="1"/>
      <c r="BG154" s="1"/>
      <c r="BH154" s="1"/>
      <c r="BI154" s="1"/>
      <c r="BJ154" s="1"/>
    </row>
    <row r="155" spans="1:62" x14ac:dyDescent="0.2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c r="AV155" s="1"/>
      <c r="AW155" s="1"/>
      <c r="AX155" s="1"/>
      <c r="AY155" s="1"/>
      <c r="AZ155" s="1"/>
      <c r="BA155" s="1"/>
      <c r="BB155" s="1"/>
      <c r="BC155" s="1"/>
      <c r="BD155" s="1"/>
      <c r="BE155" s="1"/>
      <c r="BF155" s="1"/>
      <c r="BG155" s="1"/>
      <c r="BH155" s="1"/>
      <c r="BI155" s="1"/>
      <c r="BJ155" s="1"/>
    </row>
    <row r="156" spans="1:62" x14ac:dyDescent="0.2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c r="AV156" s="1"/>
      <c r="AW156" s="1"/>
      <c r="AX156" s="1"/>
      <c r="AY156" s="1"/>
      <c r="AZ156" s="1"/>
      <c r="BA156" s="1"/>
      <c r="BB156" s="1"/>
      <c r="BC156" s="1"/>
      <c r="BD156" s="1"/>
      <c r="BE156" s="1"/>
      <c r="BF156" s="1"/>
      <c r="BG156" s="1"/>
      <c r="BH156" s="1"/>
      <c r="BI156" s="1"/>
      <c r="BJ156" s="1"/>
    </row>
    <row r="157" spans="1:62" x14ac:dyDescent="0.2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c r="AU157" s="1"/>
      <c r="AV157" s="1"/>
      <c r="AW157" s="1"/>
      <c r="AX157" s="1"/>
      <c r="AY157" s="1"/>
      <c r="AZ157" s="1"/>
      <c r="BA157" s="1"/>
      <c r="BB157" s="1"/>
      <c r="BC157" s="1"/>
      <c r="BD157" s="1"/>
      <c r="BE157" s="1"/>
      <c r="BF157" s="1"/>
      <c r="BG157" s="1"/>
      <c r="BH157" s="1"/>
      <c r="BI157" s="1"/>
      <c r="BJ157" s="1"/>
    </row>
    <row r="158" spans="1:62" x14ac:dyDescent="0.2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c r="AU158" s="1"/>
      <c r="AV158" s="1"/>
      <c r="AW158" s="1"/>
      <c r="AX158" s="1"/>
      <c r="AY158" s="1"/>
      <c r="AZ158" s="1"/>
      <c r="BA158" s="1"/>
      <c r="BB158" s="1"/>
      <c r="BC158" s="1"/>
      <c r="BD158" s="1"/>
      <c r="BE158" s="1"/>
      <c r="BF158" s="1"/>
      <c r="BG158" s="1"/>
      <c r="BH158" s="1"/>
      <c r="BI158" s="1"/>
      <c r="BJ158" s="1"/>
    </row>
    <row r="159" spans="1:62" x14ac:dyDescent="0.2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c r="AU159" s="1"/>
      <c r="AV159" s="1"/>
      <c r="AW159" s="1"/>
      <c r="AX159" s="1"/>
      <c r="AY159" s="1"/>
      <c r="AZ159" s="1"/>
      <c r="BA159" s="1"/>
      <c r="BB159" s="1"/>
      <c r="BC159" s="1"/>
      <c r="BD159" s="1"/>
      <c r="BE159" s="1"/>
      <c r="BF159" s="1"/>
      <c r="BG159" s="1"/>
      <c r="BH159" s="1"/>
      <c r="BI159" s="1"/>
      <c r="BJ159" s="1"/>
    </row>
    <row r="160" spans="1:62" x14ac:dyDescent="0.2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c r="AU160" s="1"/>
      <c r="AV160" s="1"/>
      <c r="AW160" s="1"/>
      <c r="AX160" s="1"/>
      <c r="AY160" s="1"/>
      <c r="AZ160" s="1"/>
      <c r="BA160" s="1"/>
      <c r="BB160" s="1"/>
      <c r="BC160" s="1"/>
      <c r="BD160" s="1"/>
      <c r="BE160" s="1"/>
      <c r="BF160" s="1"/>
      <c r="BG160" s="1"/>
      <c r="BH160" s="1"/>
      <c r="BI160" s="1"/>
      <c r="BJ160" s="1"/>
    </row>
    <row r="161" spans="1:62" x14ac:dyDescent="0.2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c r="AU161" s="1"/>
      <c r="AV161" s="1"/>
      <c r="AW161" s="1"/>
      <c r="AX161" s="1"/>
      <c r="AY161" s="1"/>
      <c r="AZ161" s="1"/>
      <c r="BA161" s="1"/>
      <c r="BB161" s="1"/>
      <c r="BC161" s="1"/>
      <c r="BD161" s="1"/>
      <c r="BE161" s="1"/>
      <c r="BF161" s="1"/>
      <c r="BG161" s="1"/>
      <c r="BH161" s="1"/>
      <c r="BI161" s="1"/>
      <c r="BJ161" s="1"/>
    </row>
    <row r="162" spans="1:62" x14ac:dyDescent="0.2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c r="AU162" s="1"/>
      <c r="AV162" s="1"/>
      <c r="AW162" s="1"/>
      <c r="AX162" s="1"/>
      <c r="AY162" s="1"/>
      <c r="AZ162" s="1"/>
      <c r="BA162" s="1"/>
      <c r="BB162" s="1"/>
      <c r="BC162" s="1"/>
      <c r="BD162" s="1"/>
      <c r="BE162" s="1"/>
      <c r="BF162" s="1"/>
      <c r="BG162" s="1"/>
      <c r="BH162" s="1"/>
      <c r="BI162" s="1"/>
      <c r="BJ162" s="1"/>
    </row>
    <row r="163" spans="1:62" x14ac:dyDescent="0.2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c r="AU163" s="1"/>
      <c r="AV163" s="1"/>
      <c r="AW163" s="1"/>
      <c r="AX163" s="1"/>
      <c r="AY163" s="1"/>
      <c r="AZ163" s="1"/>
      <c r="BA163" s="1"/>
      <c r="BB163" s="1"/>
      <c r="BC163" s="1"/>
      <c r="BD163" s="1"/>
      <c r="BE163" s="1"/>
      <c r="BF163" s="1"/>
      <c r="BG163" s="1"/>
      <c r="BH163" s="1"/>
      <c r="BI163" s="1"/>
      <c r="BJ163" s="1"/>
    </row>
    <row r="164" spans="1:62" x14ac:dyDescent="0.2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1"/>
      <c r="AU164" s="1"/>
      <c r="AV164" s="1"/>
      <c r="AW164" s="1"/>
      <c r="AX164" s="1"/>
      <c r="AY164" s="1"/>
      <c r="AZ164" s="1"/>
      <c r="BA164" s="1"/>
      <c r="BB164" s="1"/>
      <c r="BC164" s="1"/>
      <c r="BD164" s="1"/>
      <c r="BE164" s="1"/>
      <c r="BF164" s="1"/>
      <c r="BG164" s="1"/>
      <c r="BH164" s="1"/>
      <c r="BI164" s="1"/>
      <c r="BJ164" s="1"/>
    </row>
    <row r="165" spans="1:62" x14ac:dyDescent="0.2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c r="AM165" s="1"/>
      <c r="AN165" s="1"/>
      <c r="AO165" s="1"/>
      <c r="AP165" s="1"/>
      <c r="AQ165" s="1"/>
      <c r="AR165" s="1"/>
      <c r="AS165" s="1"/>
      <c r="AT165" s="1"/>
      <c r="AU165" s="1"/>
      <c r="AV165" s="1"/>
      <c r="AW165" s="1"/>
      <c r="AX165" s="1"/>
      <c r="AY165" s="1"/>
      <c r="AZ165" s="1"/>
      <c r="BA165" s="1"/>
      <c r="BB165" s="1"/>
      <c r="BC165" s="1"/>
      <c r="BD165" s="1"/>
      <c r="BE165" s="1"/>
      <c r="BF165" s="1"/>
      <c r="BG165" s="1"/>
      <c r="BH165" s="1"/>
      <c r="BI165" s="1"/>
      <c r="BJ165" s="1"/>
    </row>
    <row r="166" spans="1:62" x14ac:dyDescent="0.2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c r="AM166" s="1"/>
      <c r="AN166" s="1"/>
      <c r="AO166" s="1"/>
      <c r="AP166" s="1"/>
      <c r="AQ166" s="1"/>
      <c r="AR166" s="1"/>
      <c r="AS166" s="1"/>
      <c r="AT166" s="1"/>
      <c r="AU166" s="1"/>
      <c r="AV166" s="1"/>
      <c r="AW166" s="1"/>
      <c r="AX166" s="1"/>
      <c r="AY166" s="1"/>
      <c r="AZ166" s="1"/>
      <c r="BA166" s="1"/>
      <c r="BB166" s="1"/>
      <c r="BC166" s="1"/>
      <c r="BD166" s="1"/>
      <c r="BE166" s="1"/>
      <c r="BF166" s="1"/>
      <c r="BG166" s="1"/>
      <c r="BH166" s="1"/>
      <c r="BI166" s="1"/>
      <c r="BJ166" s="1"/>
    </row>
    <row r="167" spans="1:62" x14ac:dyDescent="0.2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c r="AN167" s="1"/>
      <c r="AO167" s="1"/>
      <c r="AP167" s="1"/>
      <c r="AQ167" s="1"/>
      <c r="AR167" s="1"/>
      <c r="AS167" s="1"/>
      <c r="AT167" s="1"/>
      <c r="AU167" s="1"/>
      <c r="AV167" s="1"/>
      <c r="AW167" s="1"/>
      <c r="AX167" s="1"/>
      <c r="AY167" s="1"/>
      <c r="AZ167" s="1"/>
      <c r="BA167" s="1"/>
      <c r="BB167" s="1"/>
      <c r="BC167" s="1"/>
      <c r="BD167" s="1"/>
      <c r="BE167" s="1"/>
      <c r="BF167" s="1"/>
      <c r="BG167" s="1"/>
      <c r="BH167" s="1"/>
      <c r="BI167" s="1"/>
      <c r="BJ167" s="1"/>
    </row>
    <row r="168" spans="1:62" x14ac:dyDescent="0.2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c r="AN168" s="1"/>
      <c r="AO168" s="1"/>
      <c r="AP168" s="1"/>
      <c r="AQ168" s="1"/>
      <c r="AR168" s="1"/>
      <c r="AS168" s="1"/>
      <c r="AT168" s="1"/>
      <c r="AU168" s="1"/>
      <c r="AV168" s="1"/>
      <c r="AW168" s="1"/>
      <c r="AX168" s="1"/>
      <c r="AY168" s="1"/>
      <c r="AZ168" s="1"/>
      <c r="BA168" s="1"/>
      <c r="BB168" s="1"/>
      <c r="BC168" s="1"/>
      <c r="BD168" s="1"/>
      <c r="BE168" s="1"/>
      <c r="BF168" s="1"/>
      <c r="BG168" s="1"/>
      <c r="BH168" s="1"/>
      <c r="BI168" s="1"/>
      <c r="BJ168" s="1"/>
    </row>
    <row r="169" spans="1:62" x14ac:dyDescent="0.2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c r="AM169" s="1"/>
      <c r="AN169" s="1"/>
      <c r="AO169" s="1"/>
      <c r="AP169" s="1"/>
      <c r="AQ169" s="1"/>
      <c r="AR169" s="1"/>
      <c r="AS169" s="1"/>
      <c r="AT169" s="1"/>
      <c r="AU169" s="1"/>
      <c r="AV169" s="1"/>
      <c r="AW169" s="1"/>
      <c r="AX169" s="1"/>
      <c r="AY169" s="1"/>
      <c r="AZ169" s="1"/>
      <c r="BA169" s="1"/>
      <c r="BB169" s="1"/>
      <c r="BC169" s="1"/>
      <c r="BD169" s="1"/>
      <c r="BE169" s="1"/>
      <c r="BF169" s="1"/>
      <c r="BG169" s="1"/>
      <c r="BH169" s="1"/>
      <c r="BI169" s="1"/>
      <c r="BJ169" s="1"/>
    </row>
    <row r="170" spans="1:62" x14ac:dyDescent="0.2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c r="AM170" s="1"/>
      <c r="AN170" s="1"/>
      <c r="AO170" s="1"/>
      <c r="AP170" s="1"/>
      <c r="AQ170" s="1"/>
      <c r="AR170" s="1"/>
      <c r="AS170" s="1"/>
      <c r="AT170" s="1"/>
      <c r="AU170" s="1"/>
      <c r="AV170" s="1"/>
      <c r="AW170" s="1"/>
      <c r="AX170" s="1"/>
      <c r="AY170" s="1"/>
      <c r="AZ170" s="1"/>
      <c r="BA170" s="1"/>
      <c r="BB170" s="1"/>
      <c r="BC170" s="1"/>
      <c r="BD170" s="1"/>
      <c r="BE170" s="1"/>
      <c r="BF170" s="1"/>
      <c r="BG170" s="1"/>
      <c r="BH170" s="1"/>
      <c r="BI170" s="1"/>
      <c r="BJ170" s="1"/>
    </row>
    <row r="171" spans="1:62" x14ac:dyDescent="0.2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c r="AM171" s="1"/>
      <c r="AN171" s="1"/>
      <c r="AO171" s="1"/>
      <c r="AP171" s="1"/>
      <c r="AQ171" s="1"/>
      <c r="AR171" s="1"/>
      <c r="AS171" s="1"/>
      <c r="AT171" s="1"/>
      <c r="AU171" s="1"/>
      <c r="AV171" s="1"/>
      <c r="AW171" s="1"/>
      <c r="AX171" s="1"/>
      <c r="AY171" s="1"/>
      <c r="AZ171" s="1"/>
      <c r="BA171" s="1"/>
      <c r="BB171" s="1"/>
      <c r="BC171" s="1"/>
      <c r="BD171" s="1"/>
      <c r="BE171" s="1"/>
      <c r="BF171" s="1"/>
      <c r="BG171" s="1"/>
      <c r="BH171" s="1"/>
      <c r="BI171" s="1"/>
      <c r="BJ171" s="1"/>
    </row>
    <row r="172" spans="1:62" x14ac:dyDescent="0.2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c r="AM172" s="1"/>
      <c r="AN172" s="1"/>
      <c r="AO172" s="1"/>
      <c r="AP172" s="1"/>
      <c r="AQ172" s="1"/>
      <c r="AR172" s="1"/>
      <c r="AS172" s="1"/>
      <c r="AT172" s="1"/>
      <c r="AU172" s="1"/>
      <c r="AV172" s="1"/>
      <c r="AW172" s="1"/>
      <c r="AX172" s="1"/>
      <c r="AY172" s="1"/>
      <c r="AZ172" s="1"/>
      <c r="BA172" s="1"/>
      <c r="BB172" s="1"/>
      <c r="BC172" s="1"/>
      <c r="BD172" s="1"/>
      <c r="BE172" s="1"/>
      <c r="BF172" s="1"/>
      <c r="BG172" s="1"/>
      <c r="BH172" s="1"/>
      <c r="BI172" s="1"/>
      <c r="BJ172" s="1"/>
    </row>
    <row r="173" spans="1:62" x14ac:dyDescent="0.2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1"/>
      <c r="AM173" s="1"/>
      <c r="AN173" s="1"/>
      <c r="AO173" s="1"/>
      <c r="AP173" s="1"/>
      <c r="AQ173" s="1"/>
      <c r="AR173" s="1"/>
      <c r="AS173" s="1"/>
      <c r="AT173" s="1"/>
      <c r="AU173" s="1"/>
      <c r="AV173" s="1"/>
      <c r="AW173" s="1"/>
      <c r="AX173" s="1"/>
      <c r="AY173" s="1"/>
      <c r="AZ173" s="1"/>
      <c r="BA173" s="1"/>
      <c r="BB173" s="1"/>
      <c r="BC173" s="1"/>
      <c r="BD173" s="1"/>
      <c r="BE173" s="1"/>
      <c r="BF173" s="1"/>
      <c r="BG173" s="1"/>
      <c r="BH173" s="1"/>
      <c r="BI173" s="1"/>
      <c r="BJ173" s="1"/>
    </row>
    <row r="174" spans="1:62" x14ac:dyDescent="0.2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c r="AM174" s="1"/>
      <c r="AN174" s="1"/>
      <c r="AO174" s="1"/>
      <c r="AP174" s="1"/>
      <c r="AQ174" s="1"/>
      <c r="AR174" s="1"/>
      <c r="AS174" s="1"/>
      <c r="AT174" s="1"/>
      <c r="AU174" s="1"/>
      <c r="AV174" s="1"/>
      <c r="AW174" s="1"/>
      <c r="AX174" s="1"/>
      <c r="AY174" s="1"/>
      <c r="AZ174" s="1"/>
      <c r="BA174" s="1"/>
      <c r="BB174" s="1"/>
      <c r="BC174" s="1"/>
      <c r="BD174" s="1"/>
      <c r="BE174" s="1"/>
      <c r="BF174" s="1"/>
      <c r="BG174" s="1"/>
      <c r="BH174" s="1"/>
      <c r="BI174" s="1"/>
      <c r="BJ174" s="1"/>
    </row>
    <row r="175" spans="1:62" x14ac:dyDescent="0.2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c r="AM175" s="1"/>
      <c r="AN175" s="1"/>
      <c r="AO175" s="1"/>
      <c r="AP175" s="1"/>
      <c r="AQ175" s="1"/>
      <c r="AR175" s="1"/>
      <c r="AS175" s="1"/>
      <c r="AT175" s="1"/>
      <c r="AU175" s="1"/>
      <c r="AV175" s="1"/>
      <c r="AW175" s="1"/>
      <c r="AX175" s="1"/>
      <c r="AY175" s="1"/>
      <c r="AZ175" s="1"/>
      <c r="BA175" s="1"/>
      <c r="BB175" s="1"/>
      <c r="BC175" s="1"/>
      <c r="BD175" s="1"/>
      <c r="BE175" s="1"/>
      <c r="BF175" s="1"/>
      <c r="BG175" s="1"/>
      <c r="BH175" s="1"/>
      <c r="BI175" s="1"/>
      <c r="BJ175" s="1"/>
    </row>
    <row r="176" spans="1:62" x14ac:dyDescent="0.2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1"/>
      <c r="AM176" s="1"/>
      <c r="AN176" s="1"/>
      <c r="AO176" s="1"/>
      <c r="AP176" s="1"/>
      <c r="AQ176" s="1"/>
      <c r="AR176" s="1"/>
      <c r="AS176" s="1"/>
      <c r="AT176" s="1"/>
      <c r="AU176" s="1"/>
      <c r="AV176" s="1"/>
      <c r="AW176" s="1"/>
      <c r="AX176" s="1"/>
      <c r="AY176" s="1"/>
      <c r="AZ176" s="1"/>
      <c r="BA176" s="1"/>
      <c r="BB176" s="1"/>
      <c r="BC176" s="1"/>
      <c r="BD176" s="1"/>
      <c r="BE176" s="1"/>
      <c r="BF176" s="1"/>
      <c r="BG176" s="1"/>
      <c r="BH176" s="1"/>
      <c r="BI176" s="1"/>
      <c r="BJ176" s="1"/>
    </row>
    <row r="177" spans="1:62" x14ac:dyDescent="0.2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c r="AL177" s="1"/>
      <c r="AM177" s="1"/>
      <c r="AN177" s="1"/>
      <c r="AO177" s="1"/>
      <c r="AP177" s="1"/>
      <c r="AQ177" s="1"/>
      <c r="AR177" s="1"/>
      <c r="AS177" s="1"/>
      <c r="AT177" s="1"/>
      <c r="AU177" s="1"/>
      <c r="AV177" s="1"/>
      <c r="AW177" s="1"/>
      <c r="AX177" s="1"/>
      <c r="AY177" s="1"/>
      <c r="AZ177" s="1"/>
      <c r="BA177" s="1"/>
      <c r="BB177" s="1"/>
      <c r="BC177" s="1"/>
      <c r="BD177" s="1"/>
      <c r="BE177" s="1"/>
      <c r="BF177" s="1"/>
      <c r="BG177" s="1"/>
      <c r="BH177" s="1"/>
      <c r="BI177" s="1"/>
      <c r="BJ177" s="1"/>
    </row>
    <row r="178" spans="1:62" x14ac:dyDescent="0.2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c r="AL178" s="1"/>
      <c r="AM178" s="1"/>
      <c r="AN178" s="1"/>
      <c r="AO178" s="1"/>
      <c r="AP178" s="1"/>
      <c r="AQ178" s="1"/>
      <c r="AR178" s="1"/>
      <c r="AS178" s="1"/>
      <c r="AT178" s="1"/>
      <c r="AU178" s="1"/>
      <c r="AV178" s="1"/>
      <c r="AW178" s="1"/>
      <c r="AX178" s="1"/>
      <c r="AY178" s="1"/>
      <c r="AZ178" s="1"/>
      <c r="BA178" s="1"/>
      <c r="BB178" s="1"/>
      <c r="BC178" s="1"/>
      <c r="BD178" s="1"/>
      <c r="BE178" s="1"/>
      <c r="BF178" s="1"/>
      <c r="BG178" s="1"/>
      <c r="BH178" s="1"/>
      <c r="BI178" s="1"/>
      <c r="BJ178" s="1"/>
    </row>
    <row r="179" spans="1:62" x14ac:dyDescent="0.2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c r="AL179" s="1"/>
      <c r="AM179" s="1"/>
      <c r="AN179" s="1"/>
      <c r="AO179" s="1"/>
      <c r="AP179" s="1"/>
      <c r="AQ179" s="1"/>
      <c r="AR179" s="1"/>
      <c r="AS179" s="1"/>
      <c r="AT179" s="1"/>
      <c r="AU179" s="1"/>
      <c r="AV179" s="1"/>
      <c r="AW179" s="1"/>
      <c r="AX179" s="1"/>
      <c r="AY179" s="1"/>
      <c r="AZ179" s="1"/>
      <c r="BA179" s="1"/>
      <c r="BB179" s="1"/>
      <c r="BC179" s="1"/>
      <c r="BD179" s="1"/>
      <c r="BE179" s="1"/>
      <c r="BF179" s="1"/>
      <c r="BG179" s="1"/>
      <c r="BH179" s="1"/>
      <c r="BI179" s="1"/>
      <c r="BJ179" s="1"/>
    </row>
    <row r="180" spans="1:62" x14ac:dyDescent="0.2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c r="AL180" s="1"/>
      <c r="AM180" s="1"/>
      <c r="AN180" s="1"/>
      <c r="AO180" s="1"/>
      <c r="AP180" s="1"/>
      <c r="AQ180" s="1"/>
      <c r="AR180" s="1"/>
      <c r="AS180" s="1"/>
      <c r="AT180" s="1"/>
      <c r="AU180" s="1"/>
      <c r="AV180" s="1"/>
      <c r="AW180" s="1"/>
      <c r="AX180" s="1"/>
      <c r="AY180" s="1"/>
      <c r="AZ180" s="1"/>
      <c r="BA180" s="1"/>
      <c r="BB180" s="1"/>
      <c r="BC180" s="1"/>
      <c r="BD180" s="1"/>
      <c r="BE180" s="1"/>
      <c r="BF180" s="1"/>
      <c r="BG180" s="1"/>
      <c r="BH180" s="1"/>
      <c r="BI180" s="1"/>
      <c r="BJ180" s="1"/>
    </row>
    <row r="181" spans="1:62" x14ac:dyDescent="0.2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1"/>
      <c r="AM181" s="1"/>
      <c r="AN181" s="1"/>
      <c r="AO181" s="1"/>
      <c r="AP181" s="1"/>
      <c r="AQ181" s="1"/>
      <c r="AR181" s="1"/>
      <c r="AS181" s="1"/>
      <c r="AT181" s="1"/>
      <c r="AU181" s="1"/>
      <c r="AV181" s="1"/>
      <c r="AW181" s="1"/>
      <c r="AX181" s="1"/>
      <c r="AY181" s="1"/>
      <c r="AZ181" s="1"/>
      <c r="BA181" s="1"/>
      <c r="BB181" s="1"/>
      <c r="BC181" s="1"/>
      <c r="BD181" s="1"/>
      <c r="BE181" s="1"/>
      <c r="BF181" s="1"/>
      <c r="BG181" s="1"/>
      <c r="BH181" s="1"/>
      <c r="BI181" s="1"/>
      <c r="BJ181" s="1"/>
    </row>
    <row r="182" spans="1:62" x14ac:dyDescent="0.2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1"/>
      <c r="AM182" s="1"/>
      <c r="AN182" s="1"/>
      <c r="AO182" s="1"/>
      <c r="AP182" s="1"/>
      <c r="AQ182" s="1"/>
      <c r="AR182" s="1"/>
      <c r="AS182" s="1"/>
      <c r="AT182" s="1"/>
      <c r="AU182" s="1"/>
      <c r="AV182" s="1"/>
      <c r="AW182" s="1"/>
      <c r="AX182" s="1"/>
      <c r="AY182" s="1"/>
      <c r="AZ182" s="1"/>
      <c r="BA182" s="1"/>
      <c r="BB182" s="1"/>
      <c r="BC182" s="1"/>
      <c r="BD182" s="1"/>
      <c r="BE182" s="1"/>
      <c r="BF182" s="1"/>
      <c r="BG182" s="1"/>
      <c r="BH182" s="1"/>
      <c r="BI182" s="1"/>
      <c r="BJ182" s="1"/>
    </row>
    <row r="183" spans="1:62" x14ac:dyDescent="0.2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c r="AL183" s="1"/>
      <c r="AM183" s="1"/>
      <c r="AN183" s="1"/>
      <c r="AO183" s="1"/>
      <c r="AP183" s="1"/>
      <c r="AQ183" s="1"/>
      <c r="AR183" s="1"/>
      <c r="AS183" s="1"/>
      <c r="AT183" s="1"/>
      <c r="AU183" s="1"/>
      <c r="AV183" s="1"/>
      <c r="AW183" s="1"/>
      <c r="AX183" s="1"/>
      <c r="AY183" s="1"/>
      <c r="AZ183" s="1"/>
      <c r="BA183" s="1"/>
      <c r="BB183" s="1"/>
      <c r="BC183" s="1"/>
      <c r="BD183" s="1"/>
      <c r="BE183" s="1"/>
      <c r="BF183" s="1"/>
      <c r="BG183" s="1"/>
      <c r="BH183" s="1"/>
      <c r="BI183" s="1"/>
      <c r="BJ183" s="1"/>
    </row>
    <row r="184" spans="1:62" x14ac:dyDescent="0.2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c r="AL184" s="1"/>
      <c r="AM184" s="1"/>
      <c r="AN184" s="1"/>
      <c r="AO184" s="1"/>
      <c r="AP184" s="1"/>
      <c r="AQ184" s="1"/>
      <c r="AR184" s="1"/>
      <c r="AS184" s="1"/>
      <c r="AT184" s="1"/>
      <c r="AU184" s="1"/>
      <c r="AV184" s="1"/>
      <c r="AW184" s="1"/>
      <c r="AX184" s="1"/>
      <c r="AY184" s="1"/>
      <c r="AZ184" s="1"/>
      <c r="BA184" s="1"/>
      <c r="BB184" s="1"/>
      <c r="BC184" s="1"/>
      <c r="BD184" s="1"/>
      <c r="BE184" s="1"/>
      <c r="BF184" s="1"/>
      <c r="BG184" s="1"/>
      <c r="BH184" s="1"/>
      <c r="BI184" s="1"/>
      <c r="BJ184" s="1"/>
    </row>
    <row r="185" spans="1:62" x14ac:dyDescent="0.2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1"/>
      <c r="AL185" s="1"/>
      <c r="AM185" s="1"/>
      <c r="AN185" s="1"/>
      <c r="AO185" s="1"/>
      <c r="AP185" s="1"/>
      <c r="AQ185" s="1"/>
      <c r="AR185" s="1"/>
      <c r="AS185" s="1"/>
      <c r="AT185" s="1"/>
      <c r="AU185" s="1"/>
      <c r="AV185" s="1"/>
      <c r="AW185" s="1"/>
      <c r="AX185" s="1"/>
      <c r="AY185" s="1"/>
      <c r="AZ185" s="1"/>
      <c r="BA185" s="1"/>
      <c r="BB185" s="1"/>
      <c r="BC185" s="1"/>
      <c r="BD185" s="1"/>
      <c r="BE185" s="1"/>
      <c r="BF185" s="1"/>
      <c r="BG185" s="1"/>
      <c r="BH185" s="1"/>
      <c r="BI185" s="1"/>
      <c r="BJ185" s="1"/>
    </row>
    <row r="186" spans="1:62" x14ac:dyDescent="0.2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c r="AL186" s="1"/>
      <c r="AM186" s="1"/>
      <c r="AN186" s="1"/>
      <c r="AO186" s="1"/>
      <c r="AP186" s="1"/>
      <c r="AQ186" s="1"/>
      <c r="AR186" s="1"/>
      <c r="AS186" s="1"/>
      <c r="AT186" s="1"/>
      <c r="AU186" s="1"/>
      <c r="AV186" s="1"/>
      <c r="AW186" s="1"/>
      <c r="AX186" s="1"/>
      <c r="AY186" s="1"/>
      <c r="AZ186" s="1"/>
      <c r="BA186" s="1"/>
      <c r="BB186" s="1"/>
      <c r="BC186" s="1"/>
      <c r="BD186" s="1"/>
      <c r="BE186" s="1"/>
      <c r="BF186" s="1"/>
      <c r="BG186" s="1"/>
      <c r="BH186" s="1"/>
      <c r="BI186" s="1"/>
      <c r="BJ186" s="1"/>
    </row>
    <row r="187" spans="1:62" x14ac:dyDescent="0.2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c r="AL187" s="1"/>
      <c r="AM187" s="1"/>
      <c r="AN187" s="1"/>
      <c r="AO187" s="1"/>
      <c r="AP187" s="1"/>
      <c r="AQ187" s="1"/>
      <c r="AR187" s="1"/>
      <c r="AS187" s="1"/>
      <c r="AT187" s="1"/>
      <c r="AU187" s="1"/>
      <c r="AV187" s="1"/>
      <c r="AW187" s="1"/>
      <c r="AX187" s="1"/>
      <c r="AY187" s="1"/>
      <c r="AZ187" s="1"/>
      <c r="BA187" s="1"/>
      <c r="BB187" s="1"/>
      <c r="BC187" s="1"/>
      <c r="BD187" s="1"/>
      <c r="BE187" s="1"/>
      <c r="BF187" s="1"/>
      <c r="BG187" s="1"/>
      <c r="BH187" s="1"/>
      <c r="BI187" s="1"/>
      <c r="BJ187" s="1"/>
    </row>
    <row r="188" spans="1:62" x14ac:dyDescent="0.2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c r="AK188" s="1"/>
      <c r="AL188" s="1"/>
      <c r="AM188" s="1"/>
      <c r="AN188" s="1"/>
      <c r="AO188" s="1"/>
      <c r="AP188" s="1"/>
      <c r="AQ188" s="1"/>
      <c r="AR188" s="1"/>
      <c r="AS188" s="1"/>
      <c r="AT188" s="1"/>
      <c r="AU188" s="1"/>
      <c r="AV188" s="1"/>
      <c r="AW188" s="1"/>
      <c r="AX188" s="1"/>
      <c r="AY188" s="1"/>
      <c r="AZ188" s="1"/>
      <c r="BA188" s="1"/>
      <c r="BB188" s="1"/>
      <c r="BC188" s="1"/>
      <c r="BD188" s="1"/>
      <c r="BE188" s="1"/>
      <c r="BF188" s="1"/>
      <c r="BG188" s="1"/>
      <c r="BH188" s="1"/>
      <c r="BI188" s="1"/>
      <c r="BJ188" s="1"/>
    </row>
    <row r="189" spans="1:62" x14ac:dyDescent="0.2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c r="AL189" s="1"/>
      <c r="AM189" s="1"/>
      <c r="AN189" s="1"/>
      <c r="AO189" s="1"/>
      <c r="AP189" s="1"/>
      <c r="AQ189" s="1"/>
      <c r="AR189" s="1"/>
      <c r="AS189" s="1"/>
      <c r="AT189" s="1"/>
      <c r="AU189" s="1"/>
      <c r="AV189" s="1"/>
      <c r="AW189" s="1"/>
      <c r="AX189" s="1"/>
      <c r="AY189" s="1"/>
      <c r="AZ189" s="1"/>
      <c r="BA189" s="1"/>
      <c r="BB189" s="1"/>
      <c r="BC189" s="1"/>
      <c r="BD189" s="1"/>
      <c r="BE189" s="1"/>
      <c r="BF189" s="1"/>
      <c r="BG189" s="1"/>
      <c r="BH189" s="1"/>
      <c r="BI189" s="1"/>
      <c r="BJ189" s="1"/>
    </row>
    <row r="190" spans="1:62" x14ac:dyDescent="0.2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c r="AL190" s="1"/>
      <c r="AM190" s="1"/>
      <c r="AN190" s="1"/>
      <c r="AO190" s="1"/>
      <c r="AP190" s="1"/>
      <c r="AQ190" s="1"/>
      <c r="AR190" s="1"/>
      <c r="AS190" s="1"/>
      <c r="AT190" s="1"/>
      <c r="AU190" s="1"/>
      <c r="AV190" s="1"/>
      <c r="AW190" s="1"/>
      <c r="AX190" s="1"/>
      <c r="AY190" s="1"/>
      <c r="AZ190" s="1"/>
      <c r="BA190" s="1"/>
      <c r="BB190" s="1"/>
      <c r="BC190" s="1"/>
      <c r="BD190" s="1"/>
      <c r="BE190" s="1"/>
      <c r="BF190" s="1"/>
      <c r="BG190" s="1"/>
      <c r="BH190" s="1"/>
      <c r="BI190" s="1"/>
      <c r="BJ190" s="1"/>
    </row>
    <row r="191" spans="1:62" x14ac:dyDescent="0.2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c r="AL191" s="1"/>
      <c r="AM191" s="1"/>
      <c r="AN191" s="1"/>
      <c r="AO191" s="1"/>
      <c r="AP191" s="1"/>
      <c r="AQ191" s="1"/>
      <c r="AR191" s="1"/>
      <c r="AS191" s="1"/>
      <c r="AT191" s="1"/>
      <c r="AU191" s="1"/>
      <c r="AV191" s="1"/>
      <c r="AW191" s="1"/>
      <c r="AX191" s="1"/>
      <c r="AY191" s="1"/>
      <c r="AZ191" s="1"/>
      <c r="BA191" s="1"/>
      <c r="BB191" s="1"/>
      <c r="BC191" s="1"/>
      <c r="BD191" s="1"/>
      <c r="BE191" s="1"/>
      <c r="BF191" s="1"/>
      <c r="BG191" s="1"/>
      <c r="BH191" s="1"/>
      <c r="BI191" s="1"/>
      <c r="BJ191" s="1"/>
    </row>
    <row r="192" spans="1:62" x14ac:dyDescent="0.2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c r="AL192" s="1"/>
      <c r="AM192" s="1"/>
      <c r="AN192" s="1"/>
      <c r="AO192" s="1"/>
      <c r="AP192" s="1"/>
      <c r="AQ192" s="1"/>
      <c r="AR192" s="1"/>
      <c r="AS192" s="1"/>
      <c r="AT192" s="1"/>
      <c r="AU192" s="1"/>
      <c r="AV192" s="1"/>
      <c r="AW192" s="1"/>
      <c r="AX192" s="1"/>
      <c r="AY192" s="1"/>
      <c r="AZ192" s="1"/>
      <c r="BA192" s="1"/>
      <c r="BB192" s="1"/>
      <c r="BC192" s="1"/>
      <c r="BD192" s="1"/>
      <c r="BE192" s="1"/>
      <c r="BF192" s="1"/>
      <c r="BG192" s="1"/>
      <c r="BH192" s="1"/>
      <c r="BI192" s="1"/>
      <c r="BJ192" s="1"/>
    </row>
    <row r="193" spans="1:62" x14ac:dyDescent="0.2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c r="AL193" s="1"/>
      <c r="AM193" s="1"/>
      <c r="AN193" s="1"/>
      <c r="AO193" s="1"/>
      <c r="AP193" s="1"/>
      <c r="AQ193" s="1"/>
      <c r="AR193" s="1"/>
      <c r="AS193" s="1"/>
      <c r="AT193" s="1"/>
      <c r="AU193" s="1"/>
      <c r="AV193" s="1"/>
      <c r="AW193" s="1"/>
      <c r="AX193" s="1"/>
      <c r="AY193" s="1"/>
      <c r="AZ193" s="1"/>
      <c r="BA193" s="1"/>
      <c r="BB193" s="1"/>
      <c r="BC193" s="1"/>
      <c r="BD193" s="1"/>
      <c r="BE193" s="1"/>
      <c r="BF193" s="1"/>
      <c r="BG193" s="1"/>
      <c r="BH193" s="1"/>
      <c r="BI193" s="1"/>
      <c r="BJ193" s="1"/>
    </row>
    <row r="194" spans="1:62" x14ac:dyDescent="0.2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c r="AL194" s="1"/>
      <c r="AM194" s="1"/>
      <c r="AN194" s="1"/>
      <c r="AO194" s="1"/>
      <c r="AP194" s="1"/>
      <c r="AQ194" s="1"/>
      <c r="AR194" s="1"/>
      <c r="AS194" s="1"/>
      <c r="AT194" s="1"/>
      <c r="AU194" s="1"/>
      <c r="AV194" s="1"/>
      <c r="AW194" s="1"/>
      <c r="AX194" s="1"/>
      <c r="AY194" s="1"/>
      <c r="AZ194" s="1"/>
      <c r="BA194" s="1"/>
      <c r="BB194" s="1"/>
      <c r="BC194" s="1"/>
      <c r="BD194" s="1"/>
      <c r="BE194" s="1"/>
      <c r="BF194" s="1"/>
      <c r="BG194" s="1"/>
      <c r="BH194" s="1"/>
      <c r="BI194" s="1"/>
      <c r="BJ194" s="1"/>
    </row>
    <row r="195" spans="1:62" x14ac:dyDescent="0.2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c r="AL195" s="1"/>
      <c r="AM195" s="1"/>
      <c r="AN195" s="1"/>
      <c r="AO195" s="1"/>
      <c r="AP195" s="1"/>
      <c r="AQ195" s="1"/>
      <c r="AR195" s="1"/>
      <c r="AS195" s="1"/>
      <c r="AT195" s="1"/>
      <c r="AU195" s="1"/>
      <c r="AV195" s="1"/>
      <c r="AW195" s="1"/>
      <c r="AX195" s="1"/>
      <c r="AY195" s="1"/>
      <c r="AZ195" s="1"/>
      <c r="BA195" s="1"/>
      <c r="BB195" s="1"/>
      <c r="BC195" s="1"/>
      <c r="BD195" s="1"/>
      <c r="BE195" s="1"/>
      <c r="BF195" s="1"/>
      <c r="BG195" s="1"/>
      <c r="BH195" s="1"/>
      <c r="BI195" s="1"/>
      <c r="BJ195" s="1"/>
    </row>
    <row r="196" spans="1:62" x14ac:dyDescent="0.2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c r="AL196" s="1"/>
      <c r="AM196" s="1"/>
      <c r="AN196" s="1"/>
      <c r="AO196" s="1"/>
      <c r="AP196" s="1"/>
      <c r="AQ196" s="1"/>
      <c r="AR196" s="1"/>
      <c r="AS196" s="1"/>
      <c r="AT196" s="1"/>
      <c r="AU196" s="1"/>
      <c r="AV196" s="1"/>
      <c r="AW196" s="1"/>
      <c r="AX196" s="1"/>
      <c r="AY196" s="1"/>
      <c r="AZ196" s="1"/>
      <c r="BA196" s="1"/>
      <c r="BB196" s="1"/>
      <c r="BC196" s="1"/>
      <c r="BD196" s="1"/>
      <c r="BE196" s="1"/>
      <c r="BF196" s="1"/>
      <c r="BG196" s="1"/>
      <c r="BH196" s="1"/>
      <c r="BI196" s="1"/>
      <c r="BJ196" s="1"/>
    </row>
    <row r="197" spans="1:62" x14ac:dyDescent="0.2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c r="AL197" s="1"/>
      <c r="AM197" s="1"/>
      <c r="AN197" s="1"/>
      <c r="AO197" s="1"/>
      <c r="AP197" s="1"/>
      <c r="AQ197" s="1"/>
      <c r="AR197" s="1"/>
      <c r="AS197" s="1"/>
      <c r="AT197" s="1"/>
      <c r="AU197" s="1"/>
      <c r="AV197" s="1"/>
      <c r="AW197" s="1"/>
      <c r="AX197" s="1"/>
      <c r="AY197" s="1"/>
      <c r="AZ197" s="1"/>
      <c r="BA197" s="1"/>
      <c r="BB197" s="1"/>
      <c r="BC197" s="1"/>
      <c r="BD197" s="1"/>
      <c r="BE197" s="1"/>
      <c r="BF197" s="1"/>
      <c r="BG197" s="1"/>
      <c r="BH197" s="1"/>
      <c r="BI197" s="1"/>
      <c r="BJ197" s="1"/>
    </row>
    <row r="198" spans="1:62" x14ac:dyDescent="0.2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1"/>
      <c r="AL198" s="1"/>
      <c r="AM198" s="1"/>
      <c r="AN198" s="1"/>
      <c r="AO198" s="1"/>
      <c r="AP198" s="1"/>
      <c r="AQ198" s="1"/>
      <c r="AR198" s="1"/>
      <c r="AS198" s="1"/>
      <c r="AT198" s="1"/>
      <c r="AU198" s="1"/>
      <c r="AV198" s="1"/>
      <c r="AW198" s="1"/>
      <c r="AX198" s="1"/>
      <c r="AY198" s="1"/>
      <c r="AZ198" s="1"/>
      <c r="BA198" s="1"/>
      <c r="BB198" s="1"/>
      <c r="BC198" s="1"/>
      <c r="BD198" s="1"/>
      <c r="BE198" s="1"/>
      <c r="BF198" s="1"/>
      <c r="BG198" s="1"/>
      <c r="BH198" s="1"/>
      <c r="BI198" s="1"/>
      <c r="BJ198" s="1"/>
    </row>
    <row r="199" spans="1:62" x14ac:dyDescent="0.2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c r="AK199" s="1"/>
      <c r="AL199" s="1"/>
      <c r="AM199" s="1"/>
      <c r="AN199" s="1"/>
      <c r="AO199" s="1"/>
      <c r="AP199" s="1"/>
      <c r="AQ199" s="1"/>
      <c r="AR199" s="1"/>
      <c r="AS199" s="1"/>
      <c r="AT199" s="1"/>
      <c r="AU199" s="1"/>
      <c r="AV199" s="1"/>
      <c r="AW199" s="1"/>
      <c r="AX199" s="1"/>
      <c r="AY199" s="1"/>
      <c r="AZ199" s="1"/>
      <c r="BA199" s="1"/>
      <c r="BB199" s="1"/>
      <c r="BC199" s="1"/>
      <c r="BD199" s="1"/>
      <c r="BE199" s="1"/>
      <c r="BF199" s="1"/>
      <c r="BG199" s="1"/>
      <c r="BH199" s="1"/>
      <c r="BI199" s="1"/>
      <c r="BJ199" s="1"/>
    </row>
    <row r="200" spans="1:62" x14ac:dyDescent="0.2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c r="AK200" s="1"/>
      <c r="AL200" s="1"/>
      <c r="AM200" s="1"/>
      <c r="AN200" s="1"/>
      <c r="AO200" s="1"/>
      <c r="AP200" s="1"/>
      <c r="AQ200" s="1"/>
      <c r="AR200" s="1"/>
      <c r="AS200" s="1"/>
      <c r="AT200" s="1"/>
      <c r="AU200" s="1"/>
      <c r="AV200" s="1"/>
      <c r="AW200" s="1"/>
      <c r="AX200" s="1"/>
      <c r="AY200" s="1"/>
      <c r="AZ200" s="1"/>
      <c r="BA200" s="1"/>
      <c r="BB200" s="1"/>
      <c r="BC200" s="1"/>
      <c r="BD200" s="1"/>
      <c r="BE200" s="1"/>
      <c r="BF200" s="1"/>
      <c r="BG200" s="1"/>
      <c r="BH200" s="1"/>
      <c r="BI200" s="1"/>
      <c r="BJ200" s="1"/>
    </row>
    <row r="201" spans="1:62" x14ac:dyDescent="0.2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c r="AK201" s="1"/>
      <c r="AL201" s="1"/>
      <c r="AM201" s="1"/>
      <c r="AN201" s="1"/>
      <c r="AO201" s="1"/>
      <c r="AP201" s="1"/>
      <c r="AQ201" s="1"/>
      <c r="AR201" s="1"/>
      <c r="AS201" s="1"/>
      <c r="AT201" s="1"/>
      <c r="AU201" s="1"/>
      <c r="AV201" s="1"/>
      <c r="AW201" s="1"/>
      <c r="AX201" s="1"/>
      <c r="AY201" s="1"/>
      <c r="AZ201" s="1"/>
      <c r="BA201" s="1"/>
      <c r="BB201" s="1"/>
      <c r="BC201" s="1"/>
      <c r="BD201" s="1"/>
      <c r="BE201" s="1"/>
      <c r="BF201" s="1"/>
      <c r="BG201" s="1"/>
      <c r="BH201" s="1"/>
      <c r="BI201" s="1"/>
      <c r="BJ201" s="1"/>
    </row>
    <row r="202" spans="1:62" x14ac:dyDescent="0.2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c r="AK202" s="1"/>
      <c r="AL202" s="1"/>
      <c r="AM202" s="1"/>
      <c r="AN202" s="1"/>
      <c r="AO202" s="1"/>
      <c r="AP202" s="1"/>
      <c r="AQ202" s="1"/>
      <c r="AR202" s="1"/>
      <c r="AS202" s="1"/>
      <c r="AT202" s="1"/>
      <c r="AU202" s="1"/>
      <c r="AV202" s="1"/>
      <c r="AW202" s="1"/>
      <c r="AX202" s="1"/>
      <c r="AY202" s="1"/>
      <c r="AZ202" s="1"/>
      <c r="BA202" s="1"/>
      <c r="BB202" s="1"/>
      <c r="BC202" s="1"/>
      <c r="BD202" s="1"/>
      <c r="BE202" s="1"/>
      <c r="BF202" s="1"/>
      <c r="BG202" s="1"/>
      <c r="BH202" s="1"/>
      <c r="BI202" s="1"/>
      <c r="BJ202" s="1"/>
    </row>
    <row r="203" spans="1:62" x14ac:dyDescent="0.2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c r="AL203" s="1"/>
      <c r="AM203" s="1"/>
      <c r="AN203" s="1"/>
      <c r="AO203" s="1"/>
      <c r="AP203" s="1"/>
      <c r="AQ203" s="1"/>
      <c r="AR203" s="1"/>
      <c r="AS203" s="1"/>
      <c r="AT203" s="1"/>
      <c r="AU203" s="1"/>
      <c r="AV203" s="1"/>
      <c r="AW203" s="1"/>
      <c r="AX203" s="1"/>
      <c r="AY203" s="1"/>
      <c r="AZ203" s="1"/>
      <c r="BA203" s="1"/>
      <c r="BB203" s="1"/>
      <c r="BC203" s="1"/>
      <c r="BD203" s="1"/>
      <c r="BE203" s="1"/>
      <c r="BF203" s="1"/>
      <c r="BG203" s="1"/>
      <c r="BH203" s="1"/>
      <c r="BI203" s="1"/>
      <c r="BJ203" s="1"/>
    </row>
    <row r="204" spans="1:62" x14ac:dyDescent="0.2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c r="AK204" s="1"/>
      <c r="AL204" s="1"/>
      <c r="AM204" s="1"/>
      <c r="AN204" s="1"/>
      <c r="AO204" s="1"/>
      <c r="AP204" s="1"/>
      <c r="AQ204" s="1"/>
      <c r="AR204" s="1"/>
      <c r="AS204" s="1"/>
      <c r="AT204" s="1"/>
      <c r="AU204" s="1"/>
      <c r="AV204" s="1"/>
      <c r="AW204" s="1"/>
      <c r="AX204" s="1"/>
      <c r="AY204" s="1"/>
      <c r="AZ204" s="1"/>
      <c r="BA204" s="1"/>
      <c r="BB204" s="1"/>
      <c r="BC204" s="1"/>
      <c r="BD204" s="1"/>
      <c r="BE204" s="1"/>
      <c r="BF204" s="1"/>
      <c r="BG204" s="1"/>
      <c r="BH204" s="1"/>
      <c r="BI204" s="1"/>
      <c r="BJ204" s="1"/>
    </row>
    <row r="205" spans="1:62" x14ac:dyDescent="0.2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c r="AK205" s="1"/>
      <c r="AL205" s="1"/>
      <c r="AM205" s="1"/>
      <c r="AN205" s="1"/>
      <c r="AO205" s="1"/>
      <c r="AP205" s="1"/>
      <c r="AQ205" s="1"/>
      <c r="AR205" s="1"/>
      <c r="AS205" s="1"/>
      <c r="AT205" s="1"/>
      <c r="AU205" s="1"/>
      <c r="AV205" s="1"/>
      <c r="AW205" s="1"/>
      <c r="AX205" s="1"/>
      <c r="AY205" s="1"/>
      <c r="AZ205" s="1"/>
      <c r="BA205" s="1"/>
      <c r="BB205" s="1"/>
      <c r="BC205" s="1"/>
      <c r="BD205" s="1"/>
      <c r="BE205" s="1"/>
      <c r="BF205" s="1"/>
      <c r="BG205" s="1"/>
      <c r="BH205" s="1"/>
      <c r="BI205" s="1"/>
      <c r="BJ205" s="1"/>
    </row>
    <row r="206" spans="1:62" x14ac:dyDescent="0.2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c r="AK206" s="1"/>
      <c r="AL206" s="1"/>
      <c r="AM206" s="1"/>
      <c r="AN206" s="1"/>
      <c r="AO206" s="1"/>
      <c r="AP206" s="1"/>
      <c r="AQ206" s="1"/>
      <c r="AR206" s="1"/>
      <c r="AS206" s="1"/>
      <c r="AT206" s="1"/>
      <c r="AU206" s="1"/>
      <c r="AV206" s="1"/>
      <c r="AW206" s="1"/>
      <c r="AX206" s="1"/>
      <c r="AY206" s="1"/>
      <c r="AZ206" s="1"/>
      <c r="BA206" s="1"/>
      <c r="BB206" s="1"/>
      <c r="BC206" s="1"/>
      <c r="BD206" s="1"/>
      <c r="BE206" s="1"/>
      <c r="BF206" s="1"/>
      <c r="BG206" s="1"/>
      <c r="BH206" s="1"/>
      <c r="BI206" s="1"/>
      <c r="BJ206" s="1"/>
    </row>
    <row r="207" spans="1:62" x14ac:dyDescent="0.2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c r="AL207" s="1"/>
      <c r="AM207" s="1"/>
      <c r="AN207" s="1"/>
      <c r="AO207" s="1"/>
      <c r="AP207" s="1"/>
      <c r="AQ207" s="1"/>
      <c r="AR207" s="1"/>
      <c r="AS207" s="1"/>
      <c r="AT207" s="1"/>
      <c r="AU207" s="1"/>
      <c r="AV207" s="1"/>
      <c r="AW207" s="1"/>
      <c r="AX207" s="1"/>
      <c r="AY207" s="1"/>
      <c r="AZ207" s="1"/>
      <c r="BA207" s="1"/>
      <c r="BB207" s="1"/>
      <c r="BC207" s="1"/>
      <c r="BD207" s="1"/>
      <c r="BE207" s="1"/>
      <c r="BF207" s="1"/>
      <c r="BG207" s="1"/>
      <c r="BH207" s="1"/>
      <c r="BI207" s="1"/>
      <c r="BJ207" s="1"/>
    </row>
    <row r="208" spans="1:62" x14ac:dyDescent="0.2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c r="AK208" s="1"/>
      <c r="AL208" s="1"/>
      <c r="AM208" s="1"/>
      <c r="AN208" s="1"/>
      <c r="AO208" s="1"/>
      <c r="AP208" s="1"/>
      <c r="AQ208" s="1"/>
      <c r="AR208" s="1"/>
      <c r="AS208" s="1"/>
      <c r="AT208" s="1"/>
      <c r="AU208" s="1"/>
      <c r="AV208" s="1"/>
      <c r="AW208" s="1"/>
      <c r="AX208" s="1"/>
      <c r="AY208" s="1"/>
      <c r="AZ208" s="1"/>
      <c r="BA208" s="1"/>
      <c r="BB208" s="1"/>
      <c r="BC208" s="1"/>
      <c r="BD208" s="1"/>
      <c r="BE208" s="1"/>
      <c r="BF208" s="1"/>
      <c r="BG208" s="1"/>
      <c r="BH208" s="1"/>
      <c r="BI208" s="1"/>
      <c r="BJ208" s="1"/>
    </row>
    <row r="209" spans="1:62" x14ac:dyDescent="0.2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c r="AK209" s="1"/>
      <c r="AL209" s="1"/>
      <c r="AM209" s="1"/>
      <c r="AN209" s="1"/>
      <c r="AO209" s="1"/>
      <c r="AP209" s="1"/>
      <c r="AQ209" s="1"/>
      <c r="AR209" s="1"/>
      <c r="AS209" s="1"/>
      <c r="AT209" s="1"/>
      <c r="AU209" s="1"/>
      <c r="AV209" s="1"/>
      <c r="AW209" s="1"/>
      <c r="AX209" s="1"/>
      <c r="AY209" s="1"/>
      <c r="AZ209" s="1"/>
      <c r="BA209" s="1"/>
      <c r="BB209" s="1"/>
      <c r="BC209" s="1"/>
      <c r="BD209" s="1"/>
      <c r="BE209" s="1"/>
      <c r="BF209" s="1"/>
      <c r="BG209" s="1"/>
      <c r="BH209" s="1"/>
      <c r="BI209" s="1"/>
      <c r="BJ209" s="1"/>
    </row>
    <row r="210" spans="1:62" x14ac:dyDescent="0.2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c r="AK210" s="1"/>
      <c r="AL210" s="1"/>
      <c r="AM210" s="1"/>
      <c r="AN210" s="1"/>
      <c r="AO210" s="1"/>
      <c r="AP210" s="1"/>
      <c r="AQ210" s="1"/>
      <c r="AR210" s="1"/>
      <c r="AS210" s="1"/>
      <c r="AT210" s="1"/>
      <c r="AU210" s="1"/>
      <c r="AV210" s="1"/>
      <c r="AW210" s="1"/>
      <c r="AX210" s="1"/>
      <c r="AY210" s="1"/>
      <c r="AZ210" s="1"/>
      <c r="BA210" s="1"/>
      <c r="BB210" s="1"/>
      <c r="BC210" s="1"/>
      <c r="BD210" s="1"/>
      <c r="BE210" s="1"/>
      <c r="BF210" s="1"/>
      <c r="BG210" s="1"/>
      <c r="BH210" s="1"/>
      <c r="BI210" s="1"/>
      <c r="BJ210" s="1"/>
    </row>
    <row r="211" spans="1:62" x14ac:dyDescent="0.2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c r="AK211" s="1"/>
      <c r="AL211" s="1"/>
      <c r="AM211" s="1"/>
      <c r="AN211" s="1"/>
      <c r="AO211" s="1"/>
      <c r="AP211" s="1"/>
      <c r="AQ211" s="1"/>
      <c r="AR211" s="1"/>
      <c r="AS211" s="1"/>
      <c r="AT211" s="1"/>
      <c r="AU211" s="1"/>
      <c r="AV211" s="1"/>
      <c r="AW211" s="1"/>
      <c r="AX211" s="1"/>
      <c r="AY211" s="1"/>
      <c r="AZ211" s="1"/>
      <c r="BA211" s="1"/>
      <c r="BB211" s="1"/>
      <c r="BC211" s="1"/>
      <c r="BD211" s="1"/>
      <c r="BE211" s="1"/>
      <c r="BF211" s="1"/>
      <c r="BG211" s="1"/>
      <c r="BH211" s="1"/>
      <c r="BI211" s="1"/>
      <c r="BJ211" s="1"/>
    </row>
    <row r="212" spans="1:62" x14ac:dyDescent="0.2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c r="AK212" s="1"/>
      <c r="AL212" s="1"/>
      <c r="AM212" s="1"/>
      <c r="AN212" s="1"/>
      <c r="AO212" s="1"/>
      <c r="AP212" s="1"/>
      <c r="AQ212" s="1"/>
      <c r="AR212" s="1"/>
      <c r="AS212" s="1"/>
      <c r="AT212" s="1"/>
      <c r="AU212" s="1"/>
      <c r="AV212" s="1"/>
      <c r="AW212" s="1"/>
      <c r="AX212" s="1"/>
      <c r="AY212" s="1"/>
      <c r="AZ212" s="1"/>
      <c r="BA212" s="1"/>
      <c r="BB212" s="1"/>
      <c r="BC212" s="1"/>
      <c r="BD212" s="1"/>
      <c r="BE212" s="1"/>
      <c r="BF212" s="1"/>
      <c r="BG212" s="1"/>
      <c r="BH212" s="1"/>
      <c r="BI212" s="1"/>
      <c r="BJ212" s="1"/>
    </row>
    <row r="213" spans="1:62" x14ac:dyDescent="0.2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c r="AK213" s="1"/>
      <c r="AL213" s="1"/>
      <c r="AM213" s="1"/>
      <c r="AN213" s="1"/>
      <c r="AO213" s="1"/>
      <c r="AP213" s="1"/>
      <c r="AQ213" s="1"/>
      <c r="AR213" s="1"/>
      <c r="AS213" s="1"/>
      <c r="AT213" s="1"/>
      <c r="AU213" s="1"/>
      <c r="AV213" s="1"/>
      <c r="AW213" s="1"/>
      <c r="AX213" s="1"/>
      <c r="AY213" s="1"/>
      <c r="AZ213" s="1"/>
      <c r="BA213" s="1"/>
      <c r="BB213" s="1"/>
      <c r="BC213" s="1"/>
      <c r="BD213" s="1"/>
      <c r="BE213" s="1"/>
      <c r="BF213" s="1"/>
      <c r="BG213" s="1"/>
      <c r="BH213" s="1"/>
      <c r="BI213" s="1"/>
      <c r="BJ213" s="1"/>
    </row>
    <row r="214" spans="1:62" x14ac:dyDescent="0.2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c r="AK214" s="1"/>
      <c r="AL214" s="1"/>
      <c r="AM214" s="1"/>
      <c r="AN214" s="1"/>
      <c r="AO214" s="1"/>
      <c r="AP214" s="1"/>
      <c r="AQ214" s="1"/>
      <c r="AR214" s="1"/>
      <c r="AS214" s="1"/>
      <c r="AT214" s="1"/>
      <c r="AU214" s="1"/>
      <c r="AV214" s="1"/>
      <c r="AW214" s="1"/>
      <c r="AX214" s="1"/>
      <c r="AY214" s="1"/>
      <c r="AZ214" s="1"/>
      <c r="BA214" s="1"/>
      <c r="BB214" s="1"/>
      <c r="BC214" s="1"/>
      <c r="BD214" s="1"/>
      <c r="BE214" s="1"/>
      <c r="BF214" s="1"/>
      <c r="BG214" s="1"/>
      <c r="BH214" s="1"/>
      <c r="BI214" s="1"/>
      <c r="BJ214" s="1"/>
    </row>
    <row r="215" spans="1:62" x14ac:dyDescent="0.2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c r="AK215" s="1"/>
      <c r="AL215" s="1"/>
      <c r="AM215" s="1"/>
      <c r="AN215" s="1"/>
      <c r="AO215" s="1"/>
      <c r="AP215" s="1"/>
      <c r="AQ215" s="1"/>
      <c r="AR215" s="1"/>
      <c r="AS215" s="1"/>
      <c r="AT215" s="1"/>
      <c r="AU215" s="1"/>
      <c r="AV215" s="1"/>
      <c r="AW215" s="1"/>
      <c r="AX215" s="1"/>
      <c r="AY215" s="1"/>
      <c r="AZ215" s="1"/>
      <c r="BA215" s="1"/>
      <c r="BB215" s="1"/>
      <c r="BC215" s="1"/>
      <c r="BD215" s="1"/>
      <c r="BE215" s="1"/>
      <c r="BF215" s="1"/>
      <c r="BG215" s="1"/>
      <c r="BH215" s="1"/>
      <c r="BI215" s="1"/>
      <c r="BJ215" s="1"/>
    </row>
    <row r="216" spans="1:62" x14ac:dyDescent="0.2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c r="AK216" s="1"/>
      <c r="AL216" s="1"/>
      <c r="AM216" s="1"/>
      <c r="AN216" s="1"/>
      <c r="AO216" s="1"/>
      <c r="AP216" s="1"/>
      <c r="AQ216" s="1"/>
      <c r="AR216" s="1"/>
      <c r="AS216" s="1"/>
      <c r="AT216" s="1"/>
      <c r="AU216" s="1"/>
      <c r="AV216" s="1"/>
      <c r="AW216" s="1"/>
      <c r="AX216" s="1"/>
      <c r="AY216" s="1"/>
      <c r="AZ216" s="1"/>
      <c r="BA216" s="1"/>
      <c r="BB216" s="1"/>
      <c r="BC216" s="1"/>
      <c r="BD216" s="1"/>
      <c r="BE216" s="1"/>
      <c r="BF216" s="1"/>
      <c r="BG216" s="1"/>
      <c r="BH216" s="1"/>
      <c r="BI216" s="1"/>
      <c r="BJ216" s="1"/>
    </row>
    <row r="217" spans="1:62" x14ac:dyDescent="0.2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c r="AK217" s="1"/>
      <c r="AL217" s="1"/>
      <c r="AM217" s="1"/>
      <c r="AN217" s="1"/>
      <c r="AO217" s="1"/>
      <c r="AP217" s="1"/>
      <c r="AQ217" s="1"/>
      <c r="AR217" s="1"/>
      <c r="AS217" s="1"/>
      <c r="AT217" s="1"/>
      <c r="AU217" s="1"/>
      <c r="AV217" s="1"/>
      <c r="AW217" s="1"/>
      <c r="AX217" s="1"/>
      <c r="AY217" s="1"/>
      <c r="AZ217" s="1"/>
      <c r="BA217" s="1"/>
      <c r="BB217" s="1"/>
      <c r="BC217" s="1"/>
      <c r="BD217" s="1"/>
      <c r="BE217" s="1"/>
      <c r="BF217" s="1"/>
      <c r="BG217" s="1"/>
      <c r="BH217" s="1"/>
      <c r="BI217" s="1"/>
      <c r="BJ217" s="1"/>
    </row>
    <row r="218" spans="1:62" x14ac:dyDescent="0.2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c r="AK218" s="1"/>
      <c r="AL218" s="1"/>
      <c r="AM218" s="1"/>
      <c r="AN218" s="1"/>
      <c r="AO218" s="1"/>
      <c r="AP218" s="1"/>
      <c r="AQ218" s="1"/>
      <c r="AR218" s="1"/>
      <c r="AS218" s="1"/>
      <c r="AT218" s="1"/>
      <c r="AU218" s="1"/>
      <c r="AV218" s="1"/>
      <c r="AW218" s="1"/>
      <c r="AX218" s="1"/>
      <c r="AY218" s="1"/>
      <c r="AZ218" s="1"/>
      <c r="BA218" s="1"/>
      <c r="BB218" s="1"/>
      <c r="BC218" s="1"/>
      <c r="BD218" s="1"/>
      <c r="BE218" s="1"/>
      <c r="BF218" s="1"/>
      <c r="BG218" s="1"/>
      <c r="BH218" s="1"/>
      <c r="BI218" s="1"/>
      <c r="BJ218" s="1"/>
    </row>
    <row r="219" spans="1:62" x14ac:dyDescent="0.2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c r="AK219" s="1"/>
      <c r="AL219" s="1"/>
      <c r="AM219" s="1"/>
      <c r="AN219" s="1"/>
      <c r="AO219" s="1"/>
      <c r="AP219" s="1"/>
      <c r="AQ219" s="1"/>
      <c r="AR219" s="1"/>
      <c r="AS219" s="1"/>
      <c r="AT219" s="1"/>
      <c r="AU219" s="1"/>
      <c r="AV219" s="1"/>
      <c r="AW219" s="1"/>
      <c r="AX219" s="1"/>
      <c r="AY219" s="1"/>
      <c r="AZ219" s="1"/>
      <c r="BA219" s="1"/>
      <c r="BB219" s="1"/>
      <c r="BC219" s="1"/>
      <c r="BD219" s="1"/>
      <c r="BE219" s="1"/>
      <c r="BF219" s="1"/>
      <c r="BG219" s="1"/>
      <c r="BH219" s="1"/>
      <c r="BI219" s="1"/>
      <c r="BJ219" s="1"/>
    </row>
    <row r="220" spans="1:62" x14ac:dyDescent="0.2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c r="AK220" s="1"/>
      <c r="AL220" s="1"/>
      <c r="AM220" s="1"/>
      <c r="AN220" s="1"/>
      <c r="AO220" s="1"/>
      <c r="AP220" s="1"/>
      <c r="AQ220" s="1"/>
      <c r="AR220" s="1"/>
      <c r="AS220" s="1"/>
      <c r="AT220" s="1"/>
      <c r="AU220" s="1"/>
      <c r="AV220" s="1"/>
      <c r="AW220" s="1"/>
      <c r="AX220" s="1"/>
      <c r="AY220" s="1"/>
      <c r="AZ220" s="1"/>
      <c r="BA220" s="1"/>
      <c r="BB220" s="1"/>
      <c r="BC220" s="1"/>
      <c r="BD220" s="1"/>
      <c r="BE220" s="1"/>
      <c r="BF220" s="1"/>
      <c r="BG220" s="1"/>
      <c r="BH220" s="1"/>
      <c r="BI220" s="1"/>
      <c r="BJ220" s="1"/>
    </row>
    <row r="221" spans="1:62" x14ac:dyDescent="0.2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c r="AK221" s="1"/>
      <c r="AL221" s="1"/>
      <c r="AM221" s="1"/>
      <c r="AN221" s="1"/>
      <c r="AO221" s="1"/>
      <c r="AP221" s="1"/>
      <c r="AQ221" s="1"/>
      <c r="AR221" s="1"/>
      <c r="AS221" s="1"/>
      <c r="AT221" s="1"/>
      <c r="AU221" s="1"/>
      <c r="AV221" s="1"/>
      <c r="AW221" s="1"/>
      <c r="AX221" s="1"/>
      <c r="AY221" s="1"/>
      <c r="AZ221" s="1"/>
      <c r="BA221" s="1"/>
      <c r="BB221" s="1"/>
      <c r="BC221" s="1"/>
      <c r="BD221" s="1"/>
      <c r="BE221" s="1"/>
      <c r="BF221" s="1"/>
      <c r="BG221" s="1"/>
      <c r="BH221" s="1"/>
      <c r="BI221" s="1"/>
      <c r="BJ221" s="1"/>
    </row>
    <row r="222" spans="1:62" x14ac:dyDescent="0.2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c r="AK222" s="1"/>
      <c r="AL222" s="1"/>
      <c r="AM222" s="1"/>
      <c r="AN222" s="1"/>
      <c r="AO222" s="1"/>
      <c r="AP222" s="1"/>
      <c r="AQ222" s="1"/>
      <c r="AR222" s="1"/>
      <c r="AS222" s="1"/>
      <c r="AT222" s="1"/>
      <c r="AU222" s="1"/>
      <c r="AV222" s="1"/>
      <c r="AW222" s="1"/>
      <c r="AX222" s="1"/>
      <c r="AY222" s="1"/>
      <c r="AZ222" s="1"/>
      <c r="BA222" s="1"/>
      <c r="BB222" s="1"/>
      <c r="BC222" s="1"/>
      <c r="BD222" s="1"/>
      <c r="BE222" s="1"/>
      <c r="BF222" s="1"/>
      <c r="BG222" s="1"/>
      <c r="BH222" s="1"/>
      <c r="BI222" s="1"/>
      <c r="BJ222" s="1"/>
    </row>
    <row r="223" spans="1:62" x14ac:dyDescent="0.25">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c r="AK223" s="1"/>
      <c r="AL223" s="1"/>
      <c r="AM223" s="1"/>
      <c r="AN223" s="1"/>
      <c r="AO223" s="1"/>
      <c r="AP223" s="1"/>
      <c r="AQ223" s="1"/>
      <c r="AR223" s="1"/>
      <c r="AS223" s="1"/>
      <c r="AT223" s="1"/>
      <c r="AU223" s="1"/>
      <c r="AV223" s="1"/>
      <c r="AW223" s="1"/>
      <c r="AX223" s="1"/>
      <c r="AY223" s="1"/>
      <c r="AZ223" s="1"/>
      <c r="BA223" s="1"/>
      <c r="BB223" s="1"/>
      <c r="BC223" s="1"/>
      <c r="BD223" s="1"/>
      <c r="BE223" s="1"/>
      <c r="BF223" s="1"/>
      <c r="BG223" s="1"/>
      <c r="BH223" s="1"/>
      <c r="BI223" s="1"/>
      <c r="BJ223" s="1"/>
    </row>
    <row r="224" spans="1:62" x14ac:dyDescent="0.25">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c r="AK224" s="1"/>
      <c r="AL224" s="1"/>
      <c r="AM224" s="1"/>
      <c r="AN224" s="1"/>
      <c r="AO224" s="1"/>
      <c r="AP224" s="1"/>
      <c r="AQ224" s="1"/>
      <c r="AR224" s="1"/>
      <c r="AS224" s="1"/>
      <c r="AT224" s="1"/>
      <c r="AU224" s="1"/>
      <c r="AV224" s="1"/>
      <c r="AW224" s="1"/>
      <c r="AX224" s="1"/>
      <c r="AY224" s="1"/>
      <c r="AZ224" s="1"/>
      <c r="BA224" s="1"/>
      <c r="BB224" s="1"/>
      <c r="BC224" s="1"/>
      <c r="BD224" s="1"/>
      <c r="BE224" s="1"/>
      <c r="BF224" s="1"/>
      <c r="BG224" s="1"/>
      <c r="BH224" s="1"/>
      <c r="BI224" s="1"/>
      <c r="BJ224" s="1"/>
    </row>
    <row r="225" spans="1:62" x14ac:dyDescent="0.2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c r="AK225" s="1"/>
      <c r="AL225" s="1"/>
      <c r="AM225" s="1"/>
      <c r="AN225" s="1"/>
      <c r="AO225" s="1"/>
      <c r="AP225" s="1"/>
      <c r="AQ225" s="1"/>
      <c r="AR225" s="1"/>
      <c r="AS225" s="1"/>
      <c r="AT225" s="1"/>
      <c r="AU225" s="1"/>
      <c r="AV225" s="1"/>
      <c r="AW225" s="1"/>
      <c r="AX225" s="1"/>
      <c r="AY225" s="1"/>
      <c r="AZ225" s="1"/>
      <c r="BA225" s="1"/>
      <c r="BB225" s="1"/>
      <c r="BC225" s="1"/>
      <c r="BD225" s="1"/>
      <c r="BE225" s="1"/>
      <c r="BF225" s="1"/>
      <c r="BG225" s="1"/>
      <c r="BH225" s="1"/>
      <c r="BI225" s="1"/>
      <c r="BJ225" s="1"/>
    </row>
    <row r="226" spans="1:62" x14ac:dyDescent="0.25">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c r="AK226" s="1"/>
      <c r="AL226" s="1"/>
      <c r="AM226" s="1"/>
      <c r="AN226" s="1"/>
      <c r="AO226" s="1"/>
      <c r="AP226" s="1"/>
      <c r="AQ226" s="1"/>
      <c r="AR226" s="1"/>
      <c r="AS226" s="1"/>
      <c r="AT226" s="1"/>
      <c r="AU226" s="1"/>
      <c r="AV226" s="1"/>
      <c r="AW226" s="1"/>
      <c r="AX226" s="1"/>
      <c r="AY226" s="1"/>
      <c r="AZ226" s="1"/>
      <c r="BA226" s="1"/>
      <c r="BB226" s="1"/>
      <c r="BC226" s="1"/>
      <c r="BD226" s="1"/>
      <c r="BE226" s="1"/>
      <c r="BF226" s="1"/>
      <c r="BG226" s="1"/>
      <c r="BH226" s="1"/>
      <c r="BI226" s="1"/>
      <c r="BJ226" s="1"/>
    </row>
    <row r="227" spans="1:62" x14ac:dyDescent="0.25">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c r="AK227" s="1"/>
      <c r="AL227" s="1"/>
      <c r="AM227" s="1"/>
      <c r="AN227" s="1"/>
      <c r="AO227" s="1"/>
      <c r="AP227" s="1"/>
      <c r="AQ227" s="1"/>
      <c r="AR227" s="1"/>
      <c r="AS227" s="1"/>
      <c r="AT227" s="1"/>
      <c r="AU227" s="1"/>
      <c r="AV227" s="1"/>
      <c r="AW227" s="1"/>
      <c r="AX227" s="1"/>
      <c r="AY227" s="1"/>
      <c r="AZ227" s="1"/>
      <c r="BA227" s="1"/>
      <c r="BB227" s="1"/>
      <c r="BC227" s="1"/>
      <c r="BD227" s="1"/>
      <c r="BE227" s="1"/>
      <c r="BF227" s="1"/>
      <c r="BG227" s="1"/>
      <c r="BH227" s="1"/>
      <c r="BI227" s="1"/>
      <c r="BJ227" s="1"/>
    </row>
    <row r="228" spans="1:62" x14ac:dyDescent="0.25">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c r="AK228" s="1"/>
      <c r="AL228" s="1"/>
      <c r="AM228" s="1"/>
      <c r="AN228" s="1"/>
      <c r="AO228" s="1"/>
      <c r="AP228" s="1"/>
      <c r="AQ228" s="1"/>
      <c r="AR228" s="1"/>
      <c r="AS228" s="1"/>
      <c r="AT228" s="1"/>
      <c r="AU228" s="1"/>
      <c r="AV228" s="1"/>
      <c r="AW228" s="1"/>
      <c r="AX228" s="1"/>
      <c r="AY228" s="1"/>
      <c r="AZ228" s="1"/>
      <c r="BA228" s="1"/>
      <c r="BB228" s="1"/>
      <c r="BC228" s="1"/>
      <c r="BD228" s="1"/>
      <c r="BE228" s="1"/>
      <c r="BF228" s="1"/>
      <c r="BG228" s="1"/>
      <c r="BH228" s="1"/>
      <c r="BI228" s="1"/>
      <c r="BJ228" s="1"/>
    </row>
    <row r="229" spans="1:62" x14ac:dyDescent="0.25">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c r="AK229" s="1"/>
      <c r="AL229" s="1"/>
      <c r="AM229" s="1"/>
      <c r="AN229" s="1"/>
      <c r="AO229" s="1"/>
      <c r="AP229" s="1"/>
      <c r="AQ229" s="1"/>
      <c r="AR229" s="1"/>
      <c r="AS229" s="1"/>
      <c r="AT229" s="1"/>
      <c r="AU229" s="1"/>
      <c r="AV229" s="1"/>
      <c r="AW229" s="1"/>
      <c r="AX229" s="1"/>
      <c r="AY229" s="1"/>
      <c r="AZ229" s="1"/>
      <c r="BA229" s="1"/>
      <c r="BB229" s="1"/>
      <c r="BC229" s="1"/>
      <c r="BD229" s="1"/>
      <c r="BE229" s="1"/>
      <c r="BF229" s="1"/>
      <c r="BG229" s="1"/>
      <c r="BH229" s="1"/>
      <c r="BI229" s="1"/>
      <c r="BJ229" s="1"/>
    </row>
    <row r="230" spans="1:62" x14ac:dyDescent="0.25">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c r="AK230" s="1"/>
      <c r="AL230" s="1"/>
      <c r="AM230" s="1"/>
      <c r="AN230" s="1"/>
      <c r="AO230" s="1"/>
      <c r="AP230" s="1"/>
      <c r="AQ230" s="1"/>
      <c r="AR230" s="1"/>
      <c r="AS230" s="1"/>
      <c r="AT230" s="1"/>
      <c r="AU230" s="1"/>
      <c r="AV230" s="1"/>
      <c r="AW230" s="1"/>
      <c r="AX230" s="1"/>
      <c r="AY230" s="1"/>
      <c r="AZ230" s="1"/>
      <c r="BA230" s="1"/>
      <c r="BB230" s="1"/>
      <c r="BC230" s="1"/>
      <c r="BD230" s="1"/>
      <c r="BE230" s="1"/>
      <c r="BF230" s="1"/>
      <c r="BG230" s="1"/>
      <c r="BH230" s="1"/>
      <c r="BI230" s="1"/>
      <c r="BJ230" s="1"/>
    </row>
    <row r="231" spans="1:62" x14ac:dyDescent="0.25">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c r="AK231" s="1"/>
      <c r="AL231" s="1"/>
      <c r="AM231" s="1"/>
      <c r="AN231" s="1"/>
      <c r="AO231" s="1"/>
      <c r="AP231" s="1"/>
      <c r="AQ231" s="1"/>
      <c r="AR231" s="1"/>
      <c r="AS231" s="1"/>
      <c r="AT231" s="1"/>
      <c r="AU231" s="1"/>
      <c r="AV231" s="1"/>
      <c r="AW231" s="1"/>
      <c r="AX231" s="1"/>
      <c r="AY231" s="1"/>
      <c r="AZ231" s="1"/>
      <c r="BA231" s="1"/>
      <c r="BB231" s="1"/>
      <c r="BC231" s="1"/>
      <c r="BD231" s="1"/>
      <c r="BE231" s="1"/>
      <c r="BF231" s="1"/>
      <c r="BG231" s="1"/>
      <c r="BH231" s="1"/>
      <c r="BI231" s="1"/>
      <c r="BJ231" s="1"/>
    </row>
    <row r="232" spans="1:62" x14ac:dyDescent="0.25">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c r="AJ232" s="1"/>
      <c r="AK232" s="1"/>
      <c r="AL232" s="1"/>
      <c r="AM232" s="1"/>
      <c r="AN232" s="1"/>
      <c r="AO232" s="1"/>
      <c r="AP232" s="1"/>
      <c r="AQ232" s="1"/>
      <c r="AR232" s="1"/>
      <c r="AS232" s="1"/>
      <c r="AT232" s="1"/>
      <c r="AU232" s="1"/>
      <c r="AV232" s="1"/>
      <c r="AW232" s="1"/>
      <c r="AX232" s="1"/>
      <c r="AY232" s="1"/>
      <c r="AZ232" s="1"/>
      <c r="BA232" s="1"/>
      <c r="BB232" s="1"/>
      <c r="BC232" s="1"/>
      <c r="BD232" s="1"/>
      <c r="BE232" s="1"/>
      <c r="BF232" s="1"/>
      <c r="BG232" s="1"/>
      <c r="BH232" s="1"/>
      <c r="BI232" s="1"/>
      <c r="BJ232" s="1"/>
    </row>
  </sheetData>
  <mergeCells count="6">
    <mergeCell ref="T2:U2"/>
    <mergeCell ref="E3:F3"/>
    <mergeCell ref="B3:C3"/>
    <mergeCell ref="H3:I3"/>
    <mergeCell ref="K2:L2"/>
    <mergeCell ref="Q2:R2"/>
  </mergeCells>
  <pageMargins left="0.7" right="0.7" top="0.75" bottom="0.75" header="0.3" footer="0.3"/>
  <pageSetup orientation="portrait" horizontalDpi="4294967292"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5</vt:i4>
      </vt:variant>
    </vt:vector>
  </HeadingPairs>
  <TitlesOfParts>
    <vt:vector size="14" baseType="lpstr">
      <vt:lpstr>SDSCJ</vt:lpstr>
      <vt:lpstr>HOJA RESUMEN</vt:lpstr>
      <vt:lpstr>IDENTIFICACIÓN DE RIESGOS</vt:lpstr>
      <vt:lpstr>ANALISIS DE RIESGOS</vt:lpstr>
      <vt:lpstr>VALORACIÓN DE CONTROL DE RIESGO</vt:lpstr>
      <vt:lpstr>VALORACIÓN CON CONTROLES</vt:lpstr>
      <vt:lpstr>TRATAMIENTO DE RIESGO RESIDUAL </vt:lpstr>
      <vt:lpstr>CONTROL DE CAMBIOS</vt:lpstr>
      <vt:lpstr>TABLAS DE INFORMACIÓN</vt:lpstr>
      <vt:lpstr>'ANALISIS DE RIESGOS'!Área_de_impresión</vt:lpstr>
      <vt:lpstr>'IDENTIFICACIÓN DE RIESGOS'!Área_de_impresión</vt:lpstr>
      <vt:lpstr>'TRATAMIENTO DE RIESGO RESIDUAL '!Área_de_impresión</vt:lpstr>
      <vt:lpstr>'VALORACIÓN CON CONTROLES'!Área_de_impresión</vt:lpstr>
      <vt:lpstr>'VALORACIÓN DE CONTROL DE RIESGO'!Área_de_impresión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Francisco Pizarro</dc:creator>
  <cp:keywords/>
  <dc:description/>
  <cp:lastModifiedBy>Pablo Leonardo Molano Parra</cp:lastModifiedBy>
  <cp:revision/>
  <dcterms:created xsi:type="dcterms:W3CDTF">2016-11-30T14:47:26Z</dcterms:created>
  <dcterms:modified xsi:type="dcterms:W3CDTF">2019-05-16T20:44:28Z</dcterms:modified>
  <cp:category/>
  <cp:contentStatus/>
</cp:coreProperties>
</file>