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Users/ASUS/Downloads/OneDrive_1_28-1-2024/"/>
    </mc:Choice>
  </mc:AlternateContent>
  <xr:revisionPtr revIDLastSave="0" documentId="13_ncr:1_{45391E30-FB4C-B446-AAFB-E073E5563865}" xr6:coauthVersionLast="47" xr6:coauthVersionMax="47" xr10:uidLastSave="{00000000-0000-0000-0000-000000000000}"/>
  <bookViews>
    <workbookView xWindow="0" yWindow="500" windowWidth="28800" windowHeight="16140" tabRatio="634" activeTab="5" xr2:uid="{00000000-000D-0000-FFFF-FFFF00000000}"/>
  </bookViews>
  <sheets>
    <sheet name="INTRODUCCION" sheetId="19" r:id="rId1"/>
    <sheet name="MISION - VISION " sheetId="22" r:id="rId2"/>
    <sheet name="ORGANIGRAMA SDSCJ" sheetId="21" r:id="rId3"/>
    <sheet name="Plan de Acción - POA" sheetId="1" r:id="rId4"/>
    <sheet name="Planes Institucinales" sheetId="17" r:id="rId5"/>
    <sheet name="Instrucciones de diligenciamien" sheetId="20" r:id="rId6"/>
    <sheet name="Hoja2" sheetId="2" state="hidden" r:id="rId7"/>
  </sheets>
  <definedNames>
    <definedName name="_xlnm._FilterDatabase" localSheetId="3" hidden="1">'Plan de Acción - POA'!$A$5:$AV$105</definedName>
    <definedName name="_xlnm.Print_Area" localSheetId="0">INTRODUCCION!$A$1:$L$49</definedName>
    <definedName name="_xlnm.Print_Area" localSheetId="1">'MISION - VISION '!$A$1:$M$12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V81" i="1"/>
  <c r="W81" i="1" s="1"/>
  <c r="X81" i="1" s="1"/>
  <c r="V82" i="1"/>
  <c r="W82" i="1" s="1"/>
  <c r="X82" i="1" s="1"/>
  <c r="V79" i="1" l="1"/>
  <c r="V80" i="1"/>
  <c r="V83" i="1"/>
  <c r="V84" i="1"/>
  <c r="V85" i="1"/>
  <c r="V86" i="1"/>
  <c r="V87" i="1"/>
  <c r="V88" i="1"/>
  <c r="V89" i="1"/>
  <c r="V90" i="1"/>
  <c r="V91" i="1"/>
  <c r="V92" i="1"/>
  <c r="V93" i="1"/>
  <c r="V94" i="1"/>
  <c r="V95" i="1"/>
  <c r="V96" i="1"/>
  <c r="V97" i="1"/>
  <c r="V98" i="1"/>
  <c r="V99" i="1"/>
  <c r="V100" i="1"/>
  <c r="V101" i="1"/>
  <c r="V102" i="1"/>
  <c r="V103" i="1"/>
  <c r="V104" i="1"/>
  <c r="V105" i="1"/>
  <c r="X105" i="1"/>
  <c r="F27" i="19"/>
  <c r="F12" i="19"/>
  <c r="F18" i="19" l="1"/>
  <c r="F22" i="19"/>
  <c r="F34" i="19"/>
  <c r="F42" i="19"/>
  <c r="V77" i="1" l="1"/>
  <c r="V78" i="1"/>
  <c r="V76" i="1"/>
  <c r="V75" i="1"/>
  <c r="V74" i="1"/>
  <c r="V73" i="1"/>
  <c r="V71" i="1"/>
  <c r="V70" i="1"/>
  <c r="V67" i="1"/>
  <c r="V66" i="1"/>
  <c r="V65" i="1"/>
  <c r="V64" i="1"/>
  <c r="V62" i="1"/>
  <c r="V56" i="1"/>
  <c r="V42" i="1"/>
  <c r="V41" i="1"/>
  <c r="V40" i="1"/>
  <c r="V39" i="1"/>
  <c r="V33" i="1"/>
  <c r="V17" i="1"/>
  <c r="V16" i="1"/>
  <c r="V15" i="1"/>
  <c r="V9" i="1"/>
  <c r="V8" i="1"/>
  <c r="V7" i="1"/>
  <c r="V6" i="1"/>
  <c r="W27" i="1"/>
  <c r="X27" i="1" s="1"/>
  <c r="W79" i="1"/>
  <c r="X79" i="1" s="1"/>
  <c r="W86" i="1"/>
  <c r="X86" i="1" s="1"/>
  <c r="W88" i="1"/>
  <c r="X88" i="1" s="1"/>
  <c r="W89" i="1"/>
  <c r="X89" i="1" s="1"/>
  <c r="W91" i="1"/>
  <c r="X91" i="1" s="1"/>
  <c r="W92" i="1"/>
  <c r="X92" i="1" s="1"/>
  <c r="W99" i="1"/>
  <c r="X99" i="1" s="1"/>
  <c r="W103" i="1"/>
  <c r="X103" i="1" s="1"/>
  <c r="O102" i="1"/>
  <c r="W102" i="1" s="1"/>
  <c r="X102" i="1" s="1"/>
  <c r="W101" i="1"/>
  <c r="X101" i="1" s="1"/>
  <c r="W100" i="1"/>
  <c r="X100" i="1" s="1"/>
  <c r="W98" i="1"/>
  <c r="X98" i="1" s="1"/>
  <c r="W97" i="1"/>
  <c r="X97" i="1" s="1"/>
  <c r="W96" i="1"/>
  <c r="X96" i="1" s="1"/>
  <c r="O95" i="1"/>
  <c r="W95" i="1" s="1"/>
  <c r="X95" i="1" s="1"/>
  <c r="W94" i="1"/>
  <c r="X94" i="1" s="1"/>
  <c r="W93" i="1"/>
  <c r="X93" i="1" s="1"/>
  <c r="O90" i="1"/>
  <c r="W90" i="1" s="1"/>
  <c r="X90" i="1" s="1"/>
  <c r="O87" i="1"/>
  <c r="O85" i="1"/>
  <c r="O84" i="1"/>
  <c r="O83" i="1"/>
  <c r="O78" i="1"/>
  <c r="O77" i="1"/>
  <c r="O76" i="1"/>
  <c r="O75" i="1"/>
  <c r="O74" i="1"/>
  <c r="O73" i="1"/>
  <c r="O71" i="1"/>
  <c r="O70" i="1"/>
  <c r="O67" i="1"/>
  <c r="O66" i="1"/>
  <c r="O65" i="1"/>
  <c r="O62" i="1"/>
  <c r="O58" i="1"/>
  <c r="O56" i="1"/>
  <c r="O55" i="1"/>
  <c r="O54" i="1"/>
  <c r="O53" i="1"/>
  <c r="O52" i="1"/>
  <c r="O51" i="1"/>
  <c r="O46" i="1"/>
  <c r="O44" i="1"/>
  <c r="O42" i="1"/>
  <c r="O41" i="1"/>
  <c r="O40" i="1"/>
  <c r="O39" i="1"/>
  <c r="O26" i="1"/>
  <c r="W26" i="1" s="1"/>
  <c r="X26" i="1" s="1"/>
  <c r="O25" i="1"/>
  <c r="W25" i="1" s="1"/>
  <c r="X25" i="1" s="1"/>
  <c r="O24" i="1"/>
  <c r="O17" i="1"/>
  <c r="O16" i="1"/>
  <c r="O15" i="1"/>
  <c r="O11" i="1"/>
  <c r="O9" i="1"/>
  <c r="O8" i="1"/>
  <c r="O7" i="1"/>
  <c r="W7" i="1" s="1"/>
  <c r="X7" i="1" s="1"/>
  <c r="O6" i="1"/>
  <c r="U47" i="1"/>
  <c r="V47" i="1" s="1"/>
  <c r="W47" i="1" s="1"/>
  <c r="X47" i="1" s="1"/>
  <c r="U46" i="1"/>
  <c r="V46" i="1"/>
  <c r="U41" i="1"/>
  <c r="U74" i="1"/>
  <c r="O64" i="1"/>
  <c r="U75" i="1"/>
  <c r="U73" i="1"/>
  <c r="U72" i="1"/>
  <c r="V72" i="1" s="1"/>
  <c r="W72" i="1" s="1"/>
  <c r="X72" i="1" s="1"/>
  <c r="U71" i="1"/>
  <c r="U70" i="1"/>
  <c r="U69" i="1"/>
  <c r="V69" i="1" s="1"/>
  <c r="W69" i="1" s="1"/>
  <c r="X69" i="1" s="1"/>
  <c r="U68" i="1"/>
  <c r="V68" i="1" s="1"/>
  <c r="W68" i="1" s="1"/>
  <c r="X68" i="1" s="1"/>
  <c r="U67" i="1"/>
  <c r="U66" i="1"/>
  <c r="U65" i="1"/>
  <c r="U64" i="1"/>
  <c r="U63" i="1"/>
  <c r="V63" i="1" s="1"/>
  <c r="W63" i="1" s="1"/>
  <c r="X63" i="1" s="1"/>
  <c r="U62" i="1"/>
  <c r="U61" i="1"/>
  <c r="V61" i="1" s="1"/>
  <c r="W61" i="1" s="1"/>
  <c r="X61" i="1" s="1"/>
  <c r="U60" i="1"/>
  <c r="V60" i="1" s="1"/>
  <c r="W60" i="1" s="1"/>
  <c r="X60" i="1" s="1"/>
  <c r="U59" i="1"/>
  <c r="V59" i="1" s="1"/>
  <c r="W59" i="1" s="1"/>
  <c r="X59" i="1" s="1"/>
  <c r="U58" i="1"/>
  <c r="V58" i="1" s="1"/>
  <c r="U57" i="1"/>
  <c r="V57" i="1" s="1"/>
  <c r="W57" i="1" s="1"/>
  <c r="X57" i="1" s="1"/>
  <c r="U56" i="1"/>
  <c r="U55" i="1"/>
  <c r="V55" i="1" s="1"/>
  <c r="U54" i="1"/>
  <c r="V54" i="1" s="1"/>
  <c r="U53" i="1"/>
  <c r="V53" i="1" s="1"/>
  <c r="U52" i="1"/>
  <c r="V52" i="1" s="1"/>
  <c r="U51" i="1"/>
  <c r="V51" i="1" s="1"/>
  <c r="U50" i="1"/>
  <c r="V50" i="1" s="1"/>
  <c r="W50" i="1" s="1"/>
  <c r="X50" i="1" s="1"/>
  <c r="U49" i="1"/>
  <c r="V49" i="1" s="1"/>
  <c r="W49" i="1" s="1"/>
  <c r="X49" i="1" s="1"/>
  <c r="U48" i="1"/>
  <c r="V48" i="1" s="1"/>
  <c r="W48" i="1" s="1"/>
  <c r="X48" i="1" s="1"/>
  <c r="U45" i="1"/>
  <c r="V45" i="1" s="1"/>
  <c r="W45" i="1" s="1"/>
  <c r="X45" i="1" s="1"/>
  <c r="U44" i="1"/>
  <c r="V44" i="1" s="1"/>
  <c r="U43" i="1"/>
  <c r="V43" i="1" s="1"/>
  <c r="W43" i="1" s="1"/>
  <c r="X43" i="1" s="1"/>
  <c r="U42" i="1"/>
  <c r="U40" i="1"/>
  <c r="U39" i="1"/>
  <c r="U38" i="1"/>
  <c r="V38" i="1" s="1"/>
  <c r="W38" i="1" s="1"/>
  <c r="X38" i="1" s="1"/>
  <c r="U37" i="1"/>
  <c r="V37" i="1" s="1"/>
  <c r="W37" i="1" s="1"/>
  <c r="X37" i="1" s="1"/>
  <c r="U36" i="1"/>
  <c r="V36" i="1" s="1"/>
  <c r="W36" i="1" s="1"/>
  <c r="X36" i="1" s="1"/>
  <c r="U35" i="1"/>
  <c r="V35" i="1" s="1"/>
  <c r="W35" i="1" s="1"/>
  <c r="X35" i="1" s="1"/>
  <c r="U34" i="1"/>
  <c r="V34" i="1" s="1"/>
  <c r="U33" i="1"/>
  <c r="U32" i="1"/>
  <c r="V32" i="1" s="1"/>
  <c r="W32" i="1" s="1"/>
  <c r="X32" i="1" s="1"/>
  <c r="U31" i="1"/>
  <c r="V31" i="1" s="1"/>
  <c r="W31" i="1" s="1"/>
  <c r="X31" i="1" s="1"/>
  <c r="U30" i="1"/>
  <c r="V30" i="1" s="1"/>
  <c r="W30" i="1" s="1"/>
  <c r="X30" i="1" s="1"/>
  <c r="U29" i="1"/>
  <c r="V29" i="1" s="1"/>
  <c r="W29" i="1" s="1"/>
  <c r="X29" i="1" s="1"/>
  <c r="U28" i="1"/>
  <c r="V28" i="1" s="1"/>
  <c r="W28" i="1" s="1"/>
  <c r="X28" i="1" s="1"/>
  <c r="U24" i="1"/>
  <c r="V24" i="1" s="1"/>
  <c r="U23" i="1"/>
  <c r="V23" i="1" s="1"/>
  <c r="W23" i="1" s="1"/>
  <c r="X23" i="1" s="1"/>
  <c r="U22" i="1"/>
  <c r="V22" i="1" s="1"/>
  <c r="W22" i="1" s="1"/>
  <c r="X22" i="1" s="1"/>
  <c r="U21" i="1"/>
  <c r="V21" i="1" s="1"/>
  <c r="W21" i="1" s="1"/>
  <c r="X21" i="1" s="1"/>
  <c r="U20" i="1"/>
  <c r="V20" i="1" s="1"/>
  <c r="W20" i="1" s="1"/>
  <c r="X20" i="1" s="1"/>
  <c r="U19" i="1"/>
  <c r="V19" i="1" s="1"/>
  <c r="W19" i="1" s="1"/>
  <c r="X19" i="1" s="1"/>
  <c r="U18" i="1"/>
  <c r="V18" i="1" s="1"/>
  <c r="W18" i="1" s="1"/>
  <c r="X18" i="1" s="1"/>
  <c r="U17" i="1"/>
  <c r="U16" i="1"/>
  <c r="U15" i="1"/>
  <c r="U14" i="1"/>
  <c r="V14" i="1" s="1"/>
  <c r="W14" i="1" s="1"/>
  <c r="X14" i="1" s="1"/>
  <c r="U13" i="1"/>
  <c r="V13" i="1" s="1"/>
  <c r="W13" i="1" s="1"/>
  <c r="X13" i="1" s="1"/>
  <c r="U12" i="1"/>
  <c r="V12" i="1" s="1"/>
  <c r="W12" i="1" s="1"/>
  <c r="X12" i="1" s="1"/>
  <c r="U11" i="1"/>
  <c r="V11" i="1" s="1"/>
  <c r="U10" i="1"/>
  <c r="V10" i="1" s="1"/>
  <c r="W10" i="1" s="1"/>
  <c r="X10" i="1" s="1"/>
  <c r="W58" i="1" l="1"/>
  <c r="X58" i="1" s="1"/>
  <c r="W75" i="1"/>
  <c r="X75" i="1" s="1"/>
  <c r="W54" i="1"/>
  <c r="X54" i="1" s="1"/>
  <c r="W55" i="1"/>
  <c r="X55" i="1" s="1"/>
  <c r="W53" i="1"/>
  <c r="X53" i="1" s="1"/>
  <c r="W51" i="1"/>
  <c r="X51" i="1" s="1"/>
  <c r="W24" i="1"/>
  <c r="X24" i="1" s="1"/>
  <c r="W70" i="1"/>
  <c r="X70" i="1" s="1"/>
  <c r="W71" i="1"/>
  <c r="X71" i="1" s="1"/>
  <c r="W65" i="1"/>
  <c r="X65" i="1" s="1"/>
  <c r="W73" i="1"/>
  <c r="X73" i="1" s="1"/>
  <c r="W84" i="1"/>
  <c r="X84" i="1" s="1"/>
  <c r="W104" i="1"/>
  <c r="X104" i="1" s="1"/>
  <c r="W40" i="1"/>
  <c r="X40" i="1" s="1"/>
  <c r="W83" i="1"/>
  <c r="X83" i="1" s="1"/>
  <c r="W44" i="1"/>
  <c r="X44" i="1" s="1"/>
  <c r="W46" i="1"/>
  <c r="X46" i="1" s="1"/>
  <c r="W17" i="1"/>
  <c r="X17" i="1" s="1"/>
  <c r="W42" i="1"/>
  <c r="X42" i="1" s="1"/>
  <c r="W11" i="1"/>
  <c r="X11" i="1" s="1"/>
  <c r="W39" i="1"/>
  <c r="X39" i="1" s="1"/>
  <c r="W74" i="1"/>
  <c r="X74" i="1" s="1"/>
  <c r="W33" i="1"/>
  <c r="X33" i="1" s="1"/>
  <c r="W52" i="1"/>
  <c r="X52" i="1" s="1"/>
  <c r="W34" i="1"/>
  <c r="X34" i="1" s="1"/>
  <c r="W77" i="1"/>
  <c r="X77" i="1" s="1"/>
  <c r="W66" i="1"/>
  <c r="X66" i="1" s="1"/>
  <c r="W8" i="1"/>
  <c r="X8" i="1" s="1"/>
  <c r="W9" i="1"/>
  <c r="X9" i="1" s="1"/>
  <c r="W87" i="1"/>
  <c r="X87" i="1" s="1"/>
  <c r="W85" i="1"/>
  <c r="X85" i="1" s="1"/>
  <c r="W80" i="1"/>
  <c r="X80" i="1" s="1"/>
  <c r="W78" i="1"/>
  <c r="X78" i="1" s="1"/>
  <c r="W76" i="1"/>
  <c r="X76" i="1" s="1"/>
  <c r="W67" i="1"/>
  <c r="X67" i="1" s="1"/>
  <c r="W64" i="1"/>
  <c r="X64" i="1" s="1"/>
  <c r="W62" i="1"/>
  <c r="X62" i="1" s="1"/>
  <c r="W56" i="1"/>
  <c r="X56" i="1" s="1"/>
  <c r="W41" i="1"/>
  <c r="X41" i="1" s="1"/>
  <c r="W16" i="1"/>
  <c r="X16" i="1" s="1"/>
  <c r="W15" i="1"/>
  <c r="X15" i="1" s="1"/>
  <c r="W6" i="1"/>
  <c r="X6" i="1" s="1"/>
</calcChain>
</file>

<file path=xl/sharedStrings.xml><?xml version="1.0" encoding="utf-8"?>
<sst xmlns="http://schemas.openxmlformats.org/spreadsheetml/2006/main" count="1321" uniqueCount="402">
  <si>
    <t>PLAN DE ACCIÓN - POA</t>
  </si>
  <si>
    <t>F-DE-1375
V.2</t>
  </si>
  <si>
    <t>INTRODUCCIÓN</t>
  </si>
  <si>
    <t xml:space="preserve">No. </t>
  </si>
  <si>
    <t>DEPENDENCIAS</t>
  </si>
  <si>
    <t>% AVANCE POA</t>
  </si>
  <si>
    <t>Subsecretaría de Acceso a la Justicia</t>
  </si>
  <si>
    <t>1.1</t>
  </si>
  <si>
    <t>1.2</t>
  </si>
  <si>
    <t>Dirección Acceso a la Justicia</t>
  </si>
  <si>
    <t>1.3</t>
  </si>
  <si>
    <t>Dirección Responsabilidad Penal Adolescente</t>
  </si>
  <si>
    <t>1.4</t>
  </si>
  <si>
    <t>Dirección Cárcel Distrital</t>
  </si>
  <si>
    <t>1.5</t>
  </si>
  <si>
    <t>Dirección Centro Especial de Reclusión</t>
  </si>
  <si>
    <t>Subsecretaria de Seguridad y Convivencia</t>
  </si>
  <si>
    <t>2.1</t>
  </si>
  <si>
    <t>2.2</t>
  </si>
  <si>
    <t>Dirección de Prevención y Cultura Ciudadana</t>
  </si>
  <si>
    <t>2.3</t>
  </si>
  <si>
    <t>Dirección de Seguridad</t>
  </si>
  <si>
    <t>Subsecretaría de Inversiones y Fortalecimiento de Capacidades Operativas</t>
  </si>
  <si>
    <t>3.1</t>
  </si>
  <si>
    <t>3.2</t>
  </si>
  <si>
    <t>Dirección Técnica</t>
  </si>
  <si>
    <t>3.3</t>
  </si>
  <si>
    <t>Dirección de Operaciones para el Fortalecimiento</t>
  </si>
  <si>
    <t>3.4</t>
  </si>
  <si>
    <t xml:space="preserve">Dirección de Bienes para la S.C y AJ  </t>
  </si>
  <si>
    <t>Subsecretaría de Gestión Institucional</t>
  </si>
  <si>
    <t>4.1</t>
  </si>
  <si>
    <t>4.2</t>
  </si>
  <si>
    <t>Dirección de Tecnologías y Sistemas de la Información</t>
  </si>
  <si>
    <t>4.3</t>
  </si>
  <si>
    <t>Dirección de Gestión Humana</t>
  </si>
  <si>
    <t>4.4</t>
  </si>
  <si>
    <t>Dirección Jurídica y Contractual</t>
  </si>
  <si>
    <t>4.5</t>
  </si>
  <si>
    <t>Dirección de Recursos Físicos y Gestión Documental</t>
  </si>
  <si>
    <t>4.6</t>
  </si>
  <si>
    <t>Dirección Financiera</t>
  </si>
  <si>
    <t>Oficinas Despacho</t>
  </si>
  <si>
    <t>5.1</t>
  </si>
  <si>
    <t>Oficina Asesora de Planeación</t>
  </si>
  <si>
    <t>5.2</t>
  </si>
  <si>
    <t>Oficina Asesora de Comunicaciones</t>
  </si>
  <si>
    <t>5.3</t>
  </si>
  <si>
    <t>Oficina de Control Interno</t>
  </si>
  <si>
    <t>5.4</t>
  </si>
  <si>
    <t>Oficina de Control Disciplinario Interno</t>
  </si>
  <si>
    <t>5.5</t>
  </si>
  <si>
    <t>Oficina de Análisis de Información y Estudios Estratégicos</t>
  </si>
  <si>
    <t>5.6</t>
  </si>
  <si>
    <t>Oficina Centro de Comando, Control, comunicaciones y Cómputo-C4</t>
  </si>
  <si>
    <t>5.7</t>
  </si>
  <si>
    <t>Gerencia Código</t>
  </si>
  <si>
    <t xml:space="preserve">% DE AVANCE TOTAL DE POA </t>
  </si>
  <si>
    <t>CONTROL DE CAMBIOS</t>
  </si>
  <si>
    <t>NUMERO DE VERSION</t>
  </si>
  <si>
    <t>FECHA</t>
  </si>
  <si>
    <t xml:space="preserve">DESCRIPCIÓN </t>
  </si>
  <si>
    <t>PLAN DE ACCIÓ - POA</t>
  </si>
  <si>
    <t>VISIÓN  Y MISIÓN DE LA SECRETARÍA DISTRITRAL DE SEGURIDAD, CONVIVENCIA Y JUSTICIA</t>
  </si>
  <si>
    <t xml:space="preserve">VISION </t>
  </si>
  <si>
    <t>En 2024 la Secretaría Distrital de Seguridad,Convivencia y Justicia estará consolidada como el organismo distrital que lidera y articula, con otras entidades distritales y nacionales, la ejecución de las políticas en materia de seguridad, convivencia, acceso a la justicia, prevención del delito, reducción de riesgos yatención de incidentes.</t>
  </si>
  <si>
    <t xml:space="preserve">MISION </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</si>
  <si>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</si>
  <si>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ORGANIGRAMA DE LA SECRETARÍA DISTRITRAL DE SEGURIDAD, CONVIVENCIA Y JUSTICIA</t>
  </si>
  <si>
    <t xml:space="preserve">PLAN DE ACCIÓN - POA																																						</t>
  </si>
  <si>
    <t>SEGUIMIENTO</t>
  </si>
  <si>
    <t>EJECUCIÓN</t>
  </si>
  <si>
    <t>AVANCE TOTAL</t>
  </si>
  <si>
    <t xml:space="preserve">PORCENTAJE DE EJECUCIÓN </t>
  </si>
  <si>
    <t>CUMPLIMIENTO POR ACTIVIDAD</t>
  </si>
  <si>
    <t>SEGUIMIENTO PRIMER TRIMESTRE PRIMERA LÍNEA DE DEFENSA</t>
  </si>
  <si>
    <t>MONITOREO PRIMER TRIMESTRE SEGUNDA LÍNEA DE DEFENSA (OAP)</t>
  </si>
  <si>
    <t>SEGUIMIENTO SEGUNDO TRIMESTRE PRIMERA LÍNEA DE DEFENSA</t>
  </si>
  <si>
    <t>MONITOREO SEGUNDO TRIMESTRE SEGUNDA LÍNEA DE DEFENSA (OAP)</t>
  </si>
  <si>
    <t>SEGUIMIENTO TERCER  TRIMESTRE PRIMERA LÍNEA DE DEFENSA</t>
  </si>
  <si>
    <t>MONITOREO TERCER TRIMESTRE SEGUNDA LÍNEA DE DEFENSA (OAP)</t>
  </si>
  <si>
    <t>SEGUIMIENTO CUARTO TRIMESTRE PRIMERA LÍNEA DE DEFENSA</t>
  </si>
  <si>
    <t>MONITOREO CUARTO TRIMESTRE  SEGUNDA LÍNEA DE DEFENSA (OAP)</t>
  </si>
  <si>
    <t>OFICINA/OFICINA ASESORA/SUBSECRETARÍA</t>
  </si>
  <si>
    <t>DEPENDENCIA</t>
  </si>
  <si>
    <t>PROCESO</t>
  </si>
  <si>
    <t>OBJETIVO ESTRATÉGICO</t>
  </si>
  <si>
    <t>PROYECTO DE INVERSIÓN</t>
  </si>
  <si>
    <t>POLÍTICA MIPG</t>
  </si>
  <si>
    <t>ACTIVIDAD</t>
  </si>
  <si>
    <t>UNIDAD DE MEDIDA</t>
  </si>
  <si>
    <t>PONDERACIONES</t>
  </si>
  <si>
    <t>TRIMESTRE 1</t>
  </si>
  <si>
    <t>TRIMESTRE 2</t>
  </si>
  <si>
    <t>TRIMESTRE 3</t>
  </si>
  <si>
    <t>TRIMESTRE 4</t>
  </si>
  <si>
    <t>META ANUAL</t>
  </si>
  <si>
    <t>TIPO DE META</t>
  </si>
  <si>
    <t>OCULTAR</t>
  </si>
  <si>
    <t>LOGROS</t>
  </si>
  <si>
    <t>DIFICULTADES</t>
  </si>
  <si>
    <t>MEDIDAS CORRECTIVAS</t>
  </si>
  <si>
    <t>MEDIO DE VERIFICACIÓN</t>
  </si>
  <si>
    <t xml:space="preserve">OPORTUNIDAD EN LA ENTREGA DE LA INFORMACIÓN	</t>
  </si>
  <si>
    <t>OBSERVACIONES</t>
  </si>
  <si>
    <t>Subsecretaria de Inversión y Fortalecimiento de Capacidades Operativas</t>
  </si>
  <si>
    <t>Subsecretaria de Inversiones y Fortalecimiento de Capacidades Operativas</t>
  </si>
  <si>
    <t>Administración de Bienes Muebles e Inmuebles para el Fortalecimiento de la Capacidades Operativas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</si>
  <si>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</si>
  <si>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7783  Fortalecimiento de los equipamientos y capacidades del Sistema Distrital de Justicia en Bogotá</t>
  </si>
  <si>
    <t>Política 14 – Seguimiento y evaluación del desempeño institucional</t>
  </si>
  <si>
    <t>1. Elaborar 2 reportes de conciliación de información del seguimiento frente al cumplimiento de metas entre las Subsecretarías de Acceso a la Justicia e Inversiones.</t>
  </si>
  <si>
    <t>Número</t>
  </si>
  <si>
    <t>Sumatoria</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</si>
  <si>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</si>
  <si>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7792  Fortalecimiento de los organismos de seguridad y justicia en Bogotá
7797  Modernización de la infraestructura de tecnología para la seguridad, la convivencia y la justicia en Bogotá</t>
  </si>
  <si>
    <t>2. Realizar 4 mesas de trabajo técnicas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</si>
  <si>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10. Fortalecer la capacidad Institucional y la gestión administrativa que permita el cumplimiento de la misión institucional.</t>
  </si>
  <si>
    <t>3. Requerir 4 informes anuales a los responsables de meta y a las Direcciones, para el seguimiento a la planeación y ejecución de las mismas, de los proyectos que gerencia la Subsecretaría de Inversiones.</t>
  </si>
  <si>
    <t>4. Efectuar 4 reuniones de control y seguimiento a la planeación y ejecución de las metas de los proyectos de inversión que gerencia la Subsecretaría de Inversiones con su respectiva acta.</t>
  </si>
  <si>
    <t>Subsecretaria de Gestión Institucional</t>
  </si>
  <si>
    <t>Gestión Jurídica</t>
  </si>
  <si>
    <t>7776  Fortalecimiento de la gestión institucional y la participación ciudadana en la Secretaría Distrital de Seguridad, Convivencia y Justicia en Bogotá</t>
  </si>
  <si>
    <t>Política 9 – Defensa jurídica</t>
  </si>
  <si>
    <t>1.Responder las acciones judiciales y extrajudiciales  notificadas en la Secretaría Distrital de Seguridad, Convivencia y Justicia</t>
  </si>
  <si>
    <t>Porcentaje</t>
  </si>
  <si>
    <t>Demanda</t>
  </si>
  <si>
    <t>Política 15 – Gestión documental</t>
  </si>
  <si>
    <t>2. Realizar la transferencia primaria de los expedientes físicos sujetos a esta, de la vigencia 2019 de acuerdo a la tabla de retención documental. (Decreto 612 de 2018 PI_01)</t>
  </si>
  <si>
    <t>3. Proferir Resoluciones administrativas que confirme o revoquen decisiones policivas de primera instancia sometidas a consideración.</t>
  </si>
  <si>
    <t xml:space="preserve">Gestión Contractual </t>
  </si>
  <si>
    <t>Política 10 – Mejora normativa</t>
  </si>
  <si>
    <t>4. Emitir fallos sancionatorios de primera instancia y los correspondientes autos de sustanciación e interlocutorios dentro de los procesos disciplinarios que conoce la Dirección.</t>
  </si>
  <si>
    <t>Política 5 – Compras y Contratación Pública</t>
  </si>
  <si>
    <t>5. Elaborar los procesos de contratación que sean competencia de la Dirección Jurídica y Contractual de la vigencia 2024.</t>
  </si>
  <si>
    <t>Oficina</t>
  </si>
  <si>
    <t xml:space="preserve">Oficina de Análisis de Información y Estudios Estratégicos </t>
  </si>
  <si>
    <t>Gestión y Análisis de la Información</t>
  </si>
  <si>
    <t>3.Prevenir, atender, proteger y sancionar las violencias contra las mujeres por razón de género y generar las condiciones necesarias para que mujeres y niñas vivan de manera autónoma, libre y segura.</t>
  </si>
  <si>
    <t>7781  Generación de conocimiento para la implementación de la política pública de seguridad, convivencia y acceso a la justicia en Bogotá</t>
  </si>
  <si>
    <t>Política 17 – Gestión de la información estadística</t>
  </si>
  <si>
    <t>1. Realizar seguimiento al cumplimiento de la programación definida para la generación de Documentos de Política Pública para la vigencia 2024.</t>
  </si>
  <si>
    <t>2. Realizar seguimiento al cumplimiento de la programación definida para la generación de Investigaciones para la vigencia 2024.</t>
  </si>
  <si>
    <t>3. Realizar seguimiento al cumplimiento de la programación definida para la generación de Policy Brief para la vigencia 2024.</t>
  </si>
  <si>
    <t xml:space="preserve">Gestión de Tecnologías de la Información </t>
  </si>
  <si>
    <t>7777  Fortalecimiento de la gestión de las Tecnologías de la Información en la Secretaría de Seguridad, Convivencia y Justicia en el marco de las políticas de gobierno y seguridad digital en Bogotá</t>
  </si>
  <si>
    <t>Política 7 – Gobierno digital</t>
  </si>
  <si>
    <t>1, Ejecutar las actividades  definidas el Plan Estratégico de Tecnologías de Información - PETI, de acuerdo con lo programado. (Decreto 612 de 2018 PI_10)</t>
  </si>
  <si>
    <t>Constante</t>
  </si>
  <si>
    <t>Política 8 – Seguridad digital</t>
  </si>
  <si>
    <t>2. Ejecutar las actividades  definidas en el Plan de Seguridad y Privacidad de la Información , de acuerdo con lo programado (Decreto 612 de 2018 PI_12)</t>
  </si>
  <si>
    <t>3. Ejecutar las actividades  definidas en el Plan de Tratamiento de Riesgos de Seguridad de la Información), de acuerdo con lo programado (Decreto 612 de 2018 PI_11)</t>
  </si>
  <si>
    <t>4. Atender las solicitudes recibidas de las dependencias mediante el correo electrónico de mesa de servicio deTI, conforme al procedimiento definido para esto.</t>
  </si>
  <si>
    <t>Gestión de Recursos Físicos al Servicio de la Entidad</t>
  </si>
  <si>
    <t>Política 16– Transparencia, acceso a la información pública y lucha contra la corrupción</t>
  </si>
  <si>
    <t>1. Atender los requerimientos para la entrada de los bienes de la SSCJ.</t>
  </si>
  <si>
    <t>N/A</t>
  </si>
  <si>
    <t xml:space="preserve">2. Atender las necesidades de mantenimiento y mejoramiento de la sede administrativa. </t>
  </si>
  <si>
    <t>Gestión Documental</t>
  </si>
  <si>
    <t>3. Atender las transferencias documentales primarias de la SCJ de acuerdo a la TRD.   (Decreto 612 de 2018 PI_01)</t>
  </si>
  <si>
    <t>4. Implementación de los Programas del Sistema Integrado de Conservación.   (Decreto 612 de 2018 PI_01)</t>
  </si>
  <si>
    <t>5. Realizar la actualización e implementación de los instrumentos archivísticos de la SCJ.   (Decreto 612 de 2018 PI_01)</t>
  </si>
  <si>
    <t>Subsecretaria de Acceso a la Justicia</t>
  </si>
  <si>
    <t>Dirección de Acceso a la Justicia</t>
  </si>
  <si>
    <t>Acceso y Fortalecimiento a la Justicia</t>
  </si>
  <si>
    <t>7692  Consolidación de una ciudadanía transformadora para la convivencia y la seguridad en Bogotá</t>
  </si>
  <si>
    <t xml:space="preserve">Política 3 – Planeación Institucional </t>
  </si>
  <si>
    <t>1. Ejecutar las actividades definidas en el plan de trabajo para la formulación de la "Política Pública para el fortalecimiento de la labor ejercida por jueces y juezas de paz, jueces de reconsideración, conciliadores/as y mediadores/as en el Distrito Capital".</t>
  </si>
  <si>
    <t xml:space="preserve">Política 11 – Servicio al ciudadano </t>
  </si>
  <si>
    <t>2. Implementar  las actividades programadas para el fortalecimiento de la estrategia de Facilitadores para el Acceso a la Justicia.</t>
  </si>
  <si>
    <t>3. Ejecuctar las actividades programadas para elaborar los documentos asociados al modelo preventivo pedagógico en los Centros de Traslado por Protección (CTP).</t>
  </si>
  <si>
    <t>4. Orientar de forma cualificada al 98% de ciudadanos(as) que lo soliciten, de acuerdo a sus necesidades específicas por medio del Centro de Recepción e Información (CRI) de Casas de Justicia, en el marco del funcionamiento del Programa Nacional de Casas de Justicia.</t>
  </si>
  <si>
    <t>Oficina asesora</t>
  </si>
  <si>
    <t>Gestión le Comunicaciones Estratégicas</t>
  </si>
  <si>
    <t>1. Diseñar, coordinar e implementar estratégicamente campañas de comunicación externa, de acuerdo con las iniciativas planteadas por cada dependencia para satisfacer las necesidades y el cumplimiento de los objetivos de la entidad.</t>
  </si>
  <si>
    <t>2. Realizar la difusión de la Estrategia Permanente de Rendición de Cuentas de la Entidad, de acuerdo con los requerimiento recibidos.</t>
  </si>
  <si>
    <t>3. Diseñar e implementar una encuesta de percepción trimestral de los usuarios frente a la pertinencia de las publicaciones realizadas en las redes sociales de la entidad.</t>
  </si>
  <si>
    <t>6. Atender las solicitudes de servicios de comunicaciones externas e internas provenientes de las dependencias, para la difusión de información acorde con sus necesidades específicas y las de la entidad.</t>
  </si>
  <si>
    <t>Direccionamiento Estrategico</t>
  </si>
  <si>
    <t>1. Realizar el seguimiento, registro y presentación consolidada del avance a los compromisos de la SDSCJ en los planes de acción de Políticas Públicas Distritales.</t>
  </si>
  <si>
    <t>2. Realizar el seguimiento y presentación a la Secretaría Distrital de Planeación del Plan de Acción de la Política Pública Distrital de Seguridad, Convivencia, Justicia y Construcción de Paz y Reconciliación 2023 -2038.</t>
  </si>
  <si>
    <t>3. Realizar un monitoreo bimensual al Programa de transparencia y ética pública de la entidad (Decreto 612 de 2018 PI_09)</t>
  </si>
  <si>
    <t>4. Realizar un monitoreo trimestral al Plan de Acción de MIPG de la entidad.</t>
  </si>
  <si>
    <t>5. Apoyar la formulación de los proyectos de inversión en el marco del plan de desarrolo 2024-2028 y realizar la armonización presupuestal de los proyectos de inversión 2020-2024</t>
  </si>
  <si>
    <t>6. Realizar seguimiento a los proyectos de inversión asociados a los planes de desarrollo vigente</t>
  </si>
  <si>
    <t>7. Apoyar la articulación, el acompañamiento  y asistencia a las Subsecretarías misionales y a la MEBOG, en la actualización de los criterios de elegibilidad y viabilidad del Sector, así como de sus anexos técnicos, para los Fondos de Desarrollo Local</t>
  </si>
  <si>
    <t>8. Realizar el seguimiento al Plan Estratégico institucional de la SDSCJ</t>
  </si>
  <si>
    <t>9. Desarrollar acciones que faciliten la implementación de los instrumentos de reglamentación del Plan de Ordenamiento Territorial en los equipamientos del sector de seguridad, defensa, convivencia y justicia</t>
  </si>
  <si>
    <t>Política 6 – Fortalecimiento organizacional y simplificación de procesos</t>
  </si>
  <si>
    <t xml:space="preserve">10. Realizar seguimiento al estado de los requerimientos de actualización documentos del Sistema Gestión de Calidad, recibidos a través del Portal MIPG. </t>
  </si>
  <si>
    <t>Gestión del Conocimiento y la Innovación Publica</t>
  </si>
  <si>
    <t>Política 18 – Gestión del conocimiento y la innovación</t>
  </si>
  <si>
    <t>11. Ejecutar las actividades programas en el plan de trabajo de gestión de conocimiento y la innovación en la entidad.</t>
  </si>
  <si>
    <t>Fortalecimiento Institucional</t>
  </si>
  <si>
    <t xml:space="preserve">12.  Formular y ejecutar el Plan Institucional de Gestión Ambiental - PIGA, a tráves del desarrollo de los cinco programas de gestión en el marco de los líneamientos normativos expedidos por la Secretaría Distrital de Ambiente. </t>
  </si>
  <si>
    <t>Gestión Estratégica del Talento Humano</t>
  </si>
  <si>
    <t>Política 1 – Gestión Estratégica del Talento Humano</t>
  </si>
  <si>
    <t>1. Ejecutar las actividades de acuerdo con lo programado en el Plan estrategico de talento humano y los 5 planes de acción, en el marco del Programa "Talento Humano en una organización saludable", en los módulos de Hábitos Saludables, Seguridad y Salud en el trabajo,  Bienestar - Incentivos - Estímulos - Reconocimientos, Secretaría en Familia, Secretaría Sostenible formación y Capacitación, Sistema de Información para la Planeación y Gestión. (Decrero 612 de 2018 PI_03, PI_04, PI_05, PI_06, PI_07 y PI_08)</t>
  </si>
  <si>
    <t>Política 2- Integridad</t>
  </si>
  <si>
    <t>2. Ejecutar de las actividades de acuerdo con lo programado a cargo de la Dirección de Gestión Humana, definidas en el Programa de transparencia y etica pública (Decreto 612 de 2018 PI_09)</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</si>
  <si>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
7767  Fortalecimiento de estrategias para la materialización de las disposiciones del Código Nacional de Seguridad y Convivencia Ciudadana en Bogotá</t>
  </si>
  <si>
    <t>1. Realizar la transferencia documental primaria de los expedientes de las vigencias 2021 (primer semestre de 2024) y 2018 (segundo semestre de 2024) que cumplen los tiempos de retención establecidos por las TRD de la Dirección de Opeaciones para el Fortalecimiento. (Decreto 612 de 2018 PI_01).</t>
  </si>
  <si>
    <t xml:space="preserve">2. Realizar mesas de seguimiento mensuales al interior de la Dirección de Operaciones, para revisar el avance en los procesos de contratación y de novedades contractuales radicados a la dependencia. </t>
  </si>
  <si>
    <t>3. Realizar un reporte trimestral a los Supervisores de los contratos que requieren liquidación.</t>
  </si>
  <si>
    <t>4. Realizar reporte mensual a las dependencias informando el avance en la radicación de los procesos de contratación, para el cumplimiento del PAA. (Decreto 612 de 2018 PI_02)</t>
  </si>
  <si>
    <t>5. Gestionar copias de seguridad de los expedientes digitales de la vigencias 2022 en adelante.</t>
  </si>
  <si>
    <t>Control Disciplinario</t>
  </si>
  <si>
    <t>1. Realizar 3 capacitaciones en temas que permitan  prevenir las conductas con incidencia disciplinaria</t>
  </si>
  <si>
    <t>2. Instruir  los procesos disciplinarios que se encuentren en terminos y activos en la OCDI.</t>
  </si>
  <si>
    <t xml:space="preserve">3. Realizar dos actividades de sensibilización y/o prevención de conductas con incidencia disciplinaria </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</si>
  <si>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</si>
  <si>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t>
  </si>
  <si>
    <t>1. Elaborar los estudios Previos para el fortalecimento de las capacidades operativas de los organismos de seguridad, Convivencia  y justicia del distrito, de acuerdo con los requerimientos debidamente allegados</t>
  </si>
  <si>
    <t>2. Realizar mesas de trabajo de seguimiento y control que garanticen la elaboración de los estudios Previos para el fortalecimento de las capacidades operativas de los organismos de seguridad y justicia del Distrito, de acuerdo con las necesidades identificadas para el proceso precontractual</t>
  </si>
  <si>
    <t>3. Realizar mesas de trabajo técnicas con los clientes internos y externos para validar las especificaciones tecnicas u otros aspectos de los bienes y servicios requeridos para el fortalecimentos de las capacidades operativas de los organismos de seguridad y justicia del Distrito, de acuerdo con las necesidades identificadas para el proceso precontractual</t>
  </si>
  <si>
    <t>4. Elaborar, gestionar y efectuar seguimientos al Plan Anual de Adquisiciones en la elaboración de los estudios previos a cargo de la Dirección Técnica y de la Subsecretaría de Inversión y fortalecimiento de capacidades operativas. (Decreto 612 de 2018 PI 02)</t>
  </si>
  <si>
    <t>5. Realizar revisiones y/o actualización a que haya lugar de la documentación y de procedimientos que permitan consolidar la gestión misional de la Dirección Técnica de la Subsecretaría de Inversión y fortalecimiento de capacidades operativas.</t>
  </si>
  <si>
    <t>1, Realizar seguimiento mensual al plan anual de adquisiciones de la Secretaría Distrital de Seguridad, Convivencia y Justicia, con el objetivo de generar puntos de control y alarmas en la contratación de inversión y funcionamiento de la entidad. (Decreto 612 de 2018 PI_02)</t>
  </si>
  <si>
    <t>Atención y Relación con el Ciudadano</t>
  </si>
  <si>
    <t>2. Realizar la medición de la calidad de las respuestas a las PQRSDF ciudadanas emitidas por la SDSCJ, con el objetivo de generar alertas al interior de las áreas para que las mismas implementen acciones de mejora.</t>
  </si>
  <si>
    <t>3. Socializar y/o difundir, al interior de la entidad los “Lineamientos relacionados con la Política Pública Distrital de Servicio a la Ciudadanía”</t>
  </si>
  <si>
    <t>4. Convocar y realizar Mesas Técnicas de seguimiento al Plan Anual de Adquisiciones y Ejecución de Proyectos, con el objetivo de generar puntos de control y articular a las dependencias. (Decreto 612 de 2018 PI_02)</t>
  </si>
  <si>
    <t>Evaluación al Sistema de Control Interno</t>
  </si>
  <si>
    <t>Política 19 – Control interno</t>
  </si>
  <si>
    <t>1. Fortalecimiento del Sistema de Control Interno de la entidad, a través de la ejecución y seguimiento del Plan Anual de Auditoria aprobado para la vigencia.</t>
  </si>
  <si>
    <t>2. Realizar alertamiento frente a las solicitudes de los entes de control con el objetivo de evitar respuestas fuera de términos.</t>
  </si>
  <si>
    <t>Dirección de Responsabilidad Penal Adolescente</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</si>
  <si>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</si>
  <si>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7640  Implementación de la justicia restaurativa y atención integral para adolescentes en conflicto con la ley y población pospenada en Bogotá</t>
  </si>
  <si>
    <t xml:space="preserve">1. Realizar un informe cuantitativo que de cuenta de la operación de los Programas y Estrategia de la Dirección. (Programa Distrital de Justicia Juvenil Restaurativa – PDJJR, Programa para la Atención y Prevención de la Agresión sexual – PASOS, Programa de Seguimiento Judicial al Tratamiento de Drogas – PSJTD y Estrategia de Reintegro Familiar y Atención en el Egreso) </t>
  </si>
  <si>
    <t>Política 4 – Gestión Presupuestal y Eficiencia del Gasto Público</t>
  </si>
  <si>
    <t>2. Realizar informe de seguimiento a las reservas y/o pasivos asociados a contratos supervisados por la DRPA</t>
  </si>
  <si>
    <t>3. Coordinar con el ICBF la agenda y convocatoria del 100% de las sesiones del Comité de Coordinación Distrital de Responsabilidad Penal para Adolescentes que se acuerden llevar a cabo durante el periodo.</t>
  </si>
  <si>
    <t>7765  Mejoramiento y protección de derechos de la población privada de la libertad en Bogotá
7767  Fortalecimiento de estrategias para la materialización de las disposiciones del Código Nacional de Seguridad y Convivencia Ciudadana en Bogotá
7640 Implementación de la justicia restaurativa y atención integral para adolescentes en conflicto con la ley y población pospenada en Bogotá
7783 Fortalecimiento de los equipamientos y capacidades del Sistema Distrital de Justicia en Bogotá</t>
  </si>
  <si>
    <t xml:space="preserve">1. Realizar el seguimiento presupuestal de los recursos asignados a la vigencia, reservas y pasivos exigibles de los proyectos a cargo de la SAJ </t>
  </si>
  <si>
    <t>7765  Mejoramiento y protección de derechos de la población privada de la libertad en Bogotá</t>
  </si>
  <si>
    <t xml:space="preserve">2. Realizar caracterización de la población privada de la libertad en Centros Transitorios, por edad, gênero y delito </t>
  </si>
  <si>
    <t>3. Requerir trimestralmente, informe de logros y alertas, a los responsables de las metas del plan de desarrollo asociadas a los proyectos gerenciados por la Subsecretaría de Acceso a la Justicia.</t>
  </si>
  <si>
    <t>Gestión Financiera</t>
  </si>
  <si>
    <t>1. Realizar 3 capacitaciones durante la vigencia 2024 para orientar a las áreas de la SDCJ sobre el trámite de radicación de cuentas conforme a los procedimientos establecidos.</t>
  </si>
  <si>
    <t>2. Realizar 2 capacitaciones con las diferentes áreas de la SDSCJ, para orientar en los traslados presupuestales de acuerdo a la normatividad vigente.</t>
  </si>
  <si>
    <t> </t>
  </si>
  <si>
    <t>3. Realizar 2 seguimientos durante la vigencia a los saldos  reportados en los Estados de Situación Financiera (Matriz de Seguimiento) ,con el fin de verificar la razonabilidad de las cifras reportadas en los Estados Financieros de la SDSCJ.</t>
  </si>
  <si>
    <t>Dirección Cárcel Distrital de Varones y Anexo de Mujeres</t>
  </si>
  <si>
    <t>Gestión Integral a las Personas Privadas de la Libertad -PPL-</t>
  </si>
  <si>
    <t>Dirección del Centro Especial de Reclusion (CER)</t>
  </si>
  <si>
    <t xml:space="preserve">1. Realizar mínimo dos (2) muestras de artesanías y manualidades elaboradas por las Personas Privadas de la Libertad, en los talleres de ocupación del tiempo libre ofertados en el Centro Especial de Reclusión - CER. </t>
  </si>
  <si>
    <t xml:space="preserve">2. Gestionar como mínimo dos (2) brigadas de atención integral (salud visual, odontología, atención psicosocial, entre otros) dirigidas a las Personas Privadas de la Libertad del Centro </t>
  </si>
  <si>
    <t>3. Generar cuatro (4) espacios de socialización de los procesos, procedimientos instructivos o protocolos relacionados con la operación del Centro de Reclusión, publicados en la plataforma  MIPG de la entidad, con los funcionarios y colaborabores del Centro Especial de Reclusión - CER.</t>
  </si>
  <si>
    <t>4. Brindar atención jurídica al 100% de las Personas Privadas de la Libertad que lo soliciten.</t>
  </si>
  <si>
    <t>5. Realizar charlas de sensibilización al cuerpo de custodia y vigilancia en temas relacionados con a prevención de posibles fugas  de las Personas Privadas de la Libertad recluídas en el Centro Especial de Reclusión CER</t>
  </si>
  <si>
    <t>Dirección de Bienes para la Seguridad, Convivencia y Acceso a la Justicia</t>
  </si>
  <si>
    <t>1.Realizar revisión a los contratos en ejecución asignados a la Dirección de Bienes verificando el cumplimiento de la Metodología de Supervisión.</t>
  </si>
  <si>
    <t>7792  Fortalecimiento de los organismos de seguridad y justicia en Bogotá</t>
  </si>
  <si>
    <t>2. Realizar seguimiento semanal a los contratos de construcción de obras nuevas por medio de la ficha de seguimiento de obras</t>
  </si>
  <si>
    <t>3. Verificar mediante visitas aleatorias el uso y estado de los bienes y el estado de las placas de inventario de 2.000 bienes que hacen parte de los contratos de comodatos vigentes</t>
  </si>
  <si>
    <t>4. Realizar el seguimiento financiero mensual de los contratos en ejecución a cargo de la Dirección de Bienes de la Subsecretaría de Inversión y fortalecimiento de capacidades operativas mediante el formato F-AB-1351</t>
  </si>
  <si>
    <t>Gestión de Seguridad y Convivencia</t>
  </si>
  <si>
    <t>4.Desarrollar programas especiales de protección para que los niños, niñas y jóvenes no sean cooptados e instrumentalizados por estructuras criminales.</t>
  </si>
  <si>
    <t>7695  Generación de entornos de confianza para la prevención y control del delito en Bogotá</t>
  </si>
  <si>
    <t>1. Realizar seguimiento a los planes de acción de las estrategias a cargo de la Dirección de Seguridad</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</si>
  <si>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</si>
  <si>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Política 13 – Participación ciudadana en la gestión pública</t>
  </si>
  <si>
    <t xml:space="preserve">2. Ejecutar las actividades definidas para elaborar el Diagnostico del Modelo de Intervención Institucional para la Protección de la vida y la integridad de la ciudadanía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</si>
  <si>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3. Ejecutar las actividades definidas para elaborar el Diagnostico del Modelo de Mitigación Situacional de Riesgos Contra el Patrimonio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</si>
  <si>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</si>
  <si>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7695  Generación de entornos de confianza para la prevención y control del delito en Bogotá
7692  Consolidación de una ciudadanía transformadora para la convivencia y la seguridad en Bogotá</t>
  </si>
  <si>
    <t>1. Realizar seguimiento a los planes de acción diseñados para dar cumplimiento a los productos a cargo de la Subsecretaría de Seguridad, en el marco de la "Política Pública Distrital de Seguridad, Convivencia y Justicia y Construcción de Paz y Reconciliación 2023-2038"</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</si>
  <si>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</si>
  <si>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 xml:space="preserve">2. Ejecutar las actividades definidas para realizar el diseño del Modelo para la Materializacion de la Agenda Bogotá - Región metropolitana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</si>
  <si>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3. Ejecutar las actividades definidas para realizar el diseño del Sistema de Información Distrital de Crimen Organizado (SIDICOF) para la comprensión de los fenómenos asociados a violencias y delicuencia en Bogotá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</si>
  <si>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4. Ejecutar las actividades definidas para la elaboración del Protocolo interinstitucional de intervención coordinada para la atención en clave de salud y seguridad de las emergencias que se presentan en Bogotá</t>
  </si>
  <si>
    <t xml:space="preserve">1. Realizar seguimiento a los planes de acción de las estrategias a cargo de la Dirección de Prevención </t>
  </si>
  <si>
    <t xml:space="preserve">2. Ejecutar las actividades definidas para diseñar el Modelo Integral de prevención de violencias e instrumentalización de las poblaciones en situación de vulnerabilidad Fase I - Elaboración del Diagnóstico: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</si>
  <si>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3. Ejecutar las actividades definidas para diseñar el Modelo de Prevención de Delitos y Violencias en Entornos Educativos Fase I. Elaboración del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</si>
  <si>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Oficina de Centro de Comando, Control, Comunicaciones y Cómputo C4</t>
  </si>
  <si>
    <t>Gestión de Emergencias</t>
  </si>
  <si>
    <t>7797  Modernización de la infraestructura de tecnología para la seguridad, la convivencia y la justicia en Bogotá</t>
  </si>
  <si>
    <t>1. Adelantar la implementación de casos de uso del diagnóstico de analítica de datos en el sistema C4,</t>
  </si>
  <si>
    <t>2. Realizar el seguimiento al contrato que tiene como objeto la instalación de las cámaras tipo LPR en el Sistema de Videovigilancia de Bogotá, con el propósito de fortalecer el sistema de videovigilancia de la ciudad, hacer más eficiente la operación, disminuir los tiempos de atención y generar alertas.</t>
  </si>
  <si>
    <t>3. Adelantar el seguimiento al proceso de contratación de los estudios y diseños para la implementación del C5 de Bogotá</t>
  </si>
  <si>
    <t>Despacho</t>
  </si>
  <si>
    <t xml:space="preserve">Gerencia Código </t>
  </si>
  <si>
    <t>7.Implementar estrategias para fortalecer la convivencia ciudadana desde la aplicación del Código Nacional de Seguridad y Convivencia.</t>
  </si>
  <si>
    <t>7767  Fortalecimiento de estrategias para la materialización de las disposiciones del Código Nacional de Seguridad y Convivencia Ciudadana en Bogotá</t>
  </si>
  <si>
    <t xml:space="preserve">1. Desarrollo de actividades pedagógicas de convivencia y programas comunitarios para la gestión de comparendos de convivencia y para prevención de comportamientos contrarios a la convivencia
</t>
  </si>
  <si>
    <t>Planes del Decreto 612 de 2018</t>
  </si>
  <si>
    <t xml:space="preserve">En el caso que una actividad haga referencia al  Decreto 612 de 2018,  esto responde a que la misma está relacionada con los planes institucionales, los cuales se identificaran mediante las siguientes nomenclatura
</t>
  </si>
  <si>
    <t>Código referencia</t>
  </si>
  <si>
    <t>Nombre del plan</t>
  </si>
  <si>
    <t xml:space="preserve">PI_01 </t>
  </si>
  <si>
    <t>Plan Institucional de Archivos de la Entidad ­PINAR</t>
  </si>
  <si>
    <t>PI_02</t>
  </si>
  <si>
    <t>Plan Anual de Adquisiciones</t>
  </si>
  <si>
    <t>PI_03</t>
  </si>
  <si>
    <t>Plan Anual de Vacantes</t>
  </si>
  <si>
    <t>PI_04</t>
  </si>
  <si>
    <t>Plan de Previsión de Necesidades</t>
  </si>
  <si>
    <t>PI_05</t>
  </si>
  <si>
    <t>Plan Estratégico de Talento Humano</t>
  </si>
  <si>
    <t>PI_06</t>
  </si>
  <si>
    <t>Plan Institucional de Capacitación</t>
  </si>
  <si>
    <t>PI_07</t>
  </si>
  <si>
    <t>Plan de Bienestar e Incentivos Institucionales</t>
  </si>
  <si>
    <t>PI_08</t>
  </si>
  <si>
    <t>Plan de Trabajo Anual en Seguridad y Salud en el Trabajo</t>
  </si>
  <si>
    <t>PI_09</t>
  </si>
  <si>
    <t>Programa de Transparencia y Ética Pública</t>
  </si>
  <si>
    <t>PI_10</t>
  </si>
  <si>
    <t>Plan Estratégico de Tecnologías de la Información y las Comunicaciones -­ PETI</t>
  </si>
  <si>
    <t>PI_11</t>
  </si>
  <si>
    <t>Plan de Tratamiento de Riesgos de Seguridad y Privacidad de la Información</t>
  </si>
  <si>
    <t>PI_12</t>
  </si>
  <si>
    <t>Plan de Seguridad y Privacidad de la Información</t>
  </si>
  <si>
    <t>Columnas del formato</t>
  </si>
  <si>
    <t>Descripción</t>
  </si>
  <si>
    <t xml:space="preserve">FORMULACIÓN </t>
  </si>
  <si>
    <t>Seleccinar oficina, oficinas asesora o subsecretarias, para el caso de las Direcciones la subsecretaria a la cual hacen parte.</t>
  </si>
  <si>
    <t>Seleccionar la dependencia a la que corresponde la información a diligenciar.</t>
  </si>
  <si>
    <t>Seleccionar el proceso al cual se encuentra asociado la dependencia. En el caso que aplique.</t>
  </si>
  <si>
    <t>OBJETIVO ESTRATEGICO</t>
  </si>
  <si>
    <t>Seleccionar el objetivo estrategico al que se encuentra asociado la actividad.  En el caso que aplique.</t>
  </si>
  <si>
    <t>Seleccionar el o los proyecto(s) de inversión que esta asocida la actividad</t>
  </si>
  <si>
    <t>POLITICA MIPG</t>
  </si>
  <si>
    <t>Seleccionar la política del Modelo Integrado de Planeación y Gestión MIPG asociada la actividad. En el caso que aplique</t>
  </si>
  <si>
    <t xml:space="preserve">Corresponde a la actividad a las que se compromete la dependencia para la vigencia, su descripción debe reflejar una acción concreta, clara, medible y verificable. En el caso que la actividad este asociada al Decreto 612 de 2018 realice lo indicado en la G-DE-02 Guia formulación, seguimiento y monitoreo del plan de acción - POA	</t>
  </si>
  <si>
    <t>Corresponde a la unidad con la cual se mide la actividad.</t>
  </si>
  <si>
    <t>Determinar el nivel de importancia de cada actividad, reflejado en el valor porcentual que se asigna a cada una de ellas, la sumatoria de los ponderados debe ser del 100% para cada dependencia.</t>
  </si>
  <si>
    <t>PROGRAMACIÓN POR TRIMESTRE</t>
  </si>
  <si>
    <t>Corresponde a la distribución de la meta (cantidad) para cada trimestre de la vigencia,  registrar la programación.</t>
  </si>
  <si>
    <t>Valor total de acuerdo con el tipo de meta y la planeación de la actividad.</t>
  </si>
  <si>
    <r>
      <t>Seleccionar el tipo de meta correspondiente para su medición:
a)</t>
    </r>
    <r>
      <rPr>
        <b/>
        <sz val="11"/>
        <color rgb="FF000000"/>
        <rFont val="Arial"/>
        <family val="2"/>
      </rPr>
      <t xml:space="preserve"> Sumatoria:</t>
    </r>
    <r>
      <rPr>
        <sz val="11"/>
        <color rgb="FF000000"/>
        <rFont val="Arial"/>
        <family val="2"/>
      </rPr>
      <t xml:space="preserve"> Meta que mide los avances progresivos de la actividad formulada y que al finalizar la vigencia determinan el cumplimiento de la meta anual. 
b)</t>
    </r>
    <r>
      <rPr>
        <b/>
        <sz val="11"/>
        <color rgb="FF000000"/>
        <rFont val="Arial"/>
        <family val="2"/>
      </rPr>
      <t xml:space="preserve"> Demanda</t>
    </r>
    <r>
      <rPr>
        <sz val="11"/>
        <color rgb="FF000000"/>
        <rFont val="Arial"/>
        <family val="2"/>
      </rPr>
      <t xml:space="preserve">: Meta que se mide de acuerdo con las solicitudes o requerimientos de información y/o documentación que se reciben y requieren atención, trámite y respuesta.
c) </t>
    </r>
    <r>
      <rPr>
        <b/>
        <sz val="11"/>
        <color rgb="FF000000"/>
        <rFont val="Arial"/>
        <family val="2"/>
      </rPr>
      <t>Constante</t>
    </r>
    <r>
      <rPr>
        <sz val="11"/>
        <color rgb="FF000000"/>
        <rFont val="Arial"/>
        <family val="2"/>
      </rPr>
      <t xml:space="preserve">: Se usa cuando la meta es permanente durante todos los trimestres. Este tipo de meta se utiliza cuando se proyecta realizar la misma acción todos los periodos en los que se programe y no es necesario distribuir el cumplimiento de la meta en diferentes momentos.
</t>
    </r>
  </si>
  <si>
    <t xml:space="preserve">SEGUIMIENTO </t>
  </si>
  <si>
    <t>Registrar el avance numérico ejecutado en el periodo evaluado, de acuerdo con el tipo de meta y programación.</t>
  </si>
  <si>
    <t>No registrar información en este campo, el formato con los datos registrados suministrará un valor.</t>
  </si>
  <si>
    <t>% DE EJECUCIÓN</t>
  </si>
  <si>
    <t>Cumplimiento por actividad %</t>
  </si>
  <si>
    <t>Seguimiento primera línea de defensa</t>
  </si>
  <si>
    <t>Logros</t>
  </si>
  <si>
    <t>Describir las actividades realizadas y sus beneficios para lograr la meta programada durante el periodo a reportar.</t>
  </si>
  <si>
    <t>Dificultades</t>
  </si>
  <si>
    <t>Describir las situaciones que pudieron afectar negativamente el avance programado en la actividad.</t>
  </si>
  <si>
    <t>Medidas Correctivas</t>
  </si>
  <si>
    <t>Describir las acciones que se desarrollaron para retomar la programación establecida inicialmente.</t>
  </si>
  <si>
    <t>Medio de verificación</t>
  </si>
  <si>
    <t>Describir los documentos, archivos o información que soporta la ejecución de la actividad</t>
  </si>
  <si>
    <t>Monitoreo segunda línea de defensa (OAP)</t>
  </si>
  <si>
    <t>Oportunidad en la entrega de la información</t>
  </si>
  <si>
    <t>La Oficina Asesora de Planeación indicará si el reporte se entrego de manera oportuna.</t>
  </si>
  <si>
    <t>Obsevaciones</t>
  </si>
  <si>
    <t>La Oficina Asesora de Planeación registrara información relacionada con la coherencia entre:
 - Ejecución.
 - Evidencia.
 - Logros descritos.</t>
  </si>
  <si>
    <t>TRIMESTRE  4</t>
  </si>
  <si>
    <t>PROCESOS</t>
  </si>
  <si>
    <t xml:space="preserve">OBJETIVO PROCESO </t>
  </si>
  <si>
    <t>PLANES DECRETO 612</t>
  </si>
  <si>
    <t>Objetivos Estrategicos</t>
  </si>
  <si>
    <t>Unidad de medida</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</si>
  <si>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</si>
  <si>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1. Plan Institucional de Archivos de la Entidad ­PINAR</t>
  </si>
  <si>
    <t>Unidad</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</si>
  <si>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</si>
  <si>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2. Plan Anual de Adquisiciones</t>
  </si>
  <si>
    <t>Procentaje</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</si>
  <si>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</si>
  <si>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3. Plan Anual de Vacantes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</si>
  <si>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</si>
  <si>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4. Plan de Previsión de Recursos Humanos</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</si>
  <si>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</si>
  <si>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5. Plan Estratégico de Talento Humano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</si>
  <si>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</si>
  <si>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6. Plan Institucional de Capacitación</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</si>
  <si>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</si>
  <si>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7. Plan de Incentivos Institucionales</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</si>
  <si>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</si>
  <si>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8. Plan de Trabajo Anual en Seguridad y Salud en el Trabajo</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</si>
  <si>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</si>
  <si>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</si>
  <si>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9. Plan Anticorrupción y de Atención al Ciudadano</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</si>
  <si>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</si>
  <si>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10. Plan Estratégico de Tecnologías de la Información y las Comunicaciones -­ PETI</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</si>
  <si>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</si>
  <si>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11. Plan de Tratamiento de Riesgos de Seguridad y Privacidad de la Información</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</si>
  <si>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</si>
  <si>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12. Plan de Seguridad y Privacidad de la Información</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</si>
  <si>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</si>
  <si>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</si>
  <si>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</si>
  <si>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Gestionar los recursos al servicio de la Entidad, mediante la prestación de los servicios de apoyo administrativo, logístico y control de inventarios, con el fin de garantizar el efectivo funcionamiento de la Entidad.</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</si>
  <si>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</si>
  <si>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</si>
  <si>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</si>
  <si>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</si>
  <si>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</si>
  <si>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</si>
  <si>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4. Diseñar, coordinar e implementar campañas de comunicación interna, adaptándolas a las necesidades específicas de cada dependencia, de acuerdo con las solicitudes recibidas.</t>
  </si>
  <si>
    <t>5. Diseñar y publicar contenido informativo en la Intranet con un enfoque en lenguaje claro, inclusivo y libre de sesgo de género.</t>
  </si>
  <si>
    <t>1, Administrar las hojas de vida de las Personas Privadas de la Libertad, (acceso y manipulación) de manera óptima empleando los recursos disponibles, para garantizar la seguridad y disponibilidad de la información en los momentos requeridos. (Trámite Jurídico).</t>
  </si>
  <si>
    <t>2, Elaboración de censo a población extranjera con destino a migración. (Trámite jurídico)</t>
  </si>
  <si>
    <t>3, Gestionar alianzas con entidades externas que fortalezcan el proceso de atención integral, que se desarrolla en el establecimiento dejando registro en el formato  de acta formalizado. (Atención integral)</t>
  </si>
  <si>
    <t>4, Reportar el 100% de las personas visitantes y/o personas privadas de la libertad a quienes se les incaute sustancias psicoactivas o elementos prohibidos que configuren presunta
conducta punible, o incumplimiento del reglamento interno de la cárcel, con la implementación del Body Scan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</si>
  <si>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proyectos de inversión y las políticas del Modelo Integrado de Planeación y Gestión -MIPG-.
Para la formulación del Plan de Acción - POA, se realizó un ejercicio participativo con los servidores de la Secretaría, en espacios en donde se llevaron a cabo el  análisis de su contexto estratégico identificando debilidades, oportunidades, fortalezas, amenazas, así como los riesgos que pueden llegar a incidir en el logro los objetivos planteados por la administración, bajo el marco estratégico del Plan de Desarrollo Distrital 2020-2024 “Un Nuevo Contrato Social y Ambiental para la Bogotá del Siglo XXI”, así como en las acciones asociadas a los diferentes Planes Institucionales. Como resultado de este ejercicio se definieron los aspectos a enfatizar y direccionar obtenido el Plan de acción 2024 conformado por 100 metas, las cuales se pueden consultar en detalle en esta versión.
Por otra parte, y con el objetivo de dar cumplimiento a lo establecido en la Política de Transparencia y Acceso a la Información Pública, el borrador del Plan de acción – POA fue publicado en la página WEB de la entidad para conocer los comentarios de la ciudadanía.  </t>
  </si>
  <si>
    <t>El Plan Operativo se aprobó en el Comité Institucional de Gestión y Desempeño de la sesión ordinaria No. 01 del 2024 del 26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</si>
</sst>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0"/>
      <color theme="0"/>
      <name val="Arial"/>
      <family val="2"/>
    </font>
    <font>
      <b/>
      <sz val="11"/>
      <color theme="0"/>
      <name val="Arial"/>
      <family val="2"/>
    </font>
    <font>
      <b/>
      <sz val="24"/>
      <color theme="1"/>
      <name val="Arial"/>
      <family val="2"/>
    </font>
    <font>
      <sz val="11"/>
      <color rgb="FF000000"/>
      <name val="Arial"/>
      <family val="2"/>
    </font>
    <font>
      <sz val="11"/>
      <name val="Arial"/>
      <family val="2"/>
    </font>
    <font>
      <sz val="11"/>
      <color indexed="8"/>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sz val="11"/>
      <color theme="1"/>
      <name val="Arial"/>
      <family val="2"/>
    </font>
    <font>
      <sz val="11"/>
      <name val="Arial"/>
      <family val="2"/>
    </font>
    <font>
      <b/>
      <sz val="11"/>
      <color rgb="FF000000"/>
      <name val="Arial"/>
      <family val="2"/>
    </font>
    <font>
      <sz val="11"/>
      <color theme="0"/>
      <name val="Arial"/>
      <family val="2"/>
    </font>
    <font>
      <sz val="24"/>
      <color theme="1"/>
      <name val="Arial"/>
      <family val="2"/>
    </font>
    <font>
      <b/>
      <sz val="10"/>
      <color theme="0"/>
      <name val="Calibri Light"/>
      <family val="2"/>
      <scheme val="major"/>
    </font>
    <font>
      <b/>
      <sz val="12"/>
      <color theme="1"/>
      <name val="Arial"/>
      <family val="2"/>
    </font>
    <font>
      <sz val="12"/>
      <color rgb="FF000000"/>
      <name val="Franklin Gothic Book"/>
      <family val="2"/>
    </font>
    <font>
      <b/>
      <sz val="18"/>
      <color theme="0"/>
      <name val="Arial"/>
      <family val="2"/>
    </font>
    <font>
      <sz val="11"/>
      <color rgb="FF333333"/>
      <name val="Arial"/>
      <family val="2"/>
    </font>
  </fonts>
  <fills count="27">
    <fill>
      <patternFill patternType="none"/>
    </fill>
    <fill>
      <patternFill patternType="gray125"/>
    </fill>
    <fill>
      <patternFill patternType="solid">
        <fgColor theme="3" tint="0.79998168889431442"/>
        <bgColor indexed="26"/>
      </patternFill>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theme="1" tint="0.34998626667073579"/>
        <bgColor theme="5"/>
      </patternFill>
    </fill>
    <fill>
      <patternFill patternType="solid">
        <fgColor theme="1" tint="0.34998626667073579"/>
        <bgColor indexed="26"/>
      </patternFill>
    </fill>
    <fill>
      <patternFill patternType="solid">
        <fgColor theme="1" tint="4.9989318521683403E-2"/>
        <bgColor indexed="26"/>
      </patternFill>
    </fill>
    <fill>
      <patternFill patternType="solid">
        <fgColor theme="1" tint="4.9989318521683403E-2"/>
        <bgColor theme="5"/>
      </patternFill>
    </fill>
    <fill>
      <patternFill patternType="solid">
        <fgColor theme="1" tint="0.249977111117893"/>
        <bgColor indexed="64"/>
      </patternFill>
    </fill>
    <fill>
      <patternFill patternType="solid">
        <fgColor theme="1" tint="0.249977111117893"/>
        <bgColor indexed="31"/>
      </patternFill>
    </fill>
    <fill>
      <patternFill patternType="solid">
        <fgColor rgb="FFFF379B"/>
        <bgColor indexed="64"/>
      </patternFill>
    </fill>
    <fill>
      <patternFill patternType="solid">
        <fgColor theme="6" tint="0.79998168889431442"/>
        <bgColor rgb="FF000000"/>
      </patternFill>
    </fill>
    <fill>
      <patternFill patternType="solid">
        <fgColor theme="2" tint="-0.499984740745262"/>
        <bgColor indexed="64"/>
      </patternFill>
    </fill>
    <fill>
      <patternFill patternType="solid">
        <fgColor rgb="FF99082E"/>
        <bgColor indexed="64"/>
      </patternFill>
    </fill>
  </fills>
  <borders count="10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medium">
        <color rgb="FF000000"/>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bottom/>
      <diagonal/>
    </border>
    <border>
      <left style="thin">
        <color indexed="64"/>
      </left>
      <right/>
      <top/>
      <bottom style="thin">
        <color indexed="64"/>
      </bottom>
      <diagonal/>
    </border>
    <border>
      <left style="medium">
        <color theme="1"/>
      </left>
      <right style="thin">
        <color theme="1"/>
      </right>
      <top style="thin">
        <color theme="1"/>
      </top>
      <bottom style="thin">
        <color theme="1"/>
      </bottom>
      <diagonal/>
    </border>
    <border>
      <left/>
      <right style="thin">
        <color rgb="FF000000"/>
      </right>
      <top/>
      <bottom style="thin">
        <color rgb="FF000000"/>
      </bottom>
      <diagonal/>
    </border>
    <border>
      <left style="medium">
        <color theme="1"/>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theme="1"/>
      </left>
      <right style="thin">
        <color theme="1"/>
      </right>
      <top style="thin">
        <color theme="1"/>
      </top>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top style="medium">
        <color theme="1"/>
      </top>
      <bottom style="thin">
        <color theme="1"/>
      </bottom>
      <diagonal/>
    </border>
    <border>
      <left style="thin">
        <color theme="1"/>
      </left>
      <right style="medium">
        <color indexed="64"/>
      </right>
      <top style="medium">
        <color theme="1"/>
      </top>
      <bottom style="thin">
        <color theme="1"/>
      </bottom>
      <diagonal/>
    </border>
    <border>
      <left style="medium">
        <color indexed="64"/>
      </left>
      <right style="thin">
        <color theme="1"/>
      </right>
      <top style="thin">
        <color theme="1"/>
      </top>
      <bottom/>
      <diagonal/>
    </border>
    <border>
      <left style="thin">
        <color theme="1"/>
      </left>
      <right/>
      <top style="medium">
        <color indexed="64"/>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right style="thin">
        <color theme="1"/>
      </right>
      <top/>
      <bottom/>
      <diagonal/>
    </border>
    <border>
      <left/>
      <right style="thin">
        <color indexed="64"/>
      </right>
      <top style="thin">
        <color indexed="64"/>
      </top>
      <bottom/>
      <diagonal/>
    </border>
    <border>
      <left style="thin">
        <color theme="1"/>
      </left>
      <right/>
      <top style="thin">
        <color theme="1"/>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bottom/>
      <diagonal/>
    </border>
    <border>
      <left style="thin">
        <color indexed="64"/>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theme="1"/>
      </top>
      <bottom style="thin">
        <color theme="1"/>
      </bottom>
      <diagonal/>
    </border>
    <border>
      <left/>
      <right style="thin">
        <color theme="1"/>
      </right>
      <top style="medium">
        <color theme="1"/>
      </top>
      <bottom style="thin">
        <color theme="1"/>
      </bottom>
      <diagonal/>
    </border>
    <border>
      <left/>
      <right/>
      <top/>
      <bottom style="thin">
        <color rgb="FF000000"/>
      </bottom>
      <diagonal/>
    </border>
    <border>
      <left style="thin">
        <color theme="1"/>
      </left>
      <right/>
      <top/>
      <bottom style="thin">
        <color theme="1"/>
      </bottom>
      <diagonal/>
    </border>
    <border>
      <left/>
      <right/>
      <top style="thin">
        <color theme="1"/>
      </top>
      <bottom style="medium">
        <color theme="1"/>
      </bottom>
      <diagonal/>
    </border>
    <border>
      <left/>
      <right/>
      <top/>
      <bottom style="thin">
        <color theme="1"/>
      </bottom>
      <diagonal/>
    </border>
    <border>
      <left/>
      <right/>
      <top style="thin">
        <color theme="1"/>
      </top>
      <bottom/>
      <diagonal/>
    </border>
    <border>
      <left/>
      <right/>
      <top style="medium">
        <color theme="1"/>
      </top>
      <bottom style="thin">
        <color theme="1"/>
      </bottom>
      <diagonal/>
    </border>
    <border>
      <left style="thin">
        <color theme="1"/>
      </left>
      <right style="thin">
        <color theme="1"/>
      </right>
      <top/>
      <bottom style="medium">
        <color theme="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medium">
        <color indexed="64"/>
      </right>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style="medium">
        <color rgb="FF000000"/>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theme="1"/>
      </left>
      <right style="medium">
        <color indexed="64"/>
      </right>
      <top style="thin">
        <color theme="1"/>
      </top>
      <bottom/>
      <diagonal/>
    </border>
    <border>
      <left/>
      <right/>
      <top/>
      <bottom style="thin">
        <color indexed="64"/>
      </bottom>
      <diagonal/>
    </border>
    <border>
      <left style="medium">
        <color theme="1"/>
      </left>
      <right/>
      <top style="thin">
        <color rgb="FF000000"/>
      </top>
      <bottom/>
      <diagonal/>
    </border>
    <border>
      <left style="medium">
        <color rgb="FF000000"/>
      </left>
      <right/>
      <top style="thin">
        <color rgb="FF000000"/>
      </top>
      <bottom/>
      <diagonal/>
    </border>
  </borders>
  <cellStyleXfs count="7">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583">
    <xf numFmtId="0" fontId="0" fillId="0" borderId="0" xfId="0"/>
    <xf numFmtId="0" fontId="2" fillId="3" borderId="0" xfId="0" applyFont="1" applyFill="1" applyAlignment="1">
      <alignment horizontal="center"/>
    </xf>
    <xf numFmtId="0" fontId="0" fillId="0" borderId="9" xfId="0" applyBorder="1" applyAlignment="1">
      <alignment vertical="center"/>
    </xf>
    <xf numFmtId="0" fontId="0" fillId="0" borderId="9" xfId="0" applyBorder="1"/>
    <xf numFmtId="0" fontId="6" fillId="0" borderId="9" xfId="0" applyFont="1" applyBorder="1" applyAlignment="1">
      <alignment vertical="center"/>
    </xf>
    <xf numFmtId="0" fontId="0" fillId="0" borderId="9" xfId="0" applyBorder="1" applyAlignment="1">
      <alignment horizontal="left" vertical="center"/>
    </xf>
    <xf numFmtId="0" fontId="0" fillId="0" borderId="11" xfId="0" applyBorder="1"/>
    <xf numFmtId="0" fontId="3" fillId="0" borderId="9" xfId="0" applyFont="1" applyBorder="1" applyAlignment="1">
      <alignment vertical="center"/>
    </xf>
    <xf numFmtId="0" fontId="3" fillId="0" borderId="9" xfId="0" applyFont="1" applyBorder="1"/>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9" xfId="0" applyFont="1" applyBorder="1" applyAlignment="1">
      <alignment vertical="center" wrapText="1"/>
    </xf>
    <xf numFmtId="0" fontId="0" fillId="0" borderId="0" xfId="0" applyProtection="1">
      <protection locked="0"/>
    </xf>
    <xf numFmtId="0" fontId="0" fillId="0" borderId="9" xfId="0" applyBorder="1" applyAlignment="1">
      <alignment horizontal="justify" wrapText="1"/>
    </xf>
    <xf numFmtId="0" fontId="10" fillId="0" borderId="0" xfId="0" applyFont="1" applyAlignment="1">
      <alignment horizontal="left" vertical="center" wrapText="1"/>
    </xf>
    <xf numFmtId="0" fontId="11" fillId="0" borderId="18" xfId="0" applyFont="1" applyBorder="1" applyAlignment="1">
      <alignment horizontal="justify"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1" fillId="0" borderId="19"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5" borderId="22" xfId="0" applyFont="1" applyFill="1" applyBorder="1" applyAlignment="1">
      <alignment horizontal="center" vertical="center" wrapText="1"/>
    </xf>
    <xf numFmtId="0" fontId="11" fillId="0" borderId="0" xfId="0" applyFont="1" applyAlignment="1">
      <alignment vertical="center" wrapText="1"/>
    </xf>
    <xf numFmtId="0" fontId="0" fillId="4" borderId="0" xfId="0" applyFill="1" applyProtection="1">
      <protection locked="0"/>
    </xf>
    <xf numFmtId="0" fontId="20" fillId="7" borderId="24" xfId="0" applyFont="1" applyFill="1" applyBorder="1" applyAlignment="1" applyProtection="1">
      <alignment horizontal="center" vertical="center" wrapText="1"/>
      <protection locked="0"/>
    </xf>
    <xf numFmtId="9" fontId="19" fillId="6" borderId="23" xfId="0" applyNumberFormat="1" applyFont="1" applyFill="1" applyBorder="1" applyAlignment="1" applyProtection="1">
      <alignment horizontal="center" vertical="center" wrapText="1"/>
      <protection locked="0"/>
    </xf>
    <xf numFmtId="0" fontId="7" fillId="7" borderId="23" xfId="0" applyFont="1" applyFill="1" applyBorder="1" applyAlignment="1" applyProtection="1">
      <alignment horizontal="center" vertical="center"/>
      <protection locked="0"/>
    </xf>
    <xf numFmtId="0" fontId="20" fillId="7" borderId="23" xfId="0" applyFont="1" applyFill="1" applyBorder="1" applyAlignment="1" applyProtection="1">
      <alignment horizontal="center" vertical="center" wrapText="1"/>
      <protection locked="0"/>
    </xf>
    <xf numFmtId="0" fontId="20" fillId="7" borderId="27" xfId="0" applyFont="1" applyFill="1" applyBorder="1" applyAlignment="1" applyProtection="1">
      <alignment horizontal="center" vertical="center" wrapText="1"/>
      <protection locked="0"/>
    </xf>
    <xf numFmtId="0" fontId="7" fillId="0" borderId="9" xfId="0" applyFont="1" applyBorder="1" applyProtection="1">
      <protection locked="0"/>
    </xf>
    <xf numFmtId="0" fontId="7" fillId="0" borderId="17" xfId="0" applyFont="1" applyBorder="1" applyProtection="1">
      <protection locked="0"/>
    </xf>
    <xf numFmtId="0" fontId="20" fillId="7" borderId="29" xfId="0" applyFont="1" applyFill="1" applyBorder="1" applyAlignment="1" applyProtection="1">
      <alignment horizontal="center" vertical="center" wrapText="1"/>
      <protection locked="0"/>
    </xf>
    <xf numFmtId="0" fontId="7" fillId="7" borderId="29" xfId="0" applyFont="1" applyFill="1" applyBorder="1" applyAlignment="1" applyProtection="1">
      <alignment horizontal="center" vertical="center"/>
      <protection locked="0"/>
    </xf>
    <xf numFmtId="0" fontId="7" fillId="4" borderId="9" xfId="0" applyFont="1" applyFill="1" applyBorder="1" applyProtection="1">
      <protection locked="0"/>
    </xf>
    <xf numFmtId="0" fontId="7" fillId="4" borderId="17" xfId="0" applyFont="1" applyFill="1" applyBorder="1" applyProtection="1">
      <protection locked="0"/>
    </xf>
    <xf numFmtId="9" fontId="7" fillId="4" borderId="23" xfId="0" applyNumberFormat="1" applyFont="1" applyFill="1" applyBorder="1" applyAlignment="1" applyProtection="1">
      <alignment horizontal="center" vertical="center" wrapText="1"/>
      <protection locked="0"/>
    </xf>
    <xf numFmtId="0" fontId="7" fillId="0" borderId="34" xfId="0" applyFont="1" applyBorder="1" applyAlignment="1">
      <alignment horizontal="center" vertical="center"/>
    </xf>
    <xf numFmtId="0" fontId="7" fillId="0" borderId="23" xfId="0" applyFont="1" applyBorder="1"/>
    <xf numFmtId="0" fontId="7" fillId="4" borderId="23" xfId="0" applyFont="1" applyFill="1" applyBorder="1"/>
    <xf numFmtId="9" fontId="20" fillId="7" borderId="23" xfId="0" applyNumberFormat="1" applyFont="1" applyFill="1" applyBorder="1" applyAlignment="1">
      <alignment horizontal="center" vertical="center" wrapText="1"/>
    </xf>
    <xf numFmtId="9" fontId="7" fillId="7" borderId="22" xfId="0" applyNumberFormat="1" applyFont="1" applyFill="1" applyBorder="1" applyAlignment="1">
      <alignment horizontal="center" vertical="center"/>
    </xf>
    <xf numFmtId="9" fontId="7" fillId="7" borderId="48" xfId="0" applyNumberFormat="1" applyFont="1" applyFill="1" applyBorder="1" applyAlignment="1">
      <alignment horizontal="center" vertical="center"/>
    </xf>
    <xf numFmtId="9" fontId="7" fillId="7" borderId="31" xfId="0" applyNumberFormat="1" applyFont="1" applyFill="1" applyBorder="1" applyAlignment="1" applyProtection="1">
      <alignment horizontal="center" vertical="center"/>
      <protection locked="0"/>
    </xf>
    <xf numFmtId="9" fontId="7" fillId="7" borderId="32" xfId="0" applyNumberFormat="1" applyFont="1" applyFill="1" applyBorder="1" applyAlignment="1" applyProtection="1">
      <alignment horizontal="center" vertical="center"/>
      <protection locked="0"/>
    </xf>
    <xf numFmtId="0" fontId="7" fillId="0" borderId="15" xfId="0" applyFont="1" applyBorder="1" applyProtection="1">
      <protection locked="0"/>
    </xf>
    <xf numFmtId="0" fontId="7" fillId="4" borderId="15" xfId="0" applyFont="1" applyFill="1" applyBorder="1" applyProtection="1">
      <protection locked="0"/>
    </xf>
    <xf numFmtId="0" fontId="12" fillId="10" borderId="9" xfId="0" applyFont="1" applyFill="1" applyBorder="1" applyAlignment="1">
      <alignment horizontal="center" vertical="center"/>
    </xf>
    <xf numFmtId="0" fontId="16" fillId="10" borderId="9" xfId="0" applyFont="1" applyFill="1" applyBorder="1" applyAlignment="1">
      <alignment horizontal="center" vertical="center"/>
    </xf>
    <xf numFmtId="0" fontId="3" fillId="11" borderId="9" xfId="0" applyFont="1" applyFill="1" applyBorder="1" applyAlignment="1">
      <alignment horizontal="center" vertical="center"/>
    </xf>
    <xf numFmtId="0" fontId="27" fillId="12" borderId="9" xfId="0" applyFont="1" applyFill="1" applyBorder="1" applyAlignment="1">
      <alignment horizontal="center" vertical="center" wrapText="1"/>
    </xf>
    <xf numFmtId="0" fontId="7" fillId="0" borderId="0" xfId="0" applyFont="1"/>
    <xf numFmtId="0" fontId="7" fillId="0" borderId="2" xfId="0" applyFont="1" applyBorder="1"/>
    <xf numFmtId="0" fontId="7" fillId="0" borderId="3" xfId="0" applyFont="1" applyBorder="1"/>
    <xf numFmtId="0" fontId="7" fillId="0" borderId="8" xfId="0" applyFont="1" applyBorder="1"/>
    <xf numFmtId="0" fontId="7" fillId="0" borderId="7" xfId="0" applyFont="1" applyBorder="1"/>
    <xf numFmtId="0" fontId="7" fillId="0" borderId="14" xfId="0" applyFont="1" applyBorder="1"/>
    <xf numFmtId="0" fontId="15" fillId="13" borderId="14" xfId="0" applyFont="1" applyFill="1" applyBorder="1" applyAlignment="1" applyProtection="1">
      <alignment horizontal="center" vertical="center" wrapText="1"/>
      <protection locked="0"/>
    </xf>
    <xf numFmtId="1" fontId="16" fillId="13" borderId="14" xfId="0" applyNumberFormat="1" applyFont="1" applyFill="1" applyBorder="1" applyAlignment="1" applyProtection="1">
      <alignment horizontal="center" vertical="center" wrapText="1"/>
      <protection locked="0"/>
    </xf>
    <xf numFmtId="0" fontId="16" fillId="17" borderId="24" xfId="0" applyFont="1" applyFill="1" applyBorder="1" applyAlignment="1" applyProtection="1">
      <alignment horizontal="center" vertical="center" wrapText="1"/>
      <protection locked="0"/>
    </xf>
    <xf numFmtId="0" fontId="16" fillId="17" borderId="23" xfId="0" applyFont="1" applyFill="1" applyBorder="1" applyAlignment="1" applyProtection="1">
      <alignment horizontal="center" vertical="center" wrapText="1"/>
      <protection locked="0"/>
    </xf>
    <xf numFmtId="0" fontId="16" fillId="18" borderId="23" xfId="0" applyFont="1" applyFill="1" applyBorder="1" applyAlignment="1" applyProtection="1">
      <alignment horizontal="center" vertical="center" wrapText="1"/>
      <protection locked="0"/>
    </xf>
    <xf numFmtId="1" fontId="16" fillId="17" borderId="23" xfId="0" applyNumberFormat="1" applyFont="1" applyFill="1" applyBorder="1" applyAlignment="1" applyProtection="1">
      <alignment horizontal="center" vertical="center" wrapText="1"/>
      <protection locked="0"/>
    </xf>
    <xf numFmtId="0" fontId="16" fillId="17" borderId="29" xfId="0" applyFont="1" applyFill="1" applyBorder="1" applyAlignment="1" applyProtection="1">
      <alignment horizontal="center" vertical="center" wrapText="1"/>
      <protection locked="0"/>
    </xf>
    <xf numFmtId="1" fontId="16" fillId="20" borderId="25" xfId="0" applyNumberFormat="1" applyFont="1" applyFill="1" applyBorder="1" applyAlignment="1" applyProtection="1">
      <alignment horizontal="center" vertical="center" wrapText="1"/>
      <protection locked="0"/>
    </xf>
    <xf numFmtId="1" fontId="16" fillId="20" borderId="26" xfId="0" applyNumberFormat="1" applyFont="1" applyFill="1" applyBorder="1" applyAlignment="1" applyProtection="1">
      <alignment horizontal="center" vertical="center" wrapText="1"/>
      <protection locked="0"/>
    </xf>
    <xf numFmtId="0" fontId="16" fillId="22" borderId="26" xfId="0" applyFont="1" applyFill="1" applyBorder="1" applyAlignment="1" applyProtection="1">
      <alignment horizontal="center" vertical="center" wrapText="1"/>
      <protection locked="0"/>
    </xf>
    <xf numFmtId="0" fontId="13" fillId="6" borderId="26" xfId="0" applyFont="1" applyFill="1" applyBorder="1" applyAlignment="1" applyProtection="1">
      <alignment horizontal="center" vertical="center" wrapText="1"/>
      <protection locked="0"/>
    </xf>
    <xf numFmtId="0" fontId="28" fillId="0" borderId="0" xfId="0" applyFont="1" applyProtection="1">
      <protection locked="0"/>
    </xf>
    <xf numFmtId="0" fontId="28" fillId="0" borderId="0" xfId="0" applyFont="1" applyAlignment="1" applyProtection="1">
      <alignment wrapText="1"/>
      <protection locked="0"/>
    </xf>
    <xf numFmtId="0" fontId="28" fillId="0" borderId="0" xfId="0" applyFont="1" applyAlignment="1" applyProtection="1">
      <alignment horizontal="left" wrapText="1"/>
      <protection locked="0"/>
    </xf>
    <xf numFmtId="0" fontId="28" fillId="0" borderId="0" xfId="0" applyFont="1" applyAlignment="1" applyProtection="1">
      <alignment horizontal="left" vertical="center" wrapText="1"/>
      <protection locked="0"/>
    </xf>
    <xf numFmtId="0" fontId="28" fillId="0" borderId="0" xfId="0" applyFont="1" applyAlignment="1" applyProtection="1">
      <alignment horizontal="left"/>
      <protection locked="0"/>
    </xf>
    <xf numFmtId="0" fontId="28" fillId="0" borderId="0" xfId="0" applyFont="1" applyAlignment="1" applyProtection="1">
      <alignment horizontal="right"/>
      <protection locked="0"/>
    </xf>
    <xf numFmtId="0" fontId="28" fillId="0" borderId="0" xfId="0" applyFont="1" applyAlignment="1" applyProtection="1">
      <alignment horizontal="center"/>
      <protection locked="0"/>
    </xf>
    <xf numFmtId="0" fontId="31" fillId="7" borderId="23" xfId="0" applyFont="1" applyFill="1" applyBorder="1" applyAlignment="1" applyProtection="1">
      <alignment horizontal="center" vertical="center" wrapText="1"/>
      <protection locked="0"/>
    </xf>
    <xf numFmtId="0" fontId="28" fillId="0" borderId="0" xfId="0" applyFont="1" applyAlignment="1" applyProtection="1">
      <alignment vertical="center"/>
      <protection locked="0"/>
    </xf>
    <xf numFmtId="0" fontId="29" fillId="0" borderId="0" xfId="0" applyFont="1" applyAlignment="1" applyProtection="1">
      <alignment horizontal="center" vertical="center" wrapText="1"/>
      <protection locked="0"/>
    </xf>
    <xf numFmtId="0" fontId="28" fillId="0" borderId="0" xfId="0" applyFont="1" applyAlignment="1" applyProtection="1">
      <alignment horizontal="center" vertical="center"/>
      <protection locked="0"/>
    </xf>
    <xf numFmtId="0" fontId="28" fillId="4" borderId="0" xfId="0" applyFont="1" applyFill="1" applyProtection="1">
      <protection locked="0"/>
    </xf>
    <xf numFmtId="0" fontId="16" fillId="15" borderId="27" xfId="0" applyFont="1" applyFill="1" applyBorder="1" applyAlignment="1" applyProtection="1">
      <alignment horizontal="center" vertical="center" wrapText="1"/>
      <protection locked="0"/>
    </xf>
    <xf numFmtId="0" fontId="33" fillId="23" borderId="9" xfId="0" applyFont="1" applyFill="1" applyBorder="1" applyAlignment="1">
      <alignment horizontal="center" vertical="center" wrapText="1"/>
    </xf>
    <xf numFmtId="0" fontId="3" fillId="0" borderId="9" xfId="0" applyFont="1" applyBorder="1" applyAlignment="1">
      <alignment vertical="center" wrapText="1"/>
    </xf>
    <xf numFmtId="0" fontId="5" fillId="0" borderId="9" xfId="0" applyFont="1" applyBorder="1" applyAlignment="1">
      <alignment vertical="center" wrapText="1"/>
    </xf>
    <xf numFmtId="0" fontId="5" fillId="0" borderId="20"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7" fillId="0" borderId="23" xfId="0" applyFont="1" applyBorder="1" applyAlignment="1">
      <alignment horizontal="center" vertical="center" wrapText="1"/>
    </xf>
    <xf numFmtId="9" fontId="7" fillId="0" borderId="23" xfId="0" applyNumberFormat="1" applyFont="1" applyBorder="1" applyAlignment="1">
      <alignment horizontal="center" vertical="center" wrapText="1"/>
    </xf>
    <xf numFmtId="0" fontId="7" fillId="0" borderId="30" xfId="0" applyFont="1" applyBorder="1" applyAlignment="1">
      <alignment horizontal="center" vertical="center" wrapText="1"/>
    </xf>
    <xf numFmtId="0" fontId="7" fillId="0" borderId="30" xfId="0" applyFont="1" applyBorder="1" applyAlignment="1">
      <alignment vertical="center" wrapText="1"/>
    </xf>
    <xf numFmtId="9" fontId="7" fillId="0" borderId="30" xfId="0" applyNumberFormat="1" applyFont="1" applyBorder="1" applyAlignment="1">
      <alignment horizontal="center" vertical="center" wrapText="1"/>
    </xf>
    <xf numFmtId="1" fontId="7" fillId="0" borderId="30" xfId="1" applyNumberFormat="1" applyFont="1" applyFill="1" applyBorder="1" applyAlignment="1" applyProtection="1">
      <alignment horizontal="center" vertical="center" wrapText="1"/>
    </xf>
    <xf numFmtId="1" fontId="7" fillId="0" borderId="30" xfId="3" applyNumberFormat="1" applyFont="1" applyFill="1" applyBorder="1" applyAlignment="1" applyProtection="1">
      <alignment horizontal="center" vertical="center" wrapText="1"/>
    </xf>
    <xf numFmtId="1" fontId="7" fillId="0" borderId="30" xfId="1" applyNumberFormat="1" applyFont="1" applyFill="1" applyBorder="1" applyAlignment="1" applyProtection="1">
      <alignment horizontal="center" vertical="center"/>
    </xf>
    <xf numFmtId="0" fontId="7" fillId="0" borderId="23" xfId="0" applyFont="1" applyBorder="1" applyAlignment="1">
      <alignment vertical="center" wrapText="1"/>
    </xf>
    <xf numFmtId="0" fontId="7" fillId="0" borderId="0" xfId="0" applyFont="1" applyAlignment="1" applyProtection="1">
      <alignment horizontal="left" wrapText="1"/>
      <protection locked="0"/>
    </xf>
    <xf numFmtId="0" fontId="7" fillId="0" borderId="35" xfId="0" applyFont="1" applyBorder="1" applyAlignment="1">
      <alignment horizontal="center" vertical="center" wrapText="1"/>
    </xf>
    <xf numFmtId="9" fontId="7" fillId="0" borderId="29" xfId="0" applyNumberFormat="1" applyFont="1" applyBorder="1" applyAlignment="1">
      <alignment horizontal="center" vertical="center" wrapText="1"/>
    </xf>
    <xf numFmtId="0" fontId="7" fillId="0" borderId="9" xfId="0" applyFont="1" applyBorder="1" applyAlignment="1" applyProtection="1">
      <alignment horizontal="left" wrapText="1"/>
      <protection locked="0"/>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48" xfId="0" applyFont="1" applyBorder="1" applyAlignment="1">
      <alignment horizontal="left" vertical="center" wrapText="1"/>
    </xf>
    <xf numFmtId="0" fontId="7" fillId="0" borderId="24" xfId="0" applyFont="1" applyBorder="1" applyAlignment="1">
      <alignment horizontal="left" vertical="center" wrapText="1"/>
    </xf>
    <xf numFmtId="0" fontId="7" fillId="0" borderId="22" xfId="0" applyFont="1" applyBorder="1" applyAlignment="1">
      <alignment horizontal="center" vertical="center" wrapText="1"/>
    </xf>
    <xf numFmtId="0" fontId="7" fillId="0" borderId="41" xfId="0" applyFont="1" applyBorder="1" applyAlignment="1" applyProtection="1">
      <alignment horizontal="left" vertical="center" wrapText="1"/>
      <protection locked="0"/>
    </xf>
    <xf numFmtId="0" fontId="7" fillId="0" borderId="48"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9" xfId="0" applyFont="1" applyBorder="1" applyAlignment="1">
      <alignment vertical="center" wrapText="1"/>
    </xf>
    <xf numFmtId="0" fontId="7" fillId="0" borderId="22" xfId="0" applyFont="1" applyBorder="1" applyAlignment="1">
      <alignment vertical="center" wrapText="1"/>
    </xf>
    <xf numFmtId="0" fontId="7" fillId="0" borderId="41" xfId="0" applyFont="1" applyBorder="1" applyAlignment="1">
      <alignment vertical="center" wrapText="1"/>
    </xf>
    <xf numFmtId="0" fontId="7" fillId="0" borderId="22" xfId="0" applyFont="1" applyBorder="1" applyAlignment="1" applyProtection="1">
      <alignment horizontal="left" wrapText="1"/>
      <protection locked="0"/>
    </xf>
    <xf numFmtId="0" fontId="16" fillId="15" borderId="27" xfId="0" applyFont="1" applyFill="1" applyBorder="1" applyAlignment="1" applyProtection="1">
      <alignment horizontal="left" vertical="center" wrapText="1"/>
      <protection locked="0"/>
    </xf>
    <xf numFmtId="0" fontId="0" fillId="0" borderId="9" xfId="0" applyBorder="1" applyProtection="1">
      <protection locked="0"/>
    </xf>
    <xf numFmtId="0" fontId="7" fillId="0" borderId="75" xfId="0" applyFont="1" applyBorder="1" applyAlignment="1">
      <alignment horizontal="center" vertical="center"/>
    </xf>
    <xf numFmtId="0" fontId="7" fillId="0" borderId="78" xfId="0" applyFont="1" applyBorder="1" applyAlignment="1">
      <alignment horizontal="center" vertical="center"/>
    </xf>
    <xf numFmtId="0" fontId="20" fillId="7" borderId="75" xfId="0" applyFont="1" applyFill="1" applyBorder="1" applyAlignment="1" applyProtection="1">
      <alignment horizontal="center" vertical="center" wrapText="1"/>
      <protection locked="0"/>
    </xf>
    <xf numFmtId="0" fontId="20" fillId="7" borderId="79" xfId="0" applyFont="1" applyFill="1" applyBorder="1" applyAlignment="1" applyProtection="1">
      <alignment horizontal="center" vertical="center" wrapText="1"/>
      <protection locked="0"/>
    </xf>
    <xf numFmtId="0" fontId="20" fillId="7" borderId="0" xfId="0" applyFont="1" applyFill="1" applyAlignment="1" applyProtection="1">
      <alignment horizontal="center" vertical="center" wrapText="1"/>
      <protection locked="0"/>
    </xf>
    <xf numFmtId="0" fontId="20" fillId="7" borderId="81" xfId="0" applyFont="1" applyFill="1" applyBorder="1" applyAlignment="1" applyProtection="1">
      <alignment horizontal="center" vertical="center" wrapText="1"/>
      <protection locked="0"/>
    </xf>
    <xf numFmtId="0" fontId="7" fillId="7" borderId="80" xfId="0" applyFont="1" applyFill="1" applyBorder="1" applyAlignment="1" applyProtection="1">
      <alignment horizontal="center" vertical="center" wrapText="1"/>
      <protection locked="0"/>
    </xf>
    <xf numFmtId="0" fontId="31" fillId="7" borderId="29" xfId="0" applyFont="1" applyFill="1" applyBorder="1" applyAlignment="1" applyProtection="1">
      <alignment horizontal="center" vertical="center" wrapText="1"/>
      <protection locked="0"/>
    </xf>
    <xf numFmtId="9" fontId="20" fillId="7" borderId="29" xfId="0" applyNumberFormat="1" applyFont="1" applyFill="1" applyBorder="1" applyAlignment="1">
      <alignment horizontal="center" vertical="center" wrapText="1"/>
    </xf>
    <xf numFmtId="0" fontId="31" fillId="7" borderId="30" xfId="0" applyFont="1" applyFill="1" applyBorder="1" applyAlignment="1" applyProtection="1">
      <alignment horizontal="center" vertical="center" wrapText="1"/>
      <protection locked="0"/>
    </xf>
    <xf numFmtId="9" fontId="20" fillId="7" borderId="42" xfId="0" applyNumberFormat="1" applyFont="1" applyFill="1" applyBorder="1" applyAlignment="1">
      <alignment horizontal="center" vertical="center" wrapText="1"/>
    </xf>
    <xf numFmtId="0" fontId="31" fillId="7" borderId="9" xfId="0" applyFont="1" applyFill="1" applyBorder="1" applyAlignment="1" applyProtection="1">
      <alignment horizontal="center" vertical="center" wrapText="1"/>
      <protection locked="0"/>
    </xf>
    <xf numFmtId="9" fontId="7" fillId="7" borderId="9" xfId="0" applyNumberFormat="1" applyFont="1" applyFill="1" applyBorder="1" applyAlignment="1">
      <alignment horizontal="center" vertical="center" wrapText="1"/>
    </xf>
    <xf numFmtId="0" fontId="7" fillId="7" borderId="9" xfId="0" applyFont="1" applyFill="1" applyBorder="1" applyAlignment="1" applyProtection="1">
      <alignment horizontal="center" vertical="center"/>
      <protection locked="0"/>
    </xf>
    <xf numFmtId="0" fontId="34" fillId="0" borderId="0" xfId="0" applyFont="1" applyAlignment="1">
      <alignment vertical="top" wrapText="1"/>
    </xf>
    <xf numFmtId="0" fontId="16" fillId="0" borderId="0" xfId="0" applyFont="1" applyAlignment="1">
      <alignment vertical="center" wrapText="1"/>
    </xf>
    <xf numFmtId="0" fontId="27" fillId="0" borderId="9" xfId="0" applyFont="1" applyBorder="1" applyAlignment="1">
      <alignment horizontal="center" vertical="center" wrapText="1"/>
    </xf>
    <xf numFmtId="0" fontId="35" fillId="0" borderId="12" xfId="0" applyFont="1" applyBorder="1" applyAlignment="1">
      <alignment vertical="top" wrapText="1"/>
    </xf>
    <xf numFmtId="0" fontId="35" fillId="0" borderId="0" xfId="0" applyFont="1" applyAlignment="1">
      <alignment vertical="top" wrapText="1"/>
    </xf>
    <xf numFmtId="0" fontId="36" fillId="10" borderId="98" xfId="0" applyFont="1" applyFill="1" applyBorder="1" applyAlignment="1">
      <alignment horizontal="center" vertical="center" wrapText="1"/>
    </xf>
    <xf numFmtId="0" fontId="7" fillId="0" borderId="0" xfId="0" applyFont="1" applyAlignment="1">
      <alignment wrapText="1"/>
    </xf>
    <xf numFmtId="0" fontId="7" fillId="0" borderId="25" xfId="0" applyFont="1" applyBorder="1" applyAlignment="1">
      <alignment wrapText="1"/>
    </xf>
    <xf numFmtId="0" fontId="7" fillId="0" borderId="26" xfId="0" applyFont="1" applyBorder="1" applyAlignment="1">
      <alignment wrapText="1"/>
    </xf>
    <xf numFmtId="0" fontId="7" fillId="0" borderId="26" xfId="0" applyFont="1" applyBorder="1" applyAlignment="1">
      <alignment horizontal="left" vertical="center" wrapText="1"/>
    </xf>
    <xf numFmtId="0" fontId="18" fillId="0" borderId="28" xfId="0" applyFont="1" applyBorder="1" applyAlignment="1">
      <alignment wrapText="1"/>
    </xf>
    <xf numFmtId="0" fontId="7" fillId="6" borderId="56" xfId="0" applyFont="1" applyFill="1" applyBorder="1" applyAlignment="1">
      <alignment wrapText="1"/>
    </xf>
    <xf numFmtId="0" fontId="7" fillId="0" borderId="56" xfId="0" applyFont="1" applyBorder="1" applyAlignment="1">
      <alignment wrapText="1"/>
    </xf>
    <xf numFmtId="0" fontId="7" fillId="0" borderId="14" xfId="0" applyFont="1" applyBorder="1" applyAlignment="1">
      <alignment vertical="center" wrapText="1"/>
    </xf>
    <xf numFmtId="0" fontId="7" fillId="0" borderId="94" xfId="0" applyFont="1" applyBorder="1" applyAlignment="1">
      <alignment vertical="center" wrapText="1"/>
    </xf>
    <xf numFmtId="0" fontId="13" fillId="6" borderId="28" xfId="0" applyFont="1" applyFill="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7" fillId="0" borderId="35" xfId="0" applyFont="1" applyBorder="1" applyProtection="1">
      <protection locked="0"/>
    </xf>
    <xf numFmtId="0" fontId="7" fillId="4" borderId="35" xfId="0" applyFont="1" applyFill="1" applyBorder="1" applyProtection="1">
      <protection locked="0"/>
    </xf>
    <xf numFmtId="0" fontId="0" fillId="4" borderId="9" xfId="0" applyFill="1" applyBorder="1" applyProtection="1">
      <protection locked="0"/>
    </xf>
    <xf numFmtId="0" fontId="7" fillId="0" borderId="45" xfId="0" applyFont="1" applyBorder="1" applyAlignment="1">
      <alignment vertical="center" wrapText="1"/>
    </xf>
    <xf numFmtId="0" fontId="7" fillId="0" borderId="69" xfId="0" applyFont="1" applyBorder="1" applyAlignment="1">
      <alignment horizontal="center" vertical="center" wrapText="1"/>
    </xf>
    <xf numFmtId="0" fontId="7" fillId="0" borderId="23" xfId="0" applyFont="1" applyBorder="1" applyAlignment="1">
      <alignment horizontal="center" vertical="center"/>
    </xf>
    <xf numFmtId="0" fontId="16" fillId="25" borderId="9" xfId="0" applyFont="1" applyFill="1" applyBorder="1" applyAlignment="1">
      <alignment horizontal="center" vertical="center"/>
    </xf>
    <xf numFmtId="0" fontId="7" fillId="0" borderId="9" xfId="0" applyFont="1" applyBorder="1"/>
    <xf numFmtId="0" fontId="37" fillId="0" borderId="9" xfId="0" applyFont="1" applyBorder="1"/>
    <xf numFmtId="0" fontId="37" fillId="4" borderId="9" xfId="0" applyFont="1" applyFill="1" applyBorder="1"/>
    <xf numFmtId="0" fontId="20" fillId="7" borderId="30" xfId="0" applyFont="1" applyFill="1" applyBorder="1" applyAlignment="1" applyProtection="1">
      <alignment horizontal="center" vertical="center" wrapText="1"/>
      <protection locked="0"/>
    </xf>
    <xf numFmtId="0" fontId="20" fillId="7" borderId="80" xfId="0" applyFont="1" applyFill="1" applyBorder="1" applyAlignment="1" applyProtection="1">
      <alignment horizontal="center" vertical="center" wrapText="1"/>
      <protection locked="0"/>
    </xf>
    <xf numFmtId="9" fontId="7" fillId="7" borderId="40" xfId="0" applyNumberFormat="1" applyFont="1" applyFill="1" applyBorder="1" applyAlignment="1">
      <alignment horizontal="center" vertical="center"/>
    </xf>
    <xf numFmtId="9" fontId="7" fillId="7" borderId="47" xfId="0" applyNumberFormat="1" applyFont="1" applyFill="1" applyBorder="1" applyAlignment="1">
      <alignment horizontal="center" vertical="center"/>
    </xf>
    <xf numFmtId="0" fontId="20" fillId="7" borderId="82" xfId="0" applyFont="1" applyFill="1" applyBorder="1" applyAlignment="1" applyProtection="1">
      <alignment horizontal="center" vertical="center" wrapText="1"/>
      <protection locked="0"/>
    </xf>
    <xf numFmtId="0" fontId="0" fillId="7" borderId="0" xfId="0" applyFill="1" applyAlignment="1" applyProtection="1">
      <alignment vertical="center"/>
      <protection locked="0"/>
    </xf>
    <xf numFmtId="0" fontId="0" fillId="7" borderId="74"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7" borderId="22" xfId="0" applyFill="1" applyBorder="1" applyProtection="1">
      <protection locked="0"/>
    </xf>
    <xf numFmtId="0" fontId="0" fillId="7" borderId="48" xfId="0" applyFill="1" applyBorder="1" applyProtection="1">
      <protection locked="0"/>
    </xf>
    <xf numFmtId="0" fontId="0" fillId="7" borderId="9" xfId="0" applyFill="1" applyBorder="1" applyProtection="1">
      <protection locked="0"/>
    </xf>
    <xf numFmtId="0" fontId="0" fillId="7" borderId="55" xfId="0" applyFill="1" applyBorder="1" applyProtection="1">
      <protection locked="0"/>
    </xf>
    <xf numFmtId="10" fontId="7" fillId="0" borderId="35" xfId="1" applyNumberFormat="1" applyFont="1" applyBorder="1" applyAlignment="1">
      <alignment horizontal="center" vertical="center"/>
    </xf>
    <xf numFmtId="10" fontId="7" fillId="0" borderId="102" xfId="1" applyNumberFormat="1" applyFont="1" applyBorder="1" applyAlignment="1">
      <alignment horizontal="center" vertical="center"/>
    </xf>
    <xf numFmtId="0" fontId="22" fillId="0" borderId="14" xfId="0" applyFont="1" applyBorder="1"/>
    <xf numFmtId="0" fontId="22" fillId="0" borderId="0" xfId="0" applyFont="1"/>
    <xf numFmtId="0" fontId="22" fillId="0" borderId="7" xfId="0" applyFont="1" applyBorder="1"/>
    <xf numFmtId="0" fontId="12" fillId="26" borderId="0" xfId="0" applyFont="1" applyFill="1"/>
    <xf numFmtId="0" fontId="7" fillId="0" borderId="23" xfId="0" applyFont="1" applyBorder="1" applyAlignment="1">
      <alignment wrapText="1"/>
    </xf>
    <xf numFmtId="0" fontId="7" fillId="0" borderId="0" xfId="0" applyFont="1" applyProtection="1">
      <protection locked="0"/>
    </xf>
    <xf numFmtId="0" fontId="16" fillId="15" borderId="62" xfId="0" applyFont="1" applyFill="1" applyBorder="1" applyAlignment="1" applyProtection="1">
      <alignment horizontal="center" vertical="center" wrapText="1"/>
      <protection locked="0"/>
    </xf>
    <xf numFmtId="0" fontId="16" fillId="15" borderId="37" xfId="0" applyFont="1" applyFill="1" applyBorder="1" applyAlignment="1" applyProtection="1">
      <alignment horizontal="center" vertical="center" wrapText="1"/>
      <protection locked="0"/>
    </xf>
    <xf numFmtId="0" fontId="16" fillId="16" borderId="27" xfId="0" applyFont="1" applyFill="1" applyBorder="1" applyAlignment="1" applyProtection="1">
      <alignment horizontal="center" vertical="center" wrapText="1"/>
      <protection locked="0"/>
    </xf>
    <xf numFmtId="1" fontId="16" fillId="15" borderId="27" xfId="0" applyNumberFormat="1" applyFont="1" applyFill="1" applyBorder="1" applyAlignment="1" applyProtection="1">
      <alignment horizontal="center" vertical="center" wrapText="1"/>
      <protection locked="0"/>
    </xf>
    <xf numFmtId="0" fontId="16" fillId="15" borderId="38" xfId="0" applyFont="1" applyFill="1" applyBorder="1" applyAlignment="1" applyProtection="1">
      <alignment horizontal="center" vertical="center" wrapText="1"/>
      <protection locked="0"/>
    </xf>
    <xf numFmtId="1" fontId="16" fillId="13" borderId="37" xfId="0" applyNumberFormat="1" applyFont="1" applyFill="1" applyBorder="1" applyAlignment="1" applyProtection="1">
      <alignment horizontal="center" vertical="center" wrapText="1"/>
      <protection locked="0"/>
    </xf>
    <xf numFmtId="1" fontId="16" fillId="13" borderId="27" xfId="0" applyNumberFormat="1" applyFont="1" applyFill="1" applyBorder="1" applyAlignment="1" applyProtection="1">
      <alignment horizontal="center" vertical="center" wrapText="1"/>
      <protection locked="0"/>
    </xf>
    <xf numFmtId="1" fontId="16" fillId="13" borderId="28" xfId="0" applyNumberFormat="1" applyFont="1" applyFill="1" applyBorder="1" applyAlignment="1" applyProtection="1">
      <alignment horizontal="center" vertical="center" wrapText="1"/>
      <protection locked="0"/>
    </xf>
    <xf numFmtId="0" fontId="16" fillId="14" borderId="37" xfId="0" applyFont="1" applyFill="1" applyBorder="1" applyAlignment="1" applyProtection="1">
      <alignment horizontal="center" vertical="center" wrapText="1"/>
      <protection locked="0"/>
    </xf>
    <xf numFmtId="0" fontId="16" fillId="14" borderId="27" xfId="0" applyFont="1" applyFill="1" applyBorder="1" applyAlignment="1" applyProtection="1">
      <alignment horizontal="center" vertical="center" wrapText="1"/>
      <protection locked="0"/>
    </xf>
    <xf numFmtId="0" fontId="16" fillId="14" borderId="38" xfId="0" applyFont="1" applyFill="1" applyBorder="1" applyAlignment="1" applyProtection="1">
      <alignment horizontal="center" vertical="center" wrapText="1"/>
      <protection locked="0"/>
    </xf>
    <xf numFmtId="0" fontId="13" fillId="6" borderId="37" xfId="0" applyFont="1" applyFill="1" applyBorder="1" applyAlignment="1" applyProtection="1">
      <alignment horizontal="center" vertical="center" wrapText="1"/>
      <protection locked="0"/>
    </xf>
    <xf numFmtId="0" fontId="13" fillId="6" borderId="38" xfId="0" applyFont="1" applyFill="1" applyBorder="1" applyAlignment="1" applyProtection="1">
      <alignment horizontal="center" vertical="center" wrapText="1"/>
      <protection locked="0"/>
    </xf>
    <xf numFmtId="0" fontId="16" fillId="14" borderId="49" xfId="0" applyFont="1" applyFill="1" applyBorder="1" applyAlignment="1" applyProtection="1">
      <alignment horizontal="center" vertical="center" wrapText="1"/>
      <protection locked="0"/>
    </xf>
    <xf numFmtId="0" fontId="16" fillId="14" borderId="29" xfId="0" applyFont="1" applyFill="1" applyBorder="1" applyAlignment="1" applyProtection="1">
      <alignment horizontal="center" vertical="center" wrapText="1"/>
      <protection locked="0"/>
    </xf>
    <xf numFmtId="0" fontId="16" fillId="14" borderId="68" xfId="0" applyFont="1" applyFill="1" applyBorder="1" applyAlignment="1" applyProtection="1">
      <alignment horizontal="center" vertical="center" wrapText="1"/>
      <protection locked="0"/>
    </xf>
    <xf numFmtId="0" fontId="13" fillId="6" borderId="49" xfId="0" applyFont="1" applyFill="1" applyBorder="1" applyAlignment="1" applyProtection="1">
      <alignment horizontal="center" vertical="center" wrapText="1"/>
      <protection locked="0"/>
    </xf>
    <xf numFmtId="0" fontId="13" fillId="6" borderId="68" xfId="0" applyFont="1" applyFill="1" applyBorder="1" applyAlignment="1" applyProtection="1">
      <alignment horizontal="center" vertical="center" wrapText="1"/>
      <protection locked="0"/>
    </xf>
    <xf numFmtId="0" fontId="13" fillId="6" borderId="105" xfId="0" applyFont="1" applyFill="1" applyBorder="1" applyAlignment="1" applyProtection="1">
      <alignment horizontal="center" vertical="center" wrapText="1"/>
      <protection locked="0"/>
    </xf>
    <xf numFmtId="9" fontId="19" fillId="7" borderId="29" xfId="0" applyNumberFormat="1" applyFont="1" applyFill="1" applyBorder="1" applyAlignment="1">
      <alignment horizontal="center" vertical="center" wrapText="1"/>
    </xf>
    <xf numFmtId="9" fontId="19" fillId="7" borderId="29" xfId="0" applyNumberFormat="1" applyFont="1" applyFill="1" applyBorder="1" applyAlignment="1" applyProtection="1">
      <alignment horizontal="center" vertical="center" wrapText="1"/>
      <protection locked="0"/>
    </xf>
    <xf numFmtId="1" fontId="20" fillId="7" borderId="29" xfId="0" applyNumberFormat="1" applyFont="1" applyFill="1" applyBorder="1" applyAlignment="1">
      <alignment horizontal="center" vertical="center" wrapText="1"/>
    </xf>
    <xf numFmtId="164" fontId="7" fillId="7" borderId="29" xfId="1" applyNumberFormat="1" applyFont="1" applyFill="1" applyBorder="1" applyAlignment="1" applyProtection="1">
      <alignment horizontal="center" vertical="center" wrapText="1"/>
    </xf>
    <xf numFmtId="0" fontId="7" fillId="0" borderId="21"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35" xfId="0" applyFont="1" applyBorder="1" applyAlignment="1">
      <alignment horizontal="center" vertical="center"/>
    </xf>
    <xf numFmtId="9" fontId="20" fillId="7" borderId="9" xfId="0" applyNumberFormat="1" applyFont="1" applyFill="1" applyBorder="1" applyAlignment="1">
      <alignment horizontal="center" vertical="center" wrapText="1"/>
    </xf>
    <xf numFmtId="9" fontId="19" fillId="7" borderId="9" xfId="0" applyNumberFormat="1" applyFont="1" applyFill="1" applyBorder="1" applyAlignment="1">
      <alignment horizontal="center" vertical="center" wrapText="1"/>
    </xf>
    <xf numFmtId="9" fontId="19" fillId="7" borderId="9" xfId="0" applyNumberFormat="1" applyFont="1" applyFill="1" applyBorder="1" applyAlignment="1" applyProtection="1">
      <alignment horizontal="center" vertical="center" wrapText="1"/>
      <protection locked="0"/>
    </xf>
    <xf numFmtId="0" fontId="20" fillId="7" borderId="9" xfId="0" applyFont="1" applyFill="1" applyBorder="1" applyAlignment="1" applyProtection="1">
      <alignment horizontal="center" vertical="center" wrapText="1"/>
      <protection locked="0"/>
    </xf>
    <xf numFmtId="1" fontId="20" fillId="7" borderId="9" xfId="0" applyNumberFormat="1" applyFont="1" applyFill="1" applyBorder="1" applyAlignment="1">
      <alignment horizontal="center" vertical="center" wrapText="1"/>
    </xf>
    <xf numFmtId="164" fontId="7" fillId="7" borderId="9" xfId="1" applyNumberFormat="1" applyFont="1" applyFill="1" applyBorder="1" applyAlignment="1" applyProtection="1">
      <alignment horizontal="center" vertical="center" wrapText="1"/>
    </xf>
    <xf numFmtId="9" fontId="20" fillId="7" borderId="30" xfId="0" applyNumberFormat="1" applyFont="1" applyFill="1" applyBorder="1" applyAlignment="1">
      <alignment horizontal="center" vertical="center" wrapText="1"/>
    </xf>
    <xf numFmtId="9" fontId="19" fillId="7" borderId="30" xfId="0" applyNumberFormat="1" applyFont="1" applyFill="1" applyBorder="1" applyAlignment="1">
      <alignment horizontal="center" vertical="center" wrapText="1"/>
    </xf>
    <xf numFmtId="9" fontId="19" fillId="7" borderId="30" xfId="0" applyNumberFormat="1" applyFont="1" applyFill="1" applyBorder="1" applyAlignment="1" applyProtection="1">
      <alignment horizontal="center" vertical="center" wrapText="1"/>
      <protection locked="0"/>
    </xf>
    <xf numFmtId="164" fontId="7" fillId="7" borderId="30" xfId="1" applyNumberFormat="1" applyFont="1" applyFill="1" applyBorder="1" applyAlignment="1" applyProtection="1">
      <alignment horizontal="center" vertical="center" wrapText="1"/>
    </xf>
    <xf numFmtId="0" fontId="7" fillId="0" borderId="15"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9" fontId="7" fillId="0" borderId="23" xfId="0" applyNumberFormat="1" applyFont="1" applyBorder="1" applyAlignment="1">
      <alignment horizontal="center" vertical="center"/>
    </xf>
    <xf numFmtId="9" fontId="19" fillId="7" borderId="23" xfId="0" applyNumberFormat="1" applyFont="1" applyFill="1" applyBorder="1" applyAlignment="1">
      <alignment horizontal="center" vertical="center" wrapText="1"/>
    </xf>
    <xf numFmtId="9" fontId="19" fillId="7" borderId="23" xfId="0" applyNumberFormat="1" applyFont="1" applyFill="1" applyBorder="1" applyAlignment="1" applyProtection="1">
      <alignment horizontal="center" vertical="center" wrapText="1"/>
      <protection locked="0"/>
    </xf>
    <xf numFmtId="164" fontId="7" fillId="7" borderId="23" xfId="1" applyNumberFormat="1" applyFont="1" applyFill="1" applyBorder="1" applyAlignment="1" applyProtection="1">
      <alignment horizontal="center" vertical="center" wrapText="1"/>
    </xf>
    <xf numFmtId="0" fontId="20" fillId="7" borderId="23"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7" borderId="23" xfId="0" applyFont="1" applyFill="1" applyBorder="1" applyAlignment="1" applyProtection="1">
      <alignment horizontal="center" vertical="center" wrapText="1"/>
      <protection locked="0"/>
    </xf>
    <xf numFmtId="0" fontId="20" fillId="7" borderId="29"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19" fillId="7" borderId="29" xfId="0" applyFont="1" applyFill="1" applyBorder="1" applyAlignment="1" applyProtection="1">
      <alignment horizontal="center" vertical="center" wrapText="1"/>
      <protection locked="0"/>
    </xf>
    <xf numFmtId="1" fontId="7" fillId="0" borderId="23" xfId="0" applyNumberFormat="1" applyFont="1" applyBorder="1" applyAlignment="1">
      <alignment horizontal="center" vertical="center" wrapText="1"/>
    </xf>
    <xf numFmtId="0" fontId="20" fillId="7" borderId="9"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9" xfId="0" applyFont="1" applyFill="1" applyBorder="1" applyAlignment="1" applyProtection="1">
      <alignment horizontal="center" vertical="center" wrapText="1"/>
      <protection locked="0"/>
    </xf>
    <xf numFmtId="9" fontId="18" fillId="7" borderId="9" xfId="0" applyNumberFormat="1" applyFont="1" applyFill="1" applyBorder="1" applyAlignment="1">
      <alignment horizontal="center" vertical="center" wrapText="1"/>
    </xf>
    <xf numFmtId="9" fontId="18" fillId="7" borderId="9" xfId="0" applyNumberFormat="1" applyFont="1" applyFill="1" applyBorder="1" applyAlignment="1" applyProtection="1">
      <alignment horizontal="center" vertical="center" wrapText="1"/>
      <protection locked="0"/>
    </xf>
    <xf numFmtId="0" fontId="18" fillId="7" borderId="9" xfId="0" applyFont="1" applyFill="1" applyBorder="1" applyAlignment="1" applyProtection="1">
      <alignment horizontal="center" vertical="center" wrapText="1"/>
      <protection locked="0"/>
    </xf>
    <xf numFmtId="0" fontId="7" fillId="0" borderId="46" xfId="0" applyFont="1" applyBorder="1" applyAlignment="1">
      <alignment horizontal="center" vertical="center" wrapText="1"/>
    </xf>
    <xf numFmtId="9" fontId="7" fillId="0" borderId="22" xfId="0" applyNumberFormat="1" applyFont="1" applyBorder="1" applyAlignment="1">
      <alignment horizontal="center" vertical="center" wrapText="1"/>
    </xf>
    <xf numFmtId="0" fontId="7" fillId="0" borderId="22" xfId="0" applyFont="1" applyBorder="1" applyAlignment="1">
      <alignment horizontal="center" vertical="center"/>
    </xf>
    <xf numFmtId="9" fontId="7" fillId="7" borderId="41" xfId="1" applyFont="1" applyFill="1" applyBorder="1" applyAlignment="1" applyProtection="1">
      <alignment horizontal="center" vertical="center"/>
    </xf>
    <xf numFmtId="9" fontId="7" fillId="7" borderId="33" xfId="0" applyNumberFormat="1" applyFont="1" applyFill="1" applyBorder="1" applyAlignment="1" applyProtection="1">
      <alignment horizontal="center" vertical="center"/>
      <protection locked="0"/>
    </xf>
    <xf numFmtId="0" fontId="7" fillId="7" borderId="30" xfId="0" applyFont="1" applyFill="1" applyBorder="1" applyAlignment="1" applyProtection="1">
      <alignment horizontal="center" vertical="center"/>
      <protection locked="0"/>
    </xf>
    <xf numFmtId="1" fontId="19" fillId="7" borderId="22" xfId="0" applyNumberFormat="1" applyFont="1" applyFill="1" applyBorder="1" applyAlignment="1">
      <alignment horizontal="center" vertical="center" wrapText="1"/>
    </xf>
    <xf numFmtId="1" fontId="19" fillId="24" borderId="22" xfId="0" applyNumberFormat="1" applyFont="1" applyFill="1" applyBorder="1" applyAlignment="1">
      <alignment horizontal="center" vertical="center" wrapText="1"/>
    </xf>
    <xf numFmtId="0" fontId="7" fillId="7" borderId="31" xfId="0" applyFont="1" applyFill="1" applyBorder="1" applyAlignment="1" applyProtection="1">
      <alignment horizontal="center" vertical="center"/>
      <protection locked="0"/>
    </xf>
    <xf numFmtId="9" fontId="19" fillId="7" borderId="22" xfId="0" applyNumberFormat="1" applyFont="1" applyFill="1" applyBorder="1" applyAlignment="1">
      <alignment horizontal="center" vertical="center" wrapText="1"/>
    </xf>
    <xf numFmtId="9" fontId="19" fillId="24" borderId="22" xfId="0" applyNumberFormat="1" applyFont="1" applyFill="1" applyBorder="1" applyAlignment="1">
      <alignment horizontal="center" vertical="center" wrapText="1"/>
    </xf>
    <xf numFmtId="9" fontId="7" fillId="7" borderId="23" xfId="0" applyNumberFormat="1" applyFont="1" applyFill="1" applyBorder="1" applyAlignment="1" applyProtection="1">
      <alignment horizontal="center" vertical="center"/>
      <protection locked="0"/>
    </xf>
    <xf numFmtId="9" fontId="7" fillId="0" borderId="24" xfId="0" applyNumberFormat="1" applyFont="1" applyBorder="1" applyAlignment="1">
      <alignment horizontal="center" vertical="center" wrapText="1"/>
    </xf>
    <xf numFmtId="0" fontId="7" fillId="0" borderId="48" xfId="0" applyFont="1" applyBorder="1" applyAlignment="1">
      <alignment horizontal="center" vertical="center" wrapText="1"/>
    </xf>
    <xf numFmtId="9" fontId="7" fillId="0" borderId="48"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7" fillId="0" borderId="24" xfId="0" applyFont="1" applyBorder="1" applyAlignment="1">
      <alignment horizontal="center" vertical="center"/>
    </xf>
    <xf numFmtId="9" fontId="7" fillId="7" borderId="24" xfId="0" applyNumberFormat="1" applyFont="1" applyFill="1" applyBorder="1" applyAlignment="1">
      <alignment horizontal="center" vertical="center"/>
    </xf>
    <xf numFmtId="9" fontId="18" fillId="24" borderId="50" xfId="0" applyNumberFormat="1" applyFont="1" applyFill="1" applyBorder="1" applyAlignment="1" applyProtection="1">
      <alignment horizontal="center" vertical="center"/>
      <protection locked="0"/>
    </xf>
    <xf numFmtId="9" fontId="18" fillId="7" borderId="24" xfId="0" applyNumberFormat="1" applyFont="1" applyFill="1" applyBorder="1" applyAlignment="1" applyProtection="1">
      <alignment horizontal="center" vertical="center"/>
      <protection locked="0"/>
    </xf>
    <xf numFmtId="0" fontId="7" fillId="7" borderId="23" xfId="0" applyFont="1" applyFill="1" applyBorder="1" applyAlignment="1">
      <alignment horizontal="center" vertical="center"/>
    </xf>
    <xf numFmtId="0" fontId="18" fillId="24" borderId="41" xfId="0" applyFont="1" applyFill="1" applyBorder="1" applyAlignment="1" applyProtection="1">
      <alignment horizontal="center" vertical="center"/>
      <protection locked="0"/>
    </xf>
    <xf numFmtId="0" fontId="7" fillId="7" borderId="29" xfId="0" applyFont="1" applyFill="1" applyBorder="1" applyAlignment="1">
      <alignment horizontal="center" vertical="center"/>
    </xf>
    <xf numFmtId="0" fontId="18" fillId="24" borderId="64" xfId="0" applyFont="1" applyFill="1" applyBorder="1" applyAlignment="1" applyProtection="1">
      <alignment horizontal="center" vertical="center"/>
      <protection locked="0"/>
    </xf>
    <xf numFmtId="0" fontId="7" fillId="7" borderId="9" xfId="0" applyFont="1" applyFill="1" applyBorder="1" applyAlignment="1">
      <alignment horizontal="center" vertical="center"/>
    </xf>
    <xf numFmtId="0" fontId="18" fillId="24" borderId="9" xfId="0" applyFont="1" applyFill="1" applyBorder="1" applyAlignment="1" applyProtection="1">
      <alignment horizontal="center" vertical="center"/>
      <protection locked="0"/>
    </xf>
    <xf numFmtId="9" fontId="7" fillId="7" borderId="9" xfId="1" applyFont="1" applyFill="1" applyBorder="1" applyAlignment="1" applyProtection="1">
      <alignment horizontal="center" vertical="center"/>
    </xf>
    <xf numFmtId="9" fontId="18" fillId="24" borderId="9" xfId="0" applyNumberFormat="1" applyFont="1" applyFill="1" applyBorder="1" applyAlignment="1" applyProtection="1">
      <alignment horizontal="center" vertical="center"/>
      <protection locked="0"/>
    </xf>
    <xf numFmtId="0" fontId="7" fillId="7" borderId="30" xfId="0" applyFont="1" applyFill="1" applyBorder="1" applyAlignment="1">
      <alignment horizontal="center" vertical="center"/>
    </xf>
    <xf numFmtId="0" fontId="7" fillId="7" borderId="20" xfId="0" applyFont="1" applyFill="1" applyBorder="1" applyAlignment="1" applyProtection="1">
      <alignment horizontal="center" vertical="center"/>
      <protection locked="0"/>
    </xf>
    <xf numFmtId="9" fontId="7" fillId="7" borderId="23" xfId="0" applyNumberFormat="1" applyFont="1" applyFill="1" applyBorder="1" applyAlignment="1">
      <alignment horizontal="center" vertical="center"/>
    </xf>
    <xf numFmtId="9" fontId="7" fillId="7" borderId="9" xfId="0" applyNumberFormat="1" applyFont="1" applyFill="1" applyBorder="1" applyAlignment="1" applyProtection="1">
      <alignment horizontal="center" vertical="center"/>
      <protection locked="0"/>
    </xf>
    <xf numFmtId="9" fontId="7" fillId="7" borderId="24" xfId="0" applyNumberFormat="1" applyFont="1" applyFill="1" applyBorder="1" applyAlignment="1">
      <alignment horizontal="center" vertical="center" wrapText="1"/>
    </xf>
    <xf numFmtId="9" fontId="7" fillId="7" borderId="24" xfId="0" applyNumberFormat="1" applyFont="1" applyFill="1" applyBorder="1" applyAlignment="1" applyProtection="1">
      <alignment horizontal="center" vertical="center"/>
      <protection locked="0"/>
    </xf>
    <xf numFmtId="0" fontId="7" fillId="7" borderId="24" xfId="0" applyFont="1" applyFill="1" applyBorder="1" applyAlignment="1" applyProtection="1">
      <alignment horizontal="center" vertical="center"/>
      <protection locked="0"/>
    </xf>
    <xf numFmtId="9" fontId="18" fillId="7" borderId="29" xfId="0" applyNumberFormat="1" applyFont="1" applyFill="1" applyBorder="1" applyAlignment="1">
      <alignment horizontal="center" vertical="center"/>
    </xf>
    <xf numFmtId="9" fontId="7" fillId="7" borderId="29" xfId="0" applyNumberFormat="1" applyFont="1" applyFill="1" applyBorder="1" applyAlignment="1" applyProtection="1">
      <alignment horizontal="center" vertical="center"/>
      <protection locked="0"/>
    </xf>
    <xf numFmtId="9" fontId="18" fillId="7" borderId="9" xfId="0" applyNumberFormat="1" applyFont="1" applyFill="1" applyBorder="1" applyAlignment="1">
      <alignment horizontal="center" vertical="center"/>
    </xf>
    <xf numFmtId="9" fontId="7" fillId="7" borderId="9" xfId="0" applyNumberFormat="1" applyFont="1" applyFill="1" applyBorder="1" applyAlignment="1">
      <alignment horizontal="center" vertical="center"/>
    </xf>
    <xf numFmtId="0" fontId="7" fillId="0" borderId="31" xfId="0" applyFont="1" applyBorder="1" applyAlignment="1">
      <alignment horizontal="center" vertical="center"/>
    </xf>
    <xf numFmtId="9" fontId="7" fillId="7" borderId="42" xfId="0" applyNumberFormat="1" applyFont="1" applyFill="1" applyBorder="1" applyAlignment="1">
      <alignment horizontal="center" vertical="center"/>
    </xf>
    <xf numFmtId="9" fontId="7" fillId="7" borderId="42" xfId="0" applyNumberFormat="1" applyFont="1" applyFill="1" applyBorder="1" applyAlignment="1" applyProtection="1">
      <alignment horizontal="center" vertical="center"/>
      <protection locked="0"/>
    </xf>
    <xf numFmtId="0" fontId="7" fillId="7" borderId="42" xfId="0" applyFont="1" applyFill="1" applyBorder="1" applyAlignment="1" applyProtection="1">
      <alignment horizontal="center" vertical="center"/>
      <protection locked="0"/>
    </xf>
    <xf numFmtId="164" fontId="7" fillId="7" borderId="42" xfId="1" applyNumberFormat="1" applyFont="1" applyFill="1" applyBorder="1" applyAlignment="1" applyProtection="1">
      <alignment horizontal="center" vertical="center" wrapText="1"/>
    </xf>
    <xf numFmtId="9" fontId="18" fillId="7" borderId="42" xfId="0" applyNumberFormat="1" applyFont="1" applyFill="1" applyBorder="1" applyAlignment="1">
      <alignment horizontal="center" vertical="center"/>
    </xf>
    <xf numFmtId="9" fontId="7" fillId="7" borderId="29" xfId="0" applyNumberFormat="1" applyFont="1" applyFill="1" applyBorder="1" applyAlignment="1">
      <alignment horizontal="center" vertical="center"/>
    </xf>
    <xf numFmtId="1" fontId="7" fillId="7" borderId="9" xfId="0" applyNumberFormat="1" applyFont="1" applyFill="1" applyBorder="1" applyAlignment="1">
      <alignment horizontal="center" vertical="center"/>
    </xf>
    <xf numFmtId="0" fontId="7" fillId="0" borderId="30" xfId="0" applyFont="1" applyBorder="1" applyAlignment="1">
      <alignment horizontal="left" vertical="center" wrapText="1"/>
    </xf>
    <xf numFmtId="1" fontId="7" fillId="0" borderId="30" xfId="0" applyNumberFormat="1" applyFont="1" applyBorder="1" applyAlignment="1">
      <alignment horizontal="center" vertical="center" wrapText="1"/>
    </xf>
    <xf numFmtId="9" fontId="7" fillId="0" borderId="35" xfId="0" applyNumberFormat="1" applyFont="1" applyBorder="1" applyAlignment="1">
      <alignment horizontal="center" vertical="center" wrapText="1"/>
    </xf>
    <xf numFmtId="9" fontId="7" fillId="0" borderId="22" xfId="3" applyFont="1" applyFill="1" applyBorder="1" applyAlignment="1" applyProtection="1">
      <alignment horizontal="center" vertical="center" wrapText="1"/>
    </xf>
    <xf numFmtId="9" fontId="7" fillId="0" borderId="31" xfId="3" applyFont="1" applyFill="1" applyBorder="1" applyAlignment="1" applyProtection="1">
      <alignment horizontal="center" vertical="center" wrapText="1"/>
    </xf>
    <xf numFmtId="9" fontId="7" fillId="0" borderId="23" xfId="3" applyFont="1" applyFill="1" applyBorder="1" applyAlignment="1" applyProtection="1">
      <alignment horizontal="center" vertical="center" wrapText="1"/>
    </xf>
    <xf numFmtId="0" fontId="7" fillId="0" borderId="26" xfId="0" applyFont="1" applyBorder="1" applyAlignment="1">
      <alignment horizontal="center" vertical="center"/>
    </xf>
    <xf numFmtId="9" fontId="7" fillId="7" borderId="45" xfId="0" applyNumberFormat="1" applyFont="1" applyFill="1" applyBorder="1" applyAlignment="1">
      <alignment horizontal="center" vertical="center"/>
    </xf>
    <xf numFmtId="9" fontId="7" fillId="7" borderId="41" xfId="0" applyNumberFormat="1" applyFont="1" applyFill="1" applyBorder="1" applyAlignment="1">
      <alignment horizontal="center" vertical="center"/>
    </xf>
    <xf numFmtId="9" fontId="7" fillId="0" borderId="9" xfId="0" applyNumberFormat="1" applyFont="1" applyBorder="1" applyAlignment="1">
      <alignment horizontal="center" vertical="center" wrapText="1"/>
    </xf>
    <xf numFmtId="9" fontId="7" fillId="7" borderId="51" xfId="0" applyNumberFormat="1" applyFont="1" applyFill="1" applyBorder="1" applyAlignment="1">
      <alignment horizontal="center" vertical="center"/>
    </xf>
    <xf numFmtId="9" fontId="7" fillId="7" borderId="64" xfId="0" applyNumberFormat="1" applyFont="1" applyFill="1" applyBorder="1" applyAlignment="1">
      <alignment horizontal="center" vertical="center"/>
    </xf>
    <xf numFmtId="9" fontId="7" fillId="7" borderId="66" xfId="0" applyNumberFormat="1" applyFont="1" applyFill="1" applyBorder="1" applyAlignment="1" applyProtection="1">
      <alignment horizontal="center" vertical="center"/>
      <protection locked="0"/>
    </xf>
    <xf numFmtId="0" fontId="7" fillId="0" borderId="27" xfId="0" applyFont="1" applyBorder="1" applyAlignment="1">
      <alignment horizontal="center" vertical="center" wrapText="1"/>
    </xf>
    <xf numFmtId="0" fontId="7" fillId="0" borderId="27" xfId="0" applyFont="1" applyBorder="1" applyAlignment="1">
      <alignment horizontal="left" vertical="center" wrapText="1"/>
    </xf>
    <xf numFmtId="0" fontId="7" fillId="0" borderId="29" xfId="0" applyFont="1" applyBorder="1" applyAlignment="1">
      <alignment horizontal="center" vertical="center" wrapText="1"/>
    </xf>
    <xf numFmtId="9" fontId="7" fillId="0" borderId="27" xfId="0" applyNumberFormat="1" applyFont="1" applyBorder="1" applyAlignment="1">
      <alignment horizontal="center" vertical="center" wrapText="1"/>
    </xf>
    <xf numFmtId="9" fontId="7" fillId="0" borderId="27" xfId="1" applyFont="1" applyFill="1" applyBorder="1" applyAlignment="1" applyProtection="1">
      <alignment horizontal="center" vertical="center" wrapText="1"/>
    </xf>
    <xf numFmtId="0" fontId="7" fillId="0" borderId="27" xfId="0" applyFont="1" applyBorder="1" applyAlignment="1">
      <alignment horizontal="center" vertical="center"/>
    </xf>
    <xf numFmtId="9" fontId="7" fillId="7" borderId="83" xfId="0" applyNumberFormat="1" applyFont="1" applyFill="1" applyBorder="1" applyAlignment="1">
      <alignment horizontal="center" vertical="center" wrapText="1"/>
    </xf>
    <xf numFmtId="9" fontId="7" fillId="7" borderId="30" xfId="0" applyNumberFormat="1" applyFont="1" applyFill="1" applyBorder="1" applyAlignment="1">
      <alignment horizontal="center" vertical="center" wrapText="1"/>
    </xf>
    <xf numFmtId="0" fontId="7" fillId="7" borderId="83" xfId="0" applyFont="1" applyFill="1" applyBorder="1" applyAlignment="1" applyProtection="1">
      <alignment horizontal="center" vertical="center"/>
      <protection locked="0"/>
    </xf>
    <xf numFmtId="0" fontId="7" fillId="0" borderId="35" xfId="0" applyFont="1" applyBorder="1" applyAlignment="1">
      <alignment horizontal="left" vertical="center" wrapText="1"/>
    </xf>
    <xf numFmtId="0" fontId="7" fillId="0" borderId="9" xfId="0" applyFont="1" applyBorder="1" applyAlignment="1">
      <alignment horizontal="center" vertical="center" wrapText="1"/>
    </xf>
    <xf numFmtId="0" fontId="7" fillId="0" borderId="31" xfId="0" applyFont="1" applyBorder="1" applyAlignment="1">
      <alignment horizontal="center" vertical="center" wrapText="1"/>
    </xf>
    <xf numFmtId="9" fontId="7" fillId="0" borderId="29" xfId="1" applyFont="1" applyFill="1" applyBorder="1" applyAlignment="1" applyProtection="1">
      <alignment horizontal="center" vertical="center" wrapText="1"/>
    </xf>
    <xf numFmtId="9" fontId="7" fillId="7" borderId="42" xfId="3" applyFont="1" applyFill="1" applyBorder="1" applyAlignment="1" applyProtection="1">
      <alignment horizontal="center" vertical="center" wrapText="1"/>
    </xf>
    <xf numFmtId="0" fontId="7" fillId="0" borderId="38" xfId="0" applyFont="1" applyBorder="1" applyAlignment="1">
      <alignment horizontal="left" vertical="center" wrapText="1"/>
    </xf>
    <xf numFmtId="0" fontId="7" fillId="0" borderId="41"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79" xfId="0" applyFont="1" applyBorder="1" applyAlignment="1">
      <alignment horizontal="center" vertical="center"/>
    </xf>
    <xf numFmtId="9" fontId="7" fillId="7" borderId="9" xfId="3" applyFont="1" applyFill="1" applyBorder="1" applyAlignment="1" applyProtection="1">
      <alignment horizontal="center" vertical="center" wrapText="1"/>
    </xf>
    <xf numFmtId="0" fontId="7" fillId="0" borderId="45" xfId="0" applyFont="1" applyBorder="1" applyAlignment="1">
      <alignment horizontal="center" vertical="center" wrapText="1"/>
    </xf>
    <xf numFmtId="0" fontId="7" fillId="0" borderId="41" xfId="0" applyFont="1" applyBorder="1" applyAlignment="1">
      <alignment horizontal="left" vertical="center" wrapText="1"/>
    </xf>
    <xf numFmtId="0" fontId="7" fillId="0" borderId="73" xfId="0" applyFont="1" applyBorder="1" applyAlignment="1">
      <alignment horizontal="center" vertical="center" wrapText="1"/>
    </xf>
    <xf numFmtId="0" fontId="7" fillId="0" borderId="77" xfId="0" applyFont="1" applyBorder="1" applyAlignment="1">
      <alignment horizontal="center" vertical="center"/>
    </xf>
    <xf numFmtId="0" fontId="7" fillId="7" borderId="9" xfId="0" applyFont="1" applyFill="1" applyBorder="1" applyAlignment="1">
      <alignment horizontal="center" vertical="center" wrapText="1"/>
    </xf>
    <xf numFmtId="1" fontId="7" fillId="8" borderId="9" xfId="3" applyNumberFormat="1" applyFont="1" applyFill="1" applyBorder="1" applyAlignment="1" applyProtection="1">
      <alignment horizontal="center" vertical="center" wrapText="1"/>
    </xf>
    <xf numFmtId="0" fontId="7" fillId="0" borderId="40" xfId="0" applyFont="1" applyBorder="1" applyAlignment="1">
      <alignment horizontal="center" vertical="center" wrapText="1"/>
    </xf>
    <xf numFmtId="9" fontId="7" fillId="0" borderId="41" xfId="0" applyNumberFormat="1" applyFont="1" applyBorder="1" applyAlignment="1">
      <alignment horizontal="center" vertical="center" wrapText="1"/>
    </xf>
    <xf numFmtId="1" fontId="13" fillId="0" borderId="41" xfId="3" applyNumberFormat="1" applyFont="1" applyFill="1" applyBorder="1" applyAlignment="1">
      <alignment horizontal="center" vertical="center" wrapText="1"/>
    </xf>
    <xf numFmtId="0" fontId="7" fillId="7" borderId="64" xfId="0" applyFont="1" applyFill="1" applyBorder="1" applyAlignment="1">
      <alignment horizontal="center" vertical="center" wrapText="1"/>
    </xf>
    <xf numFmtId="1" fontId="7" fillId="8" borderId="64" xfId="3" applyNumberFormat="1" applyFont="1" applyFill="1" applyBorder="1" applyAlignment="1" applyProtection="1">
      <alignment horizontal="center" vertical="center" wrapText="1"/>
    </xf>
    <xf numFmtId="0" fontId="18" fillId="24" borderId="51" xfId="0" applyFont="1" applyFill="1" applyBorder="1" applyAlignment="1" applyProtection="1">
      <alignment horizontal="center" vertical="center"/>
      <protection locked="0"/>
    </xf>
    <xf numFmtId="1" fontId="7" fillId="0" borderId="22" xfId="3" applyNumberFormat="1" applyFont="1" applyFill="1" applyBorder="1" applyAlignment="1" applyProtection="1">
      <alignment horizontal="center" vertical="center" wrapText="1"/>
    </xf>
    <xf numFmtId="0" fontId="7" fillId="0" borderId="69" xfId="0" applyFont="1" applyBorder="1" applyAlignment="1">
      <alignment horizontal="center" vertical="center"/>
    </xf>
    <xf numFmtId="1" fontId="7" fillId="7" borderId="9" xfId="3" applyNumberFormat="1" applyFont="1" applyFill="1" applyBorder="1" applyAlignment="1" applyProtection="1">
      <alignment horizontal="center" vertical="center" wrapText="1"/>
    </xf>
    <xf numFmtId="0" fontId="18" fillId="7" borderId="9" xfId="0" applyFont="1" applyFill="1" applyBorder="1" applyAlignment="1" applyProtection="1">
      <alignment horizontal="center" vertical="center"/>
      <protection locked="0"/>
    </xf>
    <xf numFmtId="9" fontId="19" fillId="0" borderId="23" xfId="0" applyNumberFormat="1" applyFont="1" applyBorder="1" applyAlignment="1" applyProtection="1">
      <alignment horizontal="center" vertical="center" wrapText="1"/>
      <protection locked="0"/>
    </xf>
    <xf numFmtId="1" fontId="7" fillId="0" borderId="48" xfId="3" applyNumberFormat="1" applyFont="1" applyFill="1" applyBorder="1" applyAlignment="1" applyProtection="1">
      <alignment horizontal="center" vertical="center" wrapText="1"/>
    </xf>
    <xf numFmtId="0" fontId="7" fillId="0" borderId="38" xfId="0" applyFont="1" applyBorder="1" applyAlignment="1">
      <alignment horizontal="center" vertical="center" wrapText="1"/>
    </xf>
    <xf numFmtId="9" fontId="7" fillId="0" borderId="22" xfId="1" applyFont="1" applyFill="1" applyBorder="1" applyAlignment="1" applyProtection="1">
      <alignment horizontal="center" vertical="center"/>
    </xf>
    <xf numFmtId="9" fontId="7" fillId="8" borderId="9" xfId="0" applyNumberFormat="1" applyFont="1" applyFill="1" applyBorder="1" applyAlignment="1">
      <alignment horizontal="center" vertical="center" wrapText="1"/>
    </xf>
    <xf numFmtId="0" fontId="7" fillId="0" borderId="67" xfId="0" applyFont="1" applyBorder="1" applyProtection="1">
      <protection locked="0"/>
    </xf>
    <xf numFmtId="0" fontId="7" fillId="0" borderId="10" xfId="0" applyFont="1" applyBorder="1" applyProtection="1">
      <protection locked="0"/>
    </xf>
    <xf numFmtId="0" fontId="7" fillId="0" borderId="39" xfId="0" applyFont="1" applyBorder="1" applyProtection="1">
      <protection locked="0"/>
    </xf>
    <xf numFmtId="1" fontId="7" fillId="0" borderId="22" xfId="1" applyNumberFormat="1" applyFont="1" applyFill="1" applyBorder="1" applyAlignment="1">
      <alignment horizontal="center" vertical="center" wrapText="1"/>
    </xf>
    <xf numFmtId="0" fontId="7" fillId="0" borderId="68" xfId="0" applyFont="1" applyBorder="1" applyAlignment="1">
      <alignment horizontal="center" vertical="center" wrapText="1"/>
    </xf>
    <xf numFmtId="0" fontId="7" fillId="0" borderId="30" xfId="0" applyFont="1" applyBorder="1" applyAlignment="1" applyProtection="1">
      <alignment horizontal="center" vertical="center" wrapText="1"/>
      <protection locked="0"/>
    </xf>
    <xf numFmtId="9" fontId="19" fillId="6" borderId="0" xfId="0" applyNumberFormat="1" applyFont="1" applyFill="1" applyAlignment="1" applyProtection="1">
      <alignment horizontal="center" vertical="center" wrapText="1"/>
      <protection locked="0"/>
    </xf>
    <xf numFmtId="9" fontId="7" fillId="7" borderId="9" xfId="3" applyFont="1" applyFill="1" applyBorder="1" applyAlignment="1">
      <alignment horizontal="center" vertical="center" wrapText="1"/>
    </xf>
    <xf numFmtId="0" fontId="7" fillId="0" borderId="22" xfId="0" applyFont="1" applyBorder="1" applyAlignment="1" applyProtection="1">
      <alignment vertical="center" wrapText="1"/>
      <protection locked="0"/>
    </xf>
    <xf numFmtId="9" fontId="7" fillId="0" borderId="70" xfId="0" applyNumberFormat="1" applyFont="1" applyBorder="1" applyAlignment="1" applyProtection="1">
      <alignment horizontal="center" vertical="center"/>
      <protection locked="0"/>
    </xf>
    <xf numFmtId="9" fontId="7" fillId="0" borderId="73" xfId="0" applyNumberFormat="1"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1" fontId="7" fillId="0" borderId="41" xfId="0" applyNumberFormat="1"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7" fillId="7" borderId="9" xfId="0" applyFont="1" applyFill="1" applyBorder="1" applyAlignment="1" applyProtection="1">
      <alignment vertical="center"/>
      <protection locked="0"/>
    </xf>
    <xf numFmtId="0" fontId="7" fillId="0" borderId="0" xfId="0" applyFont="1" applyAlignment="1" applyProtection="1">
      <alignment vertical="center"/>
      <protection locked="0"/>
    </xf>
    <xf numFmtId="0" fontId="7" fillId="0" borderId="9" xfId="0" applyFont="1" applyBorder="1" applyAlignment="1" applyProtection="1">
      <alignment vertical="center"/>
      <protection locked="0"/>
    </xf>
    <xf numFmtId="9" fontId="7" fillId="0" borderId="69" xfId="0" applyNumberFormat="1"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69" xfId="0" applyFont="1" applyBorder="1" applyAlignment="1" applyProtection="1">
      <alignment horizontal="center" vertical="center"/>
      <protection locked="0"/>
    </xf>
    <xf numFmtId="0" fontId="7" fillId="0" borderId="40"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69" xfId="0" applyFont="1" applyBorder="1" applyAlignment="1" applyProtection="1">
      <alignment vertical="center"/>
      <protection locked="0"/>
    </xf>
    <xf numFmtId="0" fontId="7" fillId="0" borderId="48" xfId="0" applyFont="1" applyBorder="1" applyAlignment="1" applyProtection="1">
      <alignment vertical="center" wrapText="1"/>
      <protection locked="0"/>
    </xf>
    <xf numFmtId="9" fontId="7" fillId="0" borderId="22" xfId="0" applyNumberFormat="1" applyFont="1" applyBorder="1" applyAlignment="1" applyProtection="1">
      <alignment horizontal="center" vertical="center"/>
      <protection locked="0"/>
    </xf>
    <xf numFmtId="0" fontId="7" fillId="7" borderId="64" xfId="0" applyFont="1" applyFill="1" applyBorder="1" applyAlignment="1" applyProtection="1">
      <alignment vertical="center"/>
      <protection locked="0"/>
    </xf>
    <xf numFmtId="0" fontId="7" fillId="0" borderId="30" xfId="0" applyFont="1" applyBorder="1" applyAlignment="1">
      <alignment horizontal="center" vertical="center"/>
    </xf>
    <xf numFmtId="9" fontId="19" fillId="6" borderId="30" xfId="0" applyNumberFormat="1" applyFont="1" applyFill="1" applyBorder="1" applyAlignment="1" applyProtection="1">
      <alignment horizontal="center" vertical="center" wrapText="1"/>
      <protection locked="0"/>
    </xf>
    <xf numFmtId="0" fontId="7" fillId="0" borderId="78" xfId="0" applyFont="1" applyBorder="1" applyAlignment="1" applyProtection="1">
      <alignment horizontal="center" vertical="center"/>
      <protection locked="0"/>
    </xf>
    <xf numFmtId="0" fontId="7" fillId="0" borderId="71"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72" xfId="0" applyFont="1" applyBorder="1" applyAlignment="1" applyProtection="1">
      <alignment horizontal="center" vertical="center" wrapText="1"/>
      <protection locked="0"/>
    </xf>
    <xf numFmtId="9" fontId="19" fillId="6" borderId="29" xfId="0" applyNumberFormat="1" applyFont="1" applyFill="1" applyBorder="1" applyAlignment="1" applyProtection="1">
      <alignment horizontal="center" vertical="center" wrapText="1"/>
      <protection locked="0"/>
    </xf>
    <xf numFmtId="0" fontId="7" fillId="0" borderId="68" xfId="0" applyFont="1" applyBorder="1" applyAlignment="1" applyProtection="1">
      <alignment horizontal="center" vertical="center"/>
      <protection locked="0"/>
    </xf>
    <xf numFmtId="0" fontId="7" fillId="0" borderId="22" xfId="0" applyFont="1" applyBorder="1" applyAlignment="1" applyProtection="1">
      <alignment horizontal="center" vertical="center" wrapText="1"/>
      <protection locked="0"/>
    </xf>
    <xf numFmtId="0" fontId="7" fillId="0" borderId="69" xfId="0" applyFont="1" applyBorder="1" applyAlignment="1" applyProtection="1">
      <alignment horizontal="left" vertical="center" wrapText="1"/>
      <protection locked="0"/>
    </xf>
    <xf numFmtId="0" fontId="7" fillId="0" borderId="40" xfId="0" applyFont="1" applyBorder="1" applyAlignment="1" applyProtection="1">
      <alignment horizontal="left" vertical="center" wrapText="1"/>
      <protection locked="0"/>
    </xf>
    <xf numFmtId="0" fontId="7" fillId="0" borderId="40" xfId="0" applyFont="1" applyBorder="1" applyAlignment="1" applyProtection="1">
      <alignment vertical="center" wrapText="1"/>
      <protection locked="0"/>
    </xf>
    <xf numFmtId="0" fontId="7" fillId="7" borderId="22" xfId="0" applyFont="1" applyFill="1" applyBorder="1" applyProtection="1">
      <protection locked="0"/>
    </xf>
    <xf numFmtId="0" fontId="7" fillId="0" borderId="22" xfId="0" applyFont="1" applyBorder="1" applyProtection="1">
      <protection locked="0"/>
    </xf>
    <xf numFmtId="0" fontId="7" fillId="0" borderId="69" xfId="0" applyFont="1" applyBorder="1" applyProtection="1">
      <protection locked="0"/>
    </xf>
    <xf numFmtId="0" fontId="7" fillId="7" borderId="48" xfId="0" applyFont="1" applyFill="1" applyBorder="1" applyProtection="1">
      <protection locked="0"/>
    </xf>
    <xf numFmtId="0" fontId="7" fillId="0" borderId="48" xfId="0" applyFont="1" applyBorder="1" applyProtection="1">
      <protection locked="0"/>
    </xf>
    <xf numFmtId="0" fontId="7" fillId="0" borderId="70" xfId="0" applyFont="1" applyBorder="1" applyProtection="1">
      <protection locked="0"/>
    </xf>
    <xf numFmtId="0" fontId="7" fillId="4" borderId="22" xfId="0" applyFont="1" applyFill="1" applyBorder="1" applyProtection="1">
      <protection locked="0"/>
    </xf>
    <xf numFmtId="0" fontId="7" fillId="4" borderId="69" xfId="0" applyFont="1" applyFill="1" applyBorder="1" applyProtection="1">
      <protection locked="0"/>
    </xf>
    <xf numFmtId="0" fontId="7" fillId="0" borderId="47" xfId="0" applyFont="1" applyBorder="1" applyAlignment="1" applyProtection="1">
      <alignment horizontal="left" vertical="center" wrapText="1"/>
      <protection locked="0"/>
    </xf>
    <xf numFmtId="0" fontId="7" fillId="0" borderId="47" xfId="0" applyFont="1" applyBorder="1" applyAlignment="1" applyProtection="1">
      <alignment vertical="center" wrapText="1"/>
      <protection locked="0"/>
    </xf>
    <xf numFmtId="0" fontId="7" fillId="7" borderId="9" xfId="0" applyFont="1" applyFill="1" applyBorder="1" applyProtection="1">
      <protection locked="0"/>
    </xf>
    <xf numFmtId="0" fontId="7" fillId="7" borderId="10" xfId="0" applyFont="1" applyFill="1" applyBorder="1" applyProtection="1">
      <protection locked="0"/>
    </xf>
    <xf numFmtId="9" fontId="7" fillId="0" borderId="9" xfId="0" applyNumberFormat="1"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23" xfId="0" applyFont="1" applyBorder="1" applyProtection="1">
      <protection locked="0"/>
    </xf>
    <xf numFmtId="0" fontId="7" fillId="0" borderId="0" xfId="0" applyFont="1" applyAlignment="1" applyProtection="1">
      <alignment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7" fillId="0" borderId="0" xfId="0" applyFont="1" applyAlignment="1" applyProtection="1">
      <alignment horizontal="center"/>
      <protection locked="0"/>
    </xf>
    <xf numFmtId="164" fontId="7" fillId="0" borderId="0" xfId="1" applyNumberFormat="1" applyFont="1" applyBorder="1" applyAlignment="1" applyProtection="1">
      <alignment horizontal="center" vertical="center"/>
      <protection locked="0"/>
    </xf>
    <xf numFmtId="0" fontId="7" fillId="0" borderId="107"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9" xfId="0" applyFont="1" applyBorder="1" applyAlignment="1">
      <alignment horizontal="left" vertical="center" wrapText="1"/>
    </xf>
    <xf numFmtId="0" fontId="7" fillId="0" borderId="31" xfId="0" applyFont="1" applyBorder="1" applyAlignment="1">
      <alignment horizontal="left" vertical="center" wrapText="1"/>
    </xf>
    <xf numFmtId="0" fontId="7" fillId="0" borderId="70" xfId="0" applyFont="1" applyBorder="1" applyAlignment="1" applyProtection="1">
      <alignment vertical="center" wrapText="1"/>
      <protection locked="0"/>
    </xf>
    <xf numFmtId="0" fontId="7" fillId="0" borderId="7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9" xfId="0" applyFont="1" applyBorder="1" applyAlignment="1" applyProtection="1">
      <alignment horizontal="left" vertical="center" wrapText="1"/>
      <protection locked="0"/>
    </xf>
    <xf numFmtId="9" fontId="18" fillId="7" borderId="66" xfId="0" applyNumberFormat="1" applyFont="1" applyFill="1" applyBorder="1" applyAlignment="1">
      <alignment horizontal="center" vertical="center"/>
    </xf>
    <xf numFmtId="0" fontId="7" fillId="0" borderId="68" xfId="0" applyFont="1" applyBorder="1" applyAlignment="1">
      <alignment horizontal="center" vertical="center"/>
    </xf>
    <xf numFmtId="0" fontId="7" fillId="4" borderId="42" xfId="0" applyFont="1" applyFill="1" applyBorder="1" applyAlignment="1">
      <alignment horizontal="center" vertical="center" wrapText="1"/>
    </xf>
    <xf numFmtId="9" fontId="7" fillId="4" borderId="47" xfId="1" applyFont="1" applyFill="1" applyBorder="1" applyAlignment="1">
      <alignment horizontal="center" vertical="center" wrapText="1"/>
    </xf>
    <xf numFmtId="0" fontId="7" fillId="4" borderId="22" xfId="0" applyFont="1" applyFill="1" applyBorder="1" applyAlignment="1">
      <alignment horizontal="center" vertical="center"/>
    </xf>
    <xf numFmtId="0" fontId="7" fillId="4" borderId="29" xfId="0" applyFont="1" applyFill="1" applyBorder="1" applyAlignment="1">
      <alignment horizontal="center" vertical="center" wrapText="1"/>
    </xf>
    <xf numFmtId="1" fontId="7" fillId="4" borderId="47" xfId="1" applyNumberFormat="1" applyFont="1" applyFill="1" applyBorder="1" applyAlignment="1">
      <alignment horizontal="center" vertical="center" wrapText="1"/>
    </xf>
    <xf numFmtId="1" fontId="7" fillId="4" borderId="48" xfId="1" applyNumberFormat="1" applyFont="1" applyFill="1" applyBorder="1" applyAlignment="1">
      <alignment horizontal="center" vertical="center" wrapText="1"/>
    </xf>
    <xf numFmtId="1" fontId="7" fillId="4" borderId="48" xfId="1" applyNumberFormat="1" applyFont="1" applyFill="1" applyBorder="1" applyAlignment="1" applyProtection="1">
      <alignment horizontal="center" vertical="center"/>
    </xf>
    <xf numFmtId="0" fontId="7" fillId="4" borderId="48" xfId="0" applyFont="1" applyFill="1" applyBorder="1" applyAlignment="1">
      <alignment horizontal="center" vertical="center"/>
    </xf>
    <xf numFmtId="0" fontId="7" fillId="4" borderId="22" xfId="0" applyFont="1" applyFill="1" applyBorder="1" applyAlignment="1">
      <alignment horizontal="center" vertical="center" wrapText="1"/>
    </xf>
    <xf numFmtId="1" fontId="7" fillId="4" borderId="40" xfId="1" applyNumberFormat="1" applyFont="1" applyFill="1" applyBorder="1" applyAlignment="1">
      <alignment horizontal="center" vertical="center" wrapText="1"/>
    </xf>
    <xf numFmtId="1" fontId="7" fillId="4" borderId="22" xfId="1" applyNumberFormat="1" applyFont="1" applyFill="1" applyBorder="1" applyAlignment="1">
      <alignment horizontal="center" vertical="center" wrapText="1"/>
    </xf>
    <xf numFmtId="1" fontId="7" fillId="4" borderId="22" xfId="1" applyNumberFormat="1" applyFont="1" applyFill="1" applyBorder="1" applyAlignment="1" applyProtection="1">
      <alignment horizontal="center" vertical="center"/>
    </xf>
    <xf numFmtId="0" fontId="27" fillId="0" borderId="90" xfId="0" applyFont="1" applyBorder="1" applyAlignment="1">
      <alignment horizontal="center" vertical="center" wrapText="1"/>
    </xf>
    <xf numFmtId="0" fontId="27" fillId="0" borderId="91" xfId="0" applyFont="1" applyBorder="1" applyAlignment="1">
      <alignment horizontal="center" vertical="center" wrapText="1"/>
    </xf>
    <xf numFmtId="0" fontId="27" fillId="0" borderId="92" xfId="0" applyFont="1" applyBorder="1" applyAlignment="1">
      <alignment horizontal="center" vertical="center" wrapText="1"/>
    </xf>
    <xf numFmtId="0" fontId="27" fillId="0" borderId="93" xfId="0" applyFont="1" applyBorder="1" applyAlignment="1">
      <alignment horizontal="center" vertical="center" wrapText="1"/>
    </xf>
    <xf numFmtId="0" fontId="27" fillId="0" borderId="94" xfId="0" applyFont="1" applyBorder="1" applyAlignment="1">
      <alignment horizontal="center" vertical="center" wrapText="1"/>
    </xf>
    <xf numFmtId="0" fontId="26" fillId="10" borderId="87"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89" xfId="0" applyFont="1" applyFill="1" applyBorder="1" applyAlignment="1">
      <alignment horizontal="center" vertical="center" wrapText="1"/>
    </xf>
    <xf numFmtId="0" fontId="27" fillId="12" borderId="52" xfId="0" applyFont="1" applyFill="1" applyBorder="1" applyAlignment="1">
      <alignment horizontal="center" vertical="center" wrapText="1"/>
    </xf>
    <xf numFmtId="0" fontId="27" fillId="12" borderId="9" xfId="0" applyFont="1" applyFill="1" applyBorder="1" applyAlignment="1">
      <alignment horizontal="center" vertical="center" wrapText="1"/>
    </xf>
    <xf numFmtId="0" fontId="27" fillId="12" borderId="16" xfId="0" applyFont="1" applyFill="1" applyBorder="1" applyAlignment="1">
      <alignment horizontal="center" vertical="center" wrapText="1"/>
    </xf>
    <xf numFmtId="0" fontId="27" fillId="0" borderId="54" xfId="0" applyFont="1" applyBorder="1" applyAlignment="1">
      <alignment horizontal="center" vertical="center" wrapText="1"/>
    </xf>
    <xf numFmtId="0" fontId="27" fillId="0" borderId="15" xfId="0" applyFont="1" applyBorder="1" applyAlignment="1">
      <alignment horizontal="center" vertical="center" wrapText="1"/>
    </xf>
    <xf numFmtId="0" fontId="24" fillId="0" borderId="9" xfId="0" applyFont="1" applyBorder="1" applyAlignment="1">
      <alignment horizontal="left" vertical="top" wrapText="1"/>
    </xf>
    <xf numFmtId="0" fontId="27" fillId="0" borderId="17"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56" xfId="0" applyFont="1" applyBorder="1" applyAlignment="1">
      <alignment horizontal="center" vertical="center" wrapText="1"/>
    </xf>
    <xf numFmtId="0" fontId="26" fillId="10" borderId="17" xfId="0" applyFont="1" applyFill="1" applyBorder="1" applyAlignment="1">
      <alignment horizontal="center" vertical="center"/>
    </xf>
    <xf numFmtId="0" fontId="26" fillId="10" borderId="55" xfId="0" applyFont="1" applyFill="1" applyBorder="1" applyAlignment="1">
      <alignment horizontal="center" vertical="center"/>
    </xf>
    <xf numFmtId="9" fontId="26" fillId="10" borderId="55" xfId="1" applyFont="1" applyFill="1" applyBorder="1" applyAlignment="1">
      <alignment horizontal="center" vertical="center"/>
    </xf>
    <xf numFmtId="9" fontId="26" fillId="10" borderId="15" xfId="1" applyFont="1" applyFill="1" applyBorder="1" applyAlignment="1">
      <alignment horizontal="center" vertical="center"/>
    </xf>
    <xf numFmtId="10" fontId="7" fillId="0" borderId="35" xfId="1" applyNumberFormat="1" applyFont="1" applyBorder="1" applyAlignment="1">
      <alignment horizontal="center" vertical="center"/>
    </xf>
    <xf numFmtId="10" fontId="7" fillId="0" borderId="102" xfId="1" applyNumberFormat="1" applyFont="1" applyBorder="1" applyAlignment="1">
      <alignment horizontal="center" vertical="center"/>
    </xf>
    <xf numFmtId="10" fontId="3" fillId="11" borderId="103" xfId="1" applyNumberFormat="1" applyFont="1" applyFill="1" applyBorder="1" applyAlignment="1">
      <alignment horizontal="center" vertical="center"/>
    </xf>
    <xf numFmtId="10" fontId="3" fillId="11" borderId="104" xfId="1" applyNumberFormat="1" applyFont="1" applyFill="1" applyBorder="1" applyAlignment="1">
      <alignment horizontal="center" vertical="center"/>
    </xf>
    <xf numFmtId="0" fontId="22" fillId="0" borderId="4" xfId="0" applyFont="1" applyBorder="1" applyAlignment="1">
      <alignment horizontal="center"/>
    </xf>
    <xf numFmtId="0" fontId="22" fillId="0" borderId="5" xfId="0" applyFont="1" applyBorder="1" applyAlignment="1">
      <alignment horizontal="center"/>
    </xf>
    <xf numFmtId="0" fontId="21" fillId="0" borderId="5" xfId="0" applyFont="1" applyBorder="1" applyAlignment="1">
      <alignment horizontal="center" vertical="center"/>
    </xf>
    <xf numFmtId="0" fontId="22" fillId="0" borderId="5" xfId="0" applyFont="1" applyBorder="1" applyAlignment="1">
      <alignment horizontal="right" wrapText="1"/>
    </xf>
    <xf numFmtId="0" fontId="22" fillId="0" borderId="5" xfId="0" applyFont="1" applyBorder="1" applyAlignment="1">
      <alignment horizontal="right"/>
    </xf>
    <xf numFmtId="0" fontId="22" fillId="0" borderId="6" xfId="0" applyFont="1" applyBorder="1" applyAlignment="1">
      <alignment horizontal="right"/>
    </xf>
    <xf numFmtId="0" fontId="25" fillId="10" borderId="4"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8" xfId="0" applyFont="1" applyBorder="1" applyAlignment="1">
      <alignment horizontal="left" vertical="center" wrapText="1"/>
    </xf>
    <xf numFmtId="0" fontId="23" fillId="0" borderId="7" xfId="0" applyFont="1" applyBorder="1" applyAlignment="1">
      <alignment horizontal="left" vertical="center" wrapText="1"/>
    </xf>
    <xf numFmtId="0" fontId="23" fillId="0" borderId="0" xfId="0" applyFont="1" applyAlignment="1">
      <alignment horizontal="left" vertical="center" wrapText="1"/>
    </xf>
    <xf numFmtId="0" fontId="23" fillId="0" borderId="14" xfId="0" applyFont="1" applyBorder="1" applyAlignment="1">
      <alignment horizontal="left" vertical="center" wrapText="1"/>
    </xf>
    <xf numFmtId="0" fontId="23" fillId="0" borderId="84" xfId="0" applyFont="1" applyBorder="1" applyAlignment="1">
      <alignment horizontal="left" vertical="center" wrapText="1"/>
    </xf>
    <xf numFmtId="0" fontId="23" fillId="0" borderId="85" xfId="0" applyFont="1" applyBorder="1" applyAlignment="1">
      <alignment horizontal="left" vertical="center" wrapText="1"/>
    </xf>
    <xf numFmtId="0" fontId="23" fillId="0" borderId="86" xfId="0" applyFont="1" applyBorder="1" applyAlignment="1">
      <alignment horizontal="left" vertical="center" wrapText="1"/>
    </xf>
    <xf numFmtId="0" fontId="12" fillId="10" borderId="9" xfId="0" applyFont="1" applyFill="1" applyBorder="1" applyAlignment="1">
      <alignment horizontal="center" vertical="center"/>
    </xf>
    <xf numFmtId="10" fontId="3" fillId="11" borderId="100" xfId="1" applyNumberFormat="1" applyFont="1" applyFill="1" applyBorder="1" applyAlignment="1">
      <alignment horizontal="center" vertical="center"/>
    </xf>
    <xf numFmtId="10" fontId="3" fillId="11" borderId="101" xfId="1" applyNumberFormat="1" applyFont="1" applyFill="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22" fillId="0" borderId="6" xfId="0" applyFont="1" applyBorder="1" applyAlignment="1">
      <alignment horizontal="right" wrapText="1"/>
    </xf>
    <xf numFmtId="0" fontId="18" fillId="0" borderId="52" xfId="0" applyFont="1" applyBorder="1" applyAlignment="1">
      <alignment horizontal="left" vertical="center" wrapText="1"/>
    </xf>
    <xf numFmtId="0" fontId="18" fillId="0" borderId="9" xfId="0" applyFont="1" applyBorder="1" applyAlignment="1">
      <alignment horizontal="left" vertical="center" wrapText="1"/>
    </xf>
    <xf numFmtId="0" fontId="18" fillId="0" borderId="16" xfId="0" applyFont="1" applyBorder="1" applyAlignment="1">
      <alignment horizontal="left" vertical="center" wrapText="1"/>
    </xf>
    <xf numFmtId="0" fontId="18" fillId="0" borderId="53"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2" fillId="10" borderId="7" xfId="0" applyFont="1" applyFill="1" applyBorder="1" applyAlignment="1">
      <alignment horizontal="center" vertical="center"/>
    </xf>
    <xf numFmtId="0" fontId="12" fillId="10" borderId="0" xfId="0" applyFont="1" applyFill="1" applyAlignment="1">
      <alignment horizontal="center" vertical="center"/>
    </xf>
    <xf numFmtId="0" fontId="12" fillId="10" borderId="14" xfId="0" applyFont="1" applyFill="1" applyBorder="1" applyAlignment="1">
      <alignment horizontal="center" vertical="center"/>
    </xf>
    <xf numFmtId="0" fontId="12" fillId="10" borderId="0" xfId="0" applyFont="1" applyFill="1" applyAlignment="1">
      <alignment horizontal="center"/>
    </xf>
    <xf numFmtId="0" fontId="7" fillId="0" borderId="4"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5" xfId="0" applyFont="1" applyBorder="1" applyAlignment="1" applyProtection="1">
      <alignment horizontal="left"/>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protection locked="0"/>
    </xf>
    <xf numFmtId="0" fontId="17" fillId="0" borderId="5" xfId="0" applyFont="1" applyBorder="1" applyAlignment="1" applyProtection="1">
      <alignment horizontal="right" vertical="center" wrapText="1"/>
      <protection locked="0"/>
    </xf>
    <xf numFmtId="0" fontId="32" fillId="0" borderId="5" xfId="0" applyFont="1" applyBorder="1" applyAlignment="1" applyProtection="1">
      <alignment horizontal="center" wrapText="1"/>
      <protection locked="0"/>
    </xf>
    <xf numFmtId="0" fontId="32" fillId="0" borderId="6" xfId="0" applyFont="1" applyBorder="1" applyAlignment="1" applyProtection="1">
      <alignment horizontal="center" wrapText="1"/>
      <protection locked="0"/>
    </xf>
    <xf numFmtId="0" fontId="15" fillId="13" borderId="36" xfId="0" applyFont="1" applyFill="1" applyBorder="1" applyAlignment="1" applyProtection="1">
      <alignment horizontal="center" vertical="center" wrapText="1"/>
      <protection locked="0"/>
    </xf>
    <xf numFmtId="0" fontId="15" fillId="13" borderId="24" xfId="0" applyFont="1" applyFill="1" applyBorder="1" applyAlignment="1" applyProtection="1">
      <alignment horizontal="center" vertical="center" wrapText="1"/>
      <protection locked="0"/>
    </xf>
    <xf numFmtId="0" fontId="15" fillId="13" borderId="25" xfId="0" applyFont="1" applyFill="1" applyBorder="1" applyAlignment="1" applyProtection="1">
      <alignment horizontal="center" vertical="center" wrapText="1"/>
      <protection locked="0"/>
    </xf>
    <xf numFmtId="0" fontId="16" fillId="14" borderId="36" xfId="0" applyFont="1" applyFill="1" applyBorder="1" applyAlignment="1" applyProtection="1">
      <alignment horizontal="center" vertical="center"/>
      <protection locked="0"/>
    </xf>
    <xf numFmtId="0" fontId="16" fillId="14" borderId="24" xfId="0" applyFont="1" applyFill="1" applyBorder="1" applyAlignment="1" applyProtection="1">
      <alignment horizontal="center" vertical="center"/>
      <protection locked="0"/>
    </xf>
    <xf numFmtId="0" fontId="16" fillId="14" borderId="60" xfId="0" applyFont="1" applyFill="1" applyBorder="1" applyAlignment="1" applyProtection="1">
      <alignment horizontal="center" vertical="center"/>
      <protection locked="0"/>
    </xf>
    <xf numFmtId="0" fontId="13" fillId="9" borderId="57" xfId="0" applyFont="1" applyFill="1" applyBorder="1" applyAlignment="1" applyProtection="1">
      <alignment horizontal="center" vertical="center" wrapText="1"/>
      <protection locked="0"/>
    </xf>
    <xf numFmtId="0" fontId="13" fillId="9" borderId="58" xfId="0" applyFont="1" applyFill="1" applyBorder="1" applyAlignment="1" applyProtection="1">
      <alignment horizontal="center" vertical="center" wrapText="1"/>
      <protection locked="0"/>
    </xf>
    <xf numFmtId="0" fontId="13" fillId="9" borderId="58" xfId="0" applyFont="1" applyFill="1" applyBorder="1" applyAlignment="1" applyProtection="1">
      <alignment horizontal="left" vertical="center" wrapText="1"/>
      <protection locked="0"/>
    </xf>
    <xf numFmtId="0" fontId="13" fillId="9" borderId="58" xfId="0" applyFont="1" applyFill="1" applyBorder="1" applyAlignment="1" applyProtection="1">
      <alignment horizontal="right" vertical="center" wrapText="1"/>
      <protection locked="0"/>
    </xf>
    <xf numFmtId="0" fontId="13" fillId="9" borderId="59" xfId="0" applyFont="1" applyFill="1" applyBorder="1" applyAlignment="1" applyProtection="1">
      <alignment horizontal="center" vertical="center" wrapText="1"/>
      <protection locked="0"/>
    </xf>
    <xf numFmtId="0" fontId="13" fillId="9" borderId="23" xfId="0" applyFont="1" applyFill="1" applyBorder="1" applyAlignment="1" applyProtection="1">
      <alignment horizontal="center" vertical="center" wrapText="1"/>
      <protection locked="0"/>
    </xf>
    <xf numFmtId="0" fontId="13" fillId="9" borderId="23" xfId="0" applyFont="1" applyFill="1" applyBorder="1" applyAlignment="1" applyProtection="1">
      <alignment horizontal="left" vertical="center" wrapText="1"/>
      <protection locked="0"/>
    </xf>
    <xf numFmtId="0" fontId="13" fillId="9" borderId="23" xfId="0" applyFont="1" applyFill="1" applyBorder="1" applyAlignment="1" applyProtection="1">
      <alignment horizontal="right" vertical="center" wrapText="1"/>
      <protection locked="0"/>
    </xf>
    <xf numFmtId="0" fontId="13" fillId="9" borderId="35" xfId="0" applyFont="1" applyFill="1" applyBorder="1" applyAlignment="1" applyProtection="1">
      <alignment horizontal="center" vertical="center" wrapText="1"/>
      <protection locked="0"/>
    </xf>
    <xf numFmtId="0" fontId="15" fillId="13" borderId="1" xfId="0" applyFont="1" applyFill="1" applyBorder="1" applyAlignment="1" applyProtection="1">
      <alignment horizontal="center" vertical="center" wrapText="1"/>
      <protection locked="0"/>
    </xf>
    <xf numFmtId="1" fontId="16" fillId="13" borderId="0" xfId="0" applyNumberFormat="1" applyFont="1" applyFill="1" applyAlignment="1" applyProtection="1">
      <alignment horizontal="center" vertical="center" wrapText="1"/>
      <protection locked="0"/>
    </xf>
    <xf numFmtId="1" fontId="16" fillId="13" borderId="17" xfId="0" applyNumberFormat="1" applyFont="1" applyFill="1" applyBorder="1" applyAlignment="1" applyProtection="1">
      <alignment horizontal="center" vertical="center" wrapText="1"/>
      <protection locked="0"/>
    </xf>
    <xf numFmtId="1" fontId="16" fillId="13" borderId="39" xfId="0" applyNumberFormat="1" applyFont="1" applyFill="1" applyBorder="1" applyAlignment="1" applyProtection="1">
      <alignment horizontal="center" vertical="center" wrapText="1"/>
      <protection locked="0"/>
    </xf>
    <xf numFmtId="0" fontId="13" fillId="6" borderId="36" xfId="0" applyFont="1" applyFill="1" applyBorder="1" applyAlignment="1" applyProtection="1">
      <alignment horizontal="center" vertical="center"/>
      <protection locked="0"/>
    </xf>
    <xf numFmtId="0" fontId="13" fillId="6" borderId="60" xfId="0" applyFont="1" applyFill="1" applyBorder="1" applyAlignment="1" applyProtection="1">
      <alignment horizontal="center" vertical="center"/>
      <protection locked="0"/>
    </xf>
    <xf numFmtId="0" fontId="13" fillId="6" borderId="61" xfId="0" applyFont="1" applyFill="1" applyBorder="1" applyAlignment="1" applyProtection="1">
      <alignment horizontal="center" vertical="center"/>
      <protection locked="0"/>
    </xf>
    <xf numFmtId="0" fontId="14" fillId="2" borderId="63"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7" fillId="0" borderId="106" xfId="0" applyFont="1" applyBorder="1" applyAlignment="1">
      <alignment horizontal="left" wrapText="1"/>
    </xf>
    <xf numFmtId="0" fontId="13" fillId="0" borderId="0" xfId="0" applyFont="1" applyAlignment="1">
      <alignment horizontal="center"/>
    </xf>
    <xf numFmtId="0" fontId="16" fillId="21" borderId="23" xfId="0" applyFont="1" applyFill="1" applyBorder="1" applyAlignment="1" applyProtection="1">
      <alignment horizontal="center" vertical="center" textRotation="89" wrapText="1"/>
      <protection locked="0"/>
    </xf>
    <xf numFmtId="0" fontId="13" fillId="6" borderId="23" xfId="0" applyFont="1" applyFill="1" applyBorder="1" applyAlignment="1" applyProtection="1">
      <alignment horizontal="center" vertical="center" textRotation="89" wrapText="1"/>
      <protection locked="0"/>
    </xf>
    <xf numFmtId="0" fontId="13" fillId="6" borderId="27" xfId="0" applyFont="1" applyFill="1" applyBorder="1" applyAlignment="1" applyProtection="1">
      <alignment horizontal="center" vertical="center" textRotation="89" wrapText="1"/>
      <protection locked="0"/>
    </xf>
    <xf numFmtId="0" fontId="36" fillId="10" borderId="95" xfId="0" applyFont="1" applyFill="1" applyBorder="1" applyAlignment="1">
      <alignment horizontal="center" wrapText="1"/>
    </xf>
    <xf numFmtId="0" fontId="36" fillId="10" borderId="96" xfId="0" applyFont="1" applyFill="1" applyBorder="1" applyAlignment="1">
      <alignment horizontal="center" wrapText="1"/>
    </xf>
    <xf numFmtId="0" fontId="36" fillId="10" borderId="97" xfId="0" applyFont="1" applyFill="1" applyBorder="1" applyAlignment="1">
      <alignment horizontal="center" wrapText="1"/>
    </xf>
    <xf numFmtId="0" fontId="13" fillId="9" borderId="36" xfId="0" applyFont="1" applyFill="1" applyBorder="1" applyAlignment="1" applyProtection="1">
      <alignment horizontal="center" vertical="center" textRotation="90" wrapText="1"/>
      <protection locked="0"/>
    </xf>
    <xf numFmtId="0" fontId="13" fillId="9" borderId="44" xfId="0" applyFont="1" applyFill="1" applyBorder="1" applyAlignment="1" applyProtection="1">
      <alignment horizontal="center" vertical="center" textRotation="90" wrapText="1"/>
      <protection locked="0"/>
    </xf>
    <xf numFmtId="0" fontId="13" fillId="9" borderId="49" xfId="0" applyFont="1" applyFill="1" applyBorder="1" applyAlignment="1" applyProtection="1">
      <alignment horizontal="center" vertical="center" textRotation="90" wrapText="1"/>
      <protection locked="0"/>
    </xf>
    <xf numFmtId="1" fontId="16" fillId="14" borderId="24" xfId="0" applyNumberFormat="1" applyFont="1" applyFill="1" applyBorder="1" applyAlignment="1" applyProtection="1">
      <alignment horizontal="center" wrapText="1"/>
      <protection locked="0"/>
    </xf>
    <xf numFmtId="1" fontId="16" fillId="14" borderId="23" xfId="0" applyNumberFormat="1" applyFont="1" applyFill="1" applyBorder="1" applyAlignment="1" applyProtection="1">
      <alignment horizontal="center" wrapText="1"/>
      <protection locked="0"/>
    </xf>
    <xf numFmtId="1" fontId="16" fillId="14" borderId="23" xfId="0" applyNumberFormat="1" applyFont="1" applyFill="1" applyBorder="1" applyAlignment="1" applyProtection="1">
      <alignment horizontal="center" vertical="center" wrapText="1"/>
      <protection locked="0"/>
    </xf>
    <xf numFmtId="1" fontId="16" fillId="14" borderId="29" xfId="0" applyNumberFormat="1" applyFont="1" applyFill="1" applyBorder="1" applyAlignment="1" applyProtection="1">
      <alignment horizontal="center" vertical="center" wrapText="1"/>
      <protection locked="0"/>
    </xf>
    <xf numFmtId="0" fontId="16" fillId="21" borderId="23" xfId="0" applyFont="1" applyFill="1" applyBorder="1" applyAlignment="1" applyProtection="1">
      <alignment horizontal="center" vertical="center" textRotation="90" wrapText="1"/>
      <protection locked="0"/>
    </xf>
    <xf numFmtId="0" fontId="16" fillId="21" borderId="27" xfId="0" applyFont="1" applyFill="1" applyBorder="1" applyAlignment="1" applyProtection="1">
      <alignment horizontal="center" vertical="center" textRotation="90" wrapText="1"/>
      <protection locked="0"/>
    </xf>
    <xf numFmtId="0" fontId="7" fillId="0" borderId="26" xfId="0" applyFont="1" applyBorder="1" applyAlignment="1">
      <alignment horizontal="left" vertical="center" wrapText="1"/>
    </xf>
    <xf numFmtId="0" fontId="14" fillId="2" borderId="36" xfId="0" applyFont="1" applyFill="1" applyBorder="1" applyAlignment="1" applyProtection="1">
      <alignment horizontal="center" vertical="center" textRotation="90" wrapText="1"/>
      <protection locked="0"/>
    </xf>
    <xf numFmtId="0" fontId="14" fillId="2" borderId="44" xfId="0" applyFont="1" applyFill="1" applyBorder="1" applyAlignment="1" applyProtection="1">
      <alignment horizontal="center" vertical="center" textRotation="90" wrapText="1"/>
      <protection locked="0"/>
    </xf>
    <xf numFmtId="0" fontId="14" fillId="2" borderId="37" xfId="0" applyFont="1" applyFill="1" applyBorder="1" applyAlignment="1" applyProtection="1">
      <alignment horizontal="center" vertical="center" textRotation="90" wrapText="1"/>
      <protection locked="0"/>
    </xf>
    <xf numFmtId="0" fontId="15" fillId="19" borderId="24" xfId="0" applyFont="1" applyFill="1" applyBorder="1" applyAlignment="1" applyProtection="1">
      <alignment horizontal="center" vertical="center" wrapText="1"/>
      <protection locked="0"/>
    </xf>
    <xf numFmtId="0" fontId="15" fillId="19" borderId="23" xfId="0"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99" xfId="0" applyFont="1" applyBorder="1" applyAlignment="1">
      <alignment horizontal="center" vertical="center" wrapText="1"/>
    </xf>
    <xf numFmtId="1" fontId="7" fillId="6" borderId="23" xfId="0" applyNumberFormat="1" applyFont="1" applyFill="1" applyBorder="1" applyAlignment="1" applyProtection="1">
      <alignment horizontal="center" vertical="center" wrapText="1"/>
      <protection locked="0"/>
    </xf>
    <xf numFmtId="1" fontId="7" fillId="6" borderId="26" xfId="0" applyNumberFormat="1" applyFont="1" applyFill="1" applyBorder="1" applyAlignment="1" applyProtection="1">
      <alignment horizontal="center" vertical="center" wrapText="1"/>
      <protection locked="0"/>
    </xf>
    <xf numFmtId="1" fontId="13" fillId="6" borderId="23" xfId="0" applyNumberFormat="1" applyFont="1" applyFill="1" applyBorder="1" applyAlignment="1" applyProtection="1">
      <alignment horizontal="center" vertical="center" wrapText="1"/>
      <protection locked="0"/>
    </xf>
    <xf numFmtId="1" fontId="13" fillId="6" borderId="26" xfId="0" applyNumberFormat="1" applyFont="1" applyFill="1" applyBorder="1" applyAlignment="1" applyProtection="1">
      <alignment horizontal="center" vertical="center" wrapText="1"/>
      <protection locked="0"/>
    </xf>
    <xf numFmtId="0" fontId="7" fillId="0" borderId="40" xfId="0" applyFont="1" applyBorder="1" applyAlignment="1">
      <alignment horizontal="center" vertical="center"/>
    </xf>
    <xf numFmtId="0" fontId="7" fillId="0" borderId="45" xfId="0" applyFont="1" applyBorder="1" applyAlignment="1">
      <alignment horizontal="center" vertical="center"/>
    </xf>
    <xf numFmtId="9" fontId="7" fillId="0" borderId="40" xfId="1" applyFont="1" applyFill="1" applyBorder="1" applyAlignment="1">
      <alignment horizontal="center" vertical="center"/>
    </xf>
    <xf numFmtId="0" fontId="7" fillId="0" borderId="64" xfId="0" applyFont="1" applyBorder="1" applyAlignment="1">
      <alignment horizontal="left" vertical="center" wrapText="1"/>
    </xf>
    <xf numFmtId="0" fontId="7" fillId="0" borderId="108" xfId="0" applyFont="1" applyBorder="1" applyAlignment="1">
      <alignment horizontal="center" vertical="center" wrapText="1"/>
    </xf>
    <xf numFmtId="0" fontId="7" fillId="0" borderId="47" xfId="0" applyFont="1" applyBorder="1" applyAlignment="1">
      <alignment horizontal="left" vertical="center" wrapText="1"/>
    </xf>
    <xf numFmtId="9" fontId="7" fillId="0" borderId="47" xfId="0" applyNumberFormat="1" applyFont="1" applyBorder="1" applyAlignment="1">
      <alignment horizontal="center" vertical="center" wrapText="1"/>
    </xf>
    <xf numFmtId="0" fontId="7" fillId="0" borderId="45" xfId="0" applyFont="1" applyBorder="1" applyAlignment="1">
      <alignment horizontal="left" vertical="center" wrapText="1"/>
    </xf>
    <xf numFmtId="0" fontId="7" fillId="0" borderId="40" xfId="0" applyFont="1" applyBorder="1" applyAlignment="1">
      <alignment horizontal="left" vertical="center" wrapText="1"/>
    </xf>
    <xf numFmtId="10" fontId="7" fillId="0" borderId="40" xfId="0" applyNumberFormat="1" applyFont="1" applyBorder="1" applyAlignment="1">
      <alignment horizontal="center" vertical="center" wrapText="1"/>
    </xf>
    <xf numFmtId="9" fontId="7" fillId="0" borderId="40" xfId="0" applyNumberFormat="1" applyFont="1" applyBorder="1" applyAlignment="1">
      <alignment horizontal="center" vertical="center" wrapText="1"/>
    </xf>
    <xf numFmtId="9" fontId="7" fillId="0" borderId="45" xfId="0" applyNumberFormat="1" applyFont="1" applyBorder="1" applyAlignment="1">
      <alignment horizontal="center" vertical="center" wrapText="1"/>
    </xf>
    <xf numFmtId="0" fontId="7" fillId="0" borderId="6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7" xfId="0" applyFont="1" applyBorder="1" applyAlignment="1">
      <alignment horizontal="center" vertical="center"/>
    </xf>
    <xf numFmtId="10" fontId="7" fillId="0" borderId="74" xfId="0" applyNumberFormat="1" applyFont="1" applyBorder="1" applyAlignment="1">
      <alignment horizontal="center" vertical="center" wrapText="1"/>
    </xf>
    <xf numFmtId="0" fontId="7" fillId="0" borderId="22" xfId="0" applyFont="1" applyBorder="1" applyAlignment="1">
      <alignment horizontal="left" vertical="top" wrapText="1"/>
    </xf>
    <xf numFmtId="9" fontId="7" fillId="0" borderId="22" xfId="0" applyNumberFormat="1" applyFont="1" applyBorder="1" applyAlignment="1">
      <alignment horizontal="center" vertical="center"/>
    </xf>
    <xf numFmtId="0" fontId="7" fillId="0" borderId="41" xfId="0" applyFont="1" applyBorder="1" applyAlignment="1">
      <alignment horizontal="left" vertical="top" wrapText="1"/>
    </xf>
    <xf numFmtId="9" fontId="7" fillId="0" borderId="41" xfId="0" applyNumberFormat="1" applyFont="1" applyBorder="1" applyAlignment="1">
      <alignment horizontal="center" vertical="center"/>
    </xf>
    <xf numFmtId="0" fontId="7" fillId="0" borderId="23" xfId="0" applyFont="1" applyBorder="1" applyAlignment="1">
      <alignment horizontal="justify" vertical="center" wrapText="1"/>
    </xf>
    <xf numFmtId="9" fontId="7" fillId="0" borderId="23" xfId="3" applyFont="1" applyFill="1" applyBorder="1" applyAlignment="1">
      <alignment horizontal="center" vertical="center" wrapText="1"/>
    </xf>
    <xf numFmtId="0" fontId="7" fillId="0" borderId="29" xfId="0" applyFont="1" applyBorder="1" applyAlignment="1">
      <alignment horizontal="left" vertical="center" wrapText="1"/>
    </xf>
    <xf numFmtId="0" fontId="7" fillId="0" borderId="68" xfId="0" applyFont="1" applyBorder="1" applyAlignment="1">
      <alignment horizontal="left" vertical="center" wrapText="1"/>
    </xf>
    <xf numFmtId="0" fontId="7" fillId="0" borderId="32" xfId="0" applyFont="1" applyBorder="1" applyAlignment="1">
      <alignment horizontal="center" vertical="center" wrapText="1"/>
    </xf>
    <xf numFmtId="0" fontId="7" fillId="0" borderId="29" xfId="0" applyFont="1" applyBorder="1" applyAlignment="1">
      <alignment horizontal="justify" vertical="center" wrapText="1"/>
    </xf>
    <xf numFmtId="0" fontId="7" fillId="0" borderId="60" xfId="0" applyFont="1" applyBorder="1" applyAlignment="1">
      <alignment horizontal="left" vertical="center" wrapText="1"/>
    </xf>
    <xf numFmtId="9" fontId="7" fillId="0" borderId="68" xfId="0" applyNumberFormat="1" applyFont="1" applyBorder="1" applyAlignment="1">
      <alignment horizontal="center" vertical="center" wrapText="1"/>
    </xf>
    <xf numFmtId="0" fontId="7" fillId="0" borderId="22" xfId="3" applyNumberFormat="1" applyFont="1" applyFill="1" applyBorder="1" applyAlignment="1">
      <alignment horizontal="center" vertical="center" wrapText="1"/>
    </xf>
    <xf numFmtId="0" fontId="7" fillId="0" borderId="70" xfId="0" applyFont="1" applyBorder="1" applyAlignment="1">
      <alignment horizontal="center" vertical="center"/>
    </xf>
    <xf numFmtId="1" fontId="7" fillId="0" borderId="22" xfId="0" applyNumberFormat="1" applyFont="1" applyBorder="1" applyAlignment="1">
      <alignment horizontal="center" vertical="center" wrapText="1"/>
    </xf>
    <xf numFmtId="0" fontId="7" fillId="0" borderId="73" xfId="0" applyFont="1" applyBorder="1" applyAlignment="1">
      <alignment horizontal="center" vertical="center"/>
    </xf>
    <xf numFmtId="0" fontId="7" fillId="4" borderId="41" xfId="0" applyFont="1" applyFill="1" applyBorder="1" applyAlignment="1">
      <alignment vertical="center" wrapText="1"/>
    </xf>
    <xf numFmtId="9" fontId="7" fillId="4" borderId="41" xfId="0" applyNumberFormat="1" applyFont="1" applyFill="1" applyBorder="1" applyAlignment="1">
      <alignment horizontal="center" vertical="center" wrapText="1"/>
    </xf>
    <xf numFmtId="0" fontId="7" fillId="4" borderId="22" xfId="0" applyFont="1" applyFill="1" applyBorder="1" applyAlignment="1">
      <alignment vertical="center" wrapText="1"/>
    </xf>
    <xf numFmtId="9" fontId="7" fillId="4" borderId="22" xfId="0" applyNumberFormat="1" applyFont="1" applyFill="1" applyBorder="1" applyAlignment="1">
      <alignment horizontal="center" vertical="center" wrapText="1"/>
    </xf>
    <xf numFmtId="0" fontId="7" fillId="4" borderId="74" xfId="0" applyFont="1" applyFill="1" applyBorder="1" applyAlignment="1">
      <alignment vertical="center" wrapText="1"/>
    </xf>
    <xf numFmtId="9" fontId="7" fillId="4" borderId="40" xfId="0" applyNumberFormat="1" applyFont="1" applyFill="1" applyBorder="1" applyAlignment="1">
      <alignment horizontal="center" vertical="center" wrapText="1"/>
    </xf>
    <xf numFmtId="9" fontId="7" fillId="0" borderId="45" xfId="0" applyNumberFormat="1" applyFont="1" applyBorder="1" applyAlignment="1">
      <alignment horizontal="center" vertical="center"/>
    </xf>
    <xf numFmtId="1" fontId="7" fillId="0" borderId="45" xfId="0" applyNumberFormat="1" applyFont="1" applyBorder="1" applyAlignment="1">
      <alignment horizontal="center" vertical="center" wrapText="1"/>
    </xf>
    <xf numFmtId="0" fontId="7" fillId="0" borderId="51" xfId="0" applyFont="1" applyBorder="1" applyAlignment="1">
      <alignment horizontal="left" vertical="center" wrapText="1"/>
    </xf>
    <xf numFmtId="9" fontId="7" fillId="0" borderId="51" xfId="0" applyNumberFormat="1" applyFont="1" applyBorder="1" applyAlignment="1">
      <alignment horizontal="center" vertical="center" wrapText="1"/>
    </xf>
    <xf numFmtId="1" fontId="7" fillId="0" borderId="40" xfId="0" applyNumberFormat="1" applyFont="1" applyBorder="1" applyAlignment="1">
      <alignment horizontal="center" vertical="center" wrapText="1"/>
    </xf>
    <xf numFmtId="9" fontId="7" fillId="0" borderId="64" xfId="0" applyNumberFormat="1" applyFont="1" applyBorder="1" applyAlignment="1">
      <alignment horizontal="center" vertical="center" wrapText="1"/>
    </xf>
  </cellXfs>
  <cellStyles count="7">
    <cellStyle name="Millares 2" xfId="5" xr:uid="{00000000-0005-0000-0000-000000000000}"/>
    <cellStyle name="Millares 2 2" xfId="6" xr:uid="{00000000-0005-0000-0000-000001000000}"/>
    <cellStyle name="Normal" xfId="0" builtinId="0"/>
    <cellStyle name="Normal 3" xfId="2" xr:uid="{00000000-0005-0000-0000-000003000000}"/>
    <cellStyle name="Porcentaje" xfId="1" builtinId="5"/>
    <cellStyle name="Porcentaje 2" xfId="3" xr:uid="{00000000-0005-0000-0000-000005000000}"/>
    <cellStyle name="Porcentaje 3" xfId="4" xr:uid="{00000000-0005-0000-0000-000006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457200</xdr:colOff>
      <xdr:row>0</xdr:row>
      <xdr:rowOff>88899</xdr:rowOff>
    </xdr:from>
    <xdr:ext cx="1404257" cy="1337730"/>
    <xdr:pic>
      <xdr:nvPicPr>
        <xdr:cNvPr id="2" name="Imagen 1">
          <a:extLst>
            <a:ext uri="{FF2B5EF4-FFF2-40B4-BE49-F238E27FC236}">
              <a16:creationId xmlns:a16="http://schemas.microsoft.com/office/drawing/2014/main" id="{6C24AC1B-34C3-5649-89A0-D8882F80D2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88899"/>
          <a:ext cx="1404257" cy="13377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4</xdr:row>
      <xdr:rowOff>0</xdr:rowOff>
    </xdr:from>
    <xdr:ext cx="10006542" cy="7838016"/>
    <xdr:pic>
      <xdr:nvPicPr>
        <xdr:cNvPr id="2" name="Imagen 1">
          <a:extLst>
            <a:ext uri="{FF2B5EF4-FFF2-40B4-BE49-F238E27FC236}">
              <a16:creationId xmlns:a16="http://schemas.microsoft.com/office/drawing/2014/main" id="{7D823928-4988-2F4B-9184-AB26CD842CC3}"/>
            </a:ext>
          </a:extLst>
        </xdr:cNvPr>
        <xdr:cNvPicPr>
          <a:picLocks noChangeAspect="1"/>
        </xdr:cNvPicPr>
      </xdr:nvPicPr>
      <xdr:blipFill>
        <a:blip xmlns:r="http://schemas.openxmlformats.org/officeDocument/2006/relationships" r:embed="rId1"/>
        <a:stretch>
          <a:fillRect/>
        </a:stretch>
      </xdr:blipFill>
      <xdr:spPr>
        <a:xfrm>
          <a:off x="673100" y="762000"/>
          <a:ext cx="10006542" cy="7838016"/>
        </a:xfrm>
        <a:prstGeom prst="rect">
          <a:avLst/>
        </a:prstGeom>
      </xdr:spPr>
    </xdr:pic>
    <xdr:clientData/>
  </xdr:oneCellAnchor>
  <xdr:oneCellAnchor>
    <xdr:from>
      <xdr:col>0</xdr:col>
      <xdr:colOff>457200</xdr:colOff>
      <xdr:row>0</xdr:row>
      <xdr:rowOff>88899</xdr:rowOff>
    </xdr:from>
    <xdr:ext cx="1088000" cy="1096511"/>
    <xdr:pic>
      <xdr:nvPicPr>
        <xdr:cNvPr id="3" name="Imagen 2">
          <a:extLst>
            <a:ext uri="{FF2B5EF4-FFF2-40B4-BE49-F238E27FC236}">
              <a16:creationId xmlns:a16="http://schemas.microsoft.com/office/drawing/2014/main" id="{4506BDCB-BEA3-5F49-8EDC-5D3A223755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88899"/>
          <a:ext cx="1088000" cy="10965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1667936</xdr:colOff>
      <xdr:row>0</xdr:row>
      <xdr:rowOff>186266</xdr:rowOff>
    </xdr:from>
    <xdr:to>
      <xdr:col>2</xdr:col>
      <xdr:colOff>677334</xdr:colOff>
      <xdr:row>0</xdr:row>
      <xdr:rowOff>1164165</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2269" y="186266"/>
          <a:ext cx="1231898" cy="9778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4236</xdr:colOff>
      <xdr:row>0</xdr:row>
      <xdr:rowOff>8467</xdr:rowOff>
    </xdr:from>
    <xdr:to>
      <xdr:col>2</xdr:col>
      <xdr:colOff>1117600</xdr:colOff>
      <xdr:row>0</xdr:row>
      <xdr:rowOff>1016001</xdr:rowOff>
    </xdr:to>
    <xdr:pic>
      <xdr:nvPicPr>
        <xdr:cNvPr id="2" name="Imagen 1">
          <a:extLst>
            <a:ext uri="{FF2B5EF4-FFF2-40B4-BE49-F238E27FC236}">
              <a16:creationId xmlns:a16="http://schemas.microsoft.com/office/drawing/2014/main" id="{D01F7130-EEA2-084D-AE76-5A3E4037D0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5236" y="8467"/>
          <a:ext cx="1113364" cy="100753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C397-F2A0-9E47-8583-FB7FEC9419FF}">
  <dimension ref="B1:L49"/>
  <sheetViews>
    <sheetView showGridLines="0" view="pageBreakPreview" zoomScale="116" zoomScaleNormal="40" zoomScaleSheetLayoutView="70" workbookViewId="0">
      <selection activeCell="E54" sqref="E54"/>
    </sheetView>
  </sheetViews>
  <sheetFormatPr baseColWidth="10" defaultColWidth="11.5" defaultRowHeight="15" x14ac:dyDescent="0.2"/>
  <cols>
    <col min="1" max="1" width="5.6640625" customWidth="1"/>
    <col min="3" max="3" width="12.33203125" style="19" customWidth="1"/>
    <col min="4" max="4" width="19.5" style="19" customWidth="1"/>
    <col min="5" max="5" width="50.1640625" style="19" customWidth="1"/>
    <col min="6" max="6" width="12.33203125" style="19" customWidth="1"/>
    <col min="7" max="7" width="14.83203125" style="19" customWidth="1"/>
    <col min="8" max="10" width="12.33203125" style="19" customWidth="1"/>
    <col min="11" max="11" width="8.83203125" style="19" customWidth="1"/>
    <col min="12" max="12" width="5.5" style="19" customWidth="1"/>
    <col min="24" max="24" width="36.5" customWidth="1"/>
  </cols>
  <sheetData>
    <row r="1" spans="2:12" ht="16" thickBot="1" x14ac:dyDescent="0.25"/>
    <row r="2" spans="2:12" ht="99" customHeight="1" thickBot="1" x14ac:dyDescent="0.25">
      <c r="B2" s="443"/>
      <c r="C2" s="444"/>
      <c r="D2" s="445" t="s">
        <v>0</v>
      </c>
      <c r="E2" s="445"/>
      <c r="F2" s="445"/>
      <c r="G2" s="445"/>
      <c r="H2" s="445"/>
      <c r="I2" s="446" t="s">
        <v>1</v>
      </c>
      <c r="J2" s="447"/>
      <c r="K2" s="448"/>
    </row>
    <row r="3" spans="2:12" ht="9" customHeight="1" x14ac:dyDescent="0.2"/>
    <row r="4" spans="2:12" ht="9" customHeight="1" thickBot="1" x14ac:dyDescent="0.25"/>
    <row r="5" spans="2:12" ht="34.5" customHeight="1" thickBot="1" x14ac:dyDescent="0.25">
      <c r="B5" s="449" t="s">
        <v>2</v>
      </c>
      <c r="C5" s="450"/>
      <c r="D5" s="450"/>
      <c r="E5" s="450"/>
      <c r="F5" s="450"/>
      <c r="G5" s="450"/>
      <c r="H5" s="450"/>
      <c r="I5" s="450"/>
      <c r="J5" s="450"/>
      <c r="K5" s="451"/>
      <c r="L5" s="128"/>
    </row>
    <row r="6" spans="2:12" ht="52.5" customHeight="1" x14ac:dyDescent="0.2">
      <c r="B6" s="452" t="s">
        <v>400</v>
      </c>
      <c r="C6" s="453"/>
      <c r="D6" s="453"/>
      <c r="E6" s="453"/>
      <c r="F6" s="453"/>
      <c r="G6" s="453"/>
      <c r="H6" s="453"/>
      <c r="I6" s="453"/>
      <c r="J6" s="453"/>
      <c r="K6" s="454"/>
      <c r="L6" s="128"/>
    </row>
    <row r="7" spans="2:12" ht="52.5" customHeight="1" x14ac:dyDescent="0.2">
      <c r="B7" s="455"/>
      <c r="C7" s="456"/>
      <c r="D7" s="456"/>
      <c r="E7" s="456"/>
      <c r="F7" s="456"/>
      <c r="G7" s="456"/>
      <c r="H7" s="456"/>
      <c r="I7" s="456"/>
      <c r="J7" s="456"/>
      <c r="K7" s="457"/>
      <c r="L7" s="128"/>
    </row>
    <row r="8" spans="2:12" ht="52.5" customHeight="1" x14ac:dyDescent="0.2">
      <c r="B8" s="455"/>
      <c r="C8" s="456"/>
      <c r="D8" s="456"/>
      <c r="E8" s="456"/>
      <c r="F8" s="456"/>
      <c r="G8" s="456"/>
      <c r="H8" s="456"/>
      <c r="I8" s="456"/>
      <c r="J8" s="456"/>
      <c r="K8" s="457"/>
    </row>
    <row r="9" spans="2:12" ht="52.5" customHeight="1" thickBot="1" x14ac:dyDescent="0.25">
      <c r="B9" s="458"/>
      <c r="C9" s="459"/>
      <c r="D9" s="459"/>
      <c r="E9" s="459"/>
      <c r="F9" s="459"/>
      <c r="G9" s="459"/>
      <c r="H9" s="459"/>
      <c r="I9" s="459"/>
      <c r="J9" s="459"/>
      <c r="K9" s="460"/>
    </row>
    <row r="11" spans="2:12" ht="18" x14ac:dyDescent="0.2">
      <c r="D11" s="47" t="s">
        <v>3</v>
      </c>
      <c r="E11" s="48" t="s">
        <v>4</v>
      </c>
      <c r="F11" s="461" t="s">
        <v>5</v>
      </c>
      <c r="G11" s="461"/>
    </row>
    <row r="12" spans="2:12" x14ac:dyDescent="0.2">
      <c r="D12" s="49">
        <v>1</v>
      </c>
      <c r="E12" s="49" t="s">
        <v>6</v>
      </c>
      <c r="F12" s="462" t="e">
        <f>AVERAGE(F13:F17)</f>
        <v>#DIV/0!</v>
      </c>
      <c r="G12" s="463"/>
    </row>
    <row r="13" spans="2:12" x14ac:dyDescent="0.2">
      <c r="D13" s="37" t="s">
        <v>7</v>
      </c>
      <c r="E13" s="38" t="s">
        <v>6</v>
      </c>
      <c r="F13" s="439"/>
      <c r="G13" s="440"/>
    </row>
    <row r="14" spans="2:12" x14ac:dyDescent="0.2">
      <c r="D14" s="37" t="s">
        <v>8</v>
      </c>
      <c r="E14" s="38" t="s">
        <v>9</v>
      </c>
      <c r="F14" s="439"/>
      <c r="G14" s="440"/>
    </row>
    <row r="15" spans="2:12" x14ac:dyDescent="0.2">
      <c r="D15" s="37" t="s">
        <v>10</v>
      </c>
      <c r="E15" s="38" t="s">
        <v>11</v>
      </c>
      <c r="F15" s="439"/>
      <c r="G15" s="440"/>
    </row>
    <row r="16" spans="2:12" x14ac:dyDescent="0.2">
      <c r="D16" s="37" t="s">
        <v>12</v>
      </c>
      <c r="E16" s="39" t="s">
        <v>13</v>
      </c>
      <c r="F16" s="439"/>
      <c r="G16" s="440"/>
    </row>
    <row r="17" spans="4:7" x14ac:dyDescent="0.2">
      <c r="D17" s="37" t="s">
        <v>14</v>
      </c>
      <c r="E17" s="39" t="s">
        <v>15</v>
      </c>
      <c r="F17" s="439"/>
      <c r="G17" s="440"/>
    </row>
    <row r="18" spans="4:7" x14ac:dyDescent="0.2">
      <c r="D18" s="49">
        <v>2</v>
      </c>
      <c r="E18" s="49" t="s">
        <v>16</v>
      </c>
      <c r="F18" s="441" t="e">
        <f>AVERAGE(F19:F21)</f>
        <v>#DIV/0!</v>
      </c>
      <c r="G18" s="442"/>
    </row>
    <row r="19" spans="4:7" x14ac:dyDescent="0.2">
      <c r="D19" s="37" t="s">
        <v>17</v>
      </c>
      <c r="E19" s="38" t="s">
        <v>16</v>
      </c>
      <c r="F19" s="439"/>
      <c r="G19" s="440"/>
    </row>
    <row r="20" spans="4:7" x14ac:dyDescent="0.2">
      <c r="D20" s="37" t="s">
        <v>18</v>
      </c>
      <c r="E20" s="38" t="s">
        <v>19</v>
      </c>
      <c r="F20" s="439"/>
      <c r="G20" s="440"/>
    </row>
    <row r="21" spans="4:7" x14ac:dyDescent="0.2">
      <c r="D21" s="37" t="s">
        <v>20</v>
      </c>
      <c r="E21" s="39" t="s">
        <v>21</v>
      </c>
      <c r="F21" s="439"/>
      <c r="G21" s="440"/>
    </row>
    <row r="22" spans="4:7" x14ac:dyDescent="0.2">
      <c r="D22" s="49">
        <v>3</v>
      </c>
      <c r="E22" s="49" t="s">
        <v>22</v>
      </c>
      <c r="F22" s="441" t="e">
        <f>AVERAGE(F23:F26)</f>
        <v>#DIV/0!</v>
      </c>
      <c r="G22" s="442"/>
    </row>
    <row r="23" spans="4:7" x14ac:dyDescent="0.2">
      <c r="D23" s="37" t="s">
        <v>23</v>
      </c>
      <c r="E23" s="38" t="s">
        <v>22</v>
      </c>
      <c r="F23" s="439"/>
      <c r="G23" s="440"/>
    </row>
    <row r="24" spans="4:7" x14ac:dyDescent="0.2">
      <c r="D24" s="37" t="s">
        <v>24</v>
      </c>
      <c r="E24" s="38" t="s">
        <v>25</v>
      </c>
      <c r="F24" s="439"/>
      <c r="G24" s="440"/>
    </row>
    <row r="25" spans="4:7" x14ac:dyDescent="0.2">
      <c r="D25" s="37" t="s">
        <v>26</v>
      </c>
      <c r="E25" s="38" t="s">
        <v>27</v>
      </c>
      <c r="F25" s="439"/>
      <c r="G25" s="440"/>
    </row>
    <row r="26" spans="4:7" x14ac:dyDescent="0.2">
      <c r="D26" s="37" t="s">
        <v>28</v>
      </c>
      <c r="E26" s="38" t="s">
        <v>29</v>
      </c>
      <c r="F26" s="439"/>
      <c r="G26" s="440"/>
    </row>
    <row r="27" spans="4:7" x14ac:dyDescent="0.2">
      <c r="D27" s="49">
        <v>4</v>
      </c>
      <c r="E27" s="49" t="s">
        <v>30</v>
      </c>
      <c r="F27" s="441" t="e">
        <f>AVERAGE(F28:F33)</f>
        <v>#DIV/0!</v>
      </c>
      <c r="G27" s="442"/>
    </row>
    <row r="28" spans="4:7" x14ac:dyDescent="0.2">
      <c r="D28" s="37" t="s">
        <v>31</v>
      </c>
      <c r="E28" s="38" t="s">
        <v>30</v>
      </c>
      <c r="F28" s="439"/>
      <c r="G28" s="440"/>
    </row>
    <row r="29" spans="4:7" x14ac:dyDescent="0.2">
      <c r="D29" s="37" t="s">
        <v>32</v>
      </c>
      <c r="E29" s="38" t="s">
        <v>33</v>
      </c>
      <c r="F29" s="439"/>
      <c r="G29" s="440"/>
    </row>
    <row r="30" spans="4:7" x14ac:dyDescent="0.2">
      <c r="D30" s="37" t="s">
        <v>34</v>
      </c>
      <c r="E30" s="38" t="s">
        <v>35</v>
      </c>
      <c r="F30" s="439"/>
      <c r="G30" s="440"/>
    </row>
    <row r="31" spans="4:7" x14ac:dyDescent="0.2">
      <c r="D31" s="37" t="s">
        <v>36</v>
      </c>
      <c r="E31" s="38" t="s">
        <v>37</v>
      </c>
      <c r="F31" s="439"/>
      <c r="G31" s="440"/>
    </row>
    <row r="32" spans="4:7" x14ac:dyDescent="0.2">
      <c r="D32" s="37" t="s">
        <v>38</v>
      </c>
      <c r="E32" s="38" t="s">
        <v>39</v>
      </c>
      <c r="F32" s="439"/>
      <c r="G32" s="440"/>
    </row>
    <row r="33" spans="2:12" x14ac:dyDescent="0.2">
      <c r="D33" s="37" t="s">
        <v>40</v>
      </c>
      <c r="E33" s="38" t="s">
        <v>41</v>
      </c>
      <c r="F33" s="439"/>
      <c r="G33" s="440"/>
    </row>
    <row r="34" spans="2:12" x14ac:dyDescent="0.2">
      <c r="D34" s="49">
        <v>5</v>
      </c>
      <c r="E34" s="49" t="s">
        <v>42</v>
      </c>
      <c r="F34" s="441" t="e">
        <f>AVERAGE(F35:F41)</f>
        <v>#DIV/0!</v>
      </c>
      <c r="G34" s="442"/>
    </row>
    <row r="35" spans="2:12" x14ac:dyDescent="0.2">
      <c r="D35" s="37" t="s">
        <v>43</v>
      </c>
      <c r="E35" s="38" t="s">
        <v>44</v>
      </c>
      <c r="F35" s="439"/>
      <c r="G35" s="440"/>
    </row>
    <row r="36" spans="2:12" x14ac:dyDescent="0.2">
      <c r="D36" s="37" t="s">
        <v>45</v>
      </c>
      <c r="E36" s="39" t="s">
        <v>46</v>
      </c>
      <c r="F36" s="439"/>
      <c r="G36" s="440"/>
    </row>
    <row r="37" spans="2:12" x14ac:dyDescent="0.2">
      <c r="D37" s="37" t="s">
        <v>47</v>
      </c>
      <c r="E37" s="39" t="s">
        <v>48</v>
      </c>
      <c r="F37" s="439"/>
      <c r="G37" s="440"/>
    </row>
    <row r="38" spans="2:12" x14ac:dyDescent="0.2">
      <c r="D38" s="37" t="s">
        <v>49</v>
      </c>
      <c r="E38" s="38" t="s">
        <v>50</v>
      </c>
      <c r="F38" s="439"/>
      <c r="G38" s="440"/>
    </row>
    <row r="39" spans="2:12" ht="16" x14ac:dyDescent="0.2">
      <c r="D39" s="37" t="s">
        <v>51</v>
      </c>
      <c r="E39" s="173" t="s">
        <v>52</v>
      </c>
      <c r="F39" s="439"/>
      <c r="G39" s="440"/>
    </row>
    <row r="40" spans="2:12" ht="31" x14ac:dyDescent="0.2">
      <c r="D40" s="37" t="s">
        <v>53</v>
      </c>
      <c r="E40" s="173" t="s">
        <v>54</v>
      </c>
      <c r="F40" s="167"/>
      <c r="G40" s="168"/>
    </row>
    <row r="41" spans="2:12" x14ac:dyDescent="0.2">
      <c r="D41" s="37" t="s">
        <v>55</v>
      </c>
      <c r="E41" s="38" t="s">
        <v>56</v>
      </c>
      <c r="F41" s="439"/>
      <c r="G41" s="440"/>
    </row>
    <row r="42" spans="2:12" ht="16" x14ac:dyDescent="0.2">
      <c r="D42" s="435" t="s">
        <v>57</v>
      </c>
      <c r="E42" s="436"/>
      <c r="F42" s="437">
        <f>G12+G18+G22+G27+G34</f>
        <v>0</v>
      </c>
      <c r="G42" s="438"/>
    </row>
    <row r="44" spans="2:12" ht="16" thickBot="1" x14ac:dyDescent="0.25"/>
    <row r="45" spans="2:12" ht="29.25" customHeight="1" x14ac:dyDescent="0.2">
      <c r="B45" s="423" t="s">
        <v>58</v>
      </c>
      <c r="C45" s="424"/>
      <c r="D45" s="424"/>
      <c r="E45" s="424"/>
      <c r="F45" s="424"/>
      <c r="G45" s="424"/>
      <c r="H45" s="424"/>
      <c r="I45" s="424"/>
      <c r="J45" s="425"/>
      <c r="K45" s="129"/>
      <c r="L45" s="129"/>
    </row>
    <row r="46" spans="2:12" ht="40.5" customHeight="1" x14ac:dyDescent="0.2">
      <c r="B46" s="426" t="s">
        <v>59</v>
      </c>
      <c r="C46" s="427"/>
      <c r="D46" s="50" t="s">
        <v>60</v>
      </c>
      <c r="E46" s="427" t="s">
        <v>61</v>
      </c>
      <c r="F46" s="427"/>
      <c r="G46" s="427"/>
      <c r="H46" s="427"/>
      <c r="I46" s="427"/>
      <c r="J46" s="428"/>
      <c r="K46" s="129"/>
      <c r="L46" s="129"/>
    </row>
    <row r="47" spans="2:12" ht="40.5" customHeight="1" x14ac:dyDescent="0.2">
      <c r="B47" s="429">
        <v>1</v>
      </c>
      <c r="C47" s="430"/>
      <c r="D47" s="130">
        <v>2024</v>
      </c>
      <c r="E47" s="431" t="s">
        <v>401</v>
      </c>
      <c r="F47" s="431"/>
      <c r="G47" s="431"/>
      <c r="H47" s="431"/>
      <c r="I47" s="431"/>
      <c r="J47" s="431"/>
      <c r="K47" s="129"/>
      <c r="L47" s="129"/>
    </row>
    <row r="48" spans="2:12" ht="40.5" customHeight="1" x14ac:dyDescent="0.2">
      <c r="B48" s="429"/>
      <c r="C48" s="430"/>
      <c r="D48" s="130"/>
      <c r="E48" s="432"/>
      <c r="F48" s="433"/>
      <c r="G48" s="433"/>
      <c r="H48" s="433"/>
      <c r="I48" s="433"/>
      <c r="J48" s="434"/>
      <c r="K48" s="129"/>
      <c r="L48" s="129"/>
    </row>
    <row r="49" spans="2:12" ht="44.25" customHeight="1" thickBot="1" x14ac:dyDescent="0.25">
      <c r="B49" s="418"/>
      <c r="C49" s="419"/>
      <c r="D49" s="131"/>
      <c r="E49" s="420"/>
      <c r="F49" s="421"/>
      <c r="G49" s="421"/>
      <c r="H49" s="421"/>
      <c r="I49" s="421"/>
      <c r="J49" s="422"/>
      <c r="K49" s="132"/>
      <c r="L49" s="132"/>
    </row>
  </sheetData>
  <mergeCells count="46">
    <mergeCell ref="F17:G17"/>
    <mergeCell ref="B2:C2"/>
    <mergeCell ref="D2:H2"/>
    <mergeCell ref="I2:K2"/>
    <mergeCell ref="B5:K5"/>
    <mergeCell ref="B6:K9"/>
    <mergeCell ref="F11:G11"/>
    <mergeCell ref="F12:G12"/>
    <mergeCell ref="F13:G13"/>
    <mergeCell ref="F14:G14"/>
    <mergeCell ref="F15:G15"/>
    <mergeCell ref="F16:G16"/>
    <mergeCell ref="F29:G29"/>
    <mergeCell ref="F18:G18"/>
    <mergeCell ref="F19:G19"/>
    <mergeCell ref="F20:G20"/>
    <mergeCell ref="F21:G21"/>
    <mergeCell ref="F22:G22"/>
    <mergeCell ref="F23:G23"/>
    <mergeCell ref="F24:G24"/>
    <mergeCell ref="F25:G25"/>
    <mergeCell ref="F26:G26"/>
    <mergeCell ref="F27:G27"/>
    <mergeCell ref="F28:G28"/>
    <mergeCell ref="D42:E42"/>
    <mergeCell ref="F42:G42"/>
    <mergeCell ref="F30:G30"/>
    <mergeCell ref="F31:G31"/>
    <mergeCell ref="F32:G32"/>
    <mergeCell ref="F33:G33"/>
    <mergeCell ref="F34:G34"/>
    <mergeCell ref="F35:G35"/>
    <mergeCell ref="F36:G36"/>
    <mergeCell ref="F37:G37"/>
    <mergeCell ref="F38:G38"/>
    <mergeCell ref="F39:G39"/>
    <mergeCell ref="F41:G41"/>
    <mergeCell ref="B49:C49"/>
    <mergeCell ref="E49:J49"/>
    <mergeCell ref="B45:J45"/>
    <mergeCell ref="B46:C46"/>
    <mergeCell ref="E46:J46"/>
    <mergeCell ref="B47:C47"/>
    <mergeCell ref="E47:J47"/>
    <mergeCell ref="B48:C48"/>
    <mergeCell ref="E48:J48"/>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F8825-E358-6D43-B7C0-A76029A14627}">
  <dimension ref="A1:P11"/>
  <sheetViews>
    <sheetView showGridLines="0" view="pageBreakPreview" zoomScaleNormal="100" zoomScaleSheetLayoutView="100" workbookViewId="0">
      <selection activeCell="H8" sqref="H8"/>
    </sheetView>
  </sheetViews>
  <sheetFormatPr baseColWidth="10" defaultColWidth="11.5" defaultRowHeight="15" x14ac:dyDescent="0.2"/>
  <cols>
    <col min="11" max="11" width="26.83203125" customWidth="1"/>
    <col min="13" max="13" width="15.6640625" customWidth="1"/>
  </cols>
  <sheetData>
    <row r="1" spans="1:16" ht="123.75" customHeight="1" thickBot="1" x14ac:dyDescent="0.25">
      <c r="A1" s="464"/>
      <c r="B1" s="465"/>
      <c r="C1" s="465"/>
      <c r="D1" s="445" t="s">
        <v>62</v>
      </c>
      <c r="E1" s="445"/>
      <c r="F1" s="445"/>
      <c r="G1" s="445"/>
      <c r="H1" s="445"/>
      <c r="I1" s="445"/>
      <c r="J1" s="445"/>
      <c r="K1" s="445"/>
      <c r="L1" s="446" t="s">
        <v>1</v>
      </c>
      <c r="M1" s="466"/>
    </row>
    <row r="3" spans="1:16" ht="18" x14ac:dyDescent="0.2">
      <c r="A3" s="476" t="s">
        <v>63</v>
      </c>
      <c r="B3" s="476"/>
      <c r="C3" s="476"/>
      <c r="D3" s="476"/>
      <c r="E3" s="476"/>
      <c r="F3" s="476"/>
      <c r="G3" s="476"/>
      <c r="H3" s="476"/>
      <c r="I3" s="476"/>
      <c r="J3" s="476"/>
      <c r="K3" s="476"/>
      <c r="L3" s="476"/>
      <c r="M3" s="476"/>
      <c r="N3" s="172"/>
      <c r="O3" s="172"/>
      <c r="P3" s="172"/>
    </row>
    <row r="4" spans="1:16" ht="16" thickBot="1" x14ac:dyDescent="0.25">
      <c r="A4" s="51"/>
      <c r="B4" s="51"/>
      <c r="C4" s="51"/>
      <c r="D4" s="51"/>
      <c r="E4" s="51"/>
      <c r="F4" s="51"/>
      <c r="G4" s="51"/>
      <c r="H4" s="51"/>
      <c r="I4" s="51"/>
      <c r="J4" s="51"/>
      <c r="K4" s="51"/>
      <c r="L4" s="51"/>
      <c r="M4" s="51"/>
      <c r="N4" s="51"/>
      <c r="O4" s="51"/>
      <c r="P4" s="51"/>
    </row>
    <row r="5" spans="1:16" x14ac:dyDescent="0.2">
      <c r="A5" s="51"/>
      <c r="B5" s="51"/>
      <c r="C5" s="52"/>
      <c r="D5" s="53"/>
      <c r="E5" s="53"/>
      <c r="F5" s="53"/>
      <c r="G5" s="53"/>
      <c r="H5" s="53"/>
      <c r="I5" s="53"/>
      <c r="J5" s="53"/>
      <c r="K5" s="54"/>
      <c r="L5" s="51"/>
      <c r="M5" s="51"/>
      <c r="N5" s="51"/>
      <c r="O5" s="51"/>
      <c r="P5" s="51"/>
    </row>
    <row r="6" spans="1:16" x14ac:dyDescent="0.2">
      <c r="A6" s="51"/>
      <c r="B6" s="51"/>
      <c r="C6" s="55"/>
      <c r="D6" s="51"/>
      <c r="E6" s="51"/>
      <c r="F6" s="51"/>
      <c r="G6" s="51"/>
      <c r="H6" s="51"/>
      <c r="I6" s="51"/>
      <c r="J6" s="51"/>
      <c r="K6" s="56"/>
      <c r="L6" s="51"/>
      <c r="M6" s="51"/>
      <c r="N6" s="51"/>
      <c r="O6" s="51"/>
      <c r="P6" s="51"/>
    </row>
    <row r="7" spans="1:16" ht="26.25" customHeight="1" x14ac:dyDescent="0.2">
      <c r="A7" s="51"/>
      <c r="B7" s="51"/>
      <c r="C7" s="473" t="s">
        <v>64</v>
      </c>
      <c r="D7" s="474"/>
      <c r="E7" s="474"/>
      <c r="F7" s="474"/>
      <c r="G7" s="474"/>
      <c r="H7" s="474"/>
      <c r="I7" s="474"/>
      <c r="J7" s="474"/>
      <c r="K7" s="475"/>
      <c r="L7" s="51"/>
      <c r="M7" s="51"/>
      <c r="N7" s="51"/>
      <c r="O7" s="51"/>
      <c r="P7" s="51"/>
    </row>
    <row r="8" spans="1:16" ht="15.75" customHeight="1" x14ac:dyDescent="0.2">
      <c r="A8" s="51"/>
      <c r="B8" s="51"/>
      <c r="C8" s="171"/>
      <c r="D8" s="170"/>
      <c r="E8" s="170"/>
      <c r="F8" s="170"/>
      <c r="G8" s="170"/>
      <c r="H8" s="170"/>
      <c r="I8" s="170"/>
      <c r="J8" s="170"/>
      <c r="K8" s="169"/>
      <c r="L8" s="51"/>
      <c r="M8" s="51"/>
      <c r="N8" s="51"/>
      <c r="O8" s="51"/>
      <c r="P8" s="51"/>
    </row>
    <row r="9" spans="1:16" ht="120.75" customHeight="1" x14ac:dyDescent="0.2">
      <c r="A9" s="51"/>
      <c r="B9" s="51"/>
      <c r="C9" s="467" t="s">
        <v>65</v>
      </c>
      <c r="D9" s="468"/>
      <c r="E9" s="468"/>
      <c r="F9" s="468"/>
      <c r="G9" s="468"/>
      <c r="H9" s="468"/>
      <c r="I9" s="468"/>
      <c r="J9" s="468"/>
      <c r="K9" s="469"/>
      <c r="L9" s="51"/>
      <c r="M9" s="51"/>
      <c r="N9" s="51"/>
      <c r="O9" s="51"/>
      <c r="P9" s="51"/>
    </row>
    <row r="10" spans="1:16" ht="27" customHeight="1" x14ac:dyDescent="0.2">
      <c r="A10" s="51"/>
      <c r="B10" s="51"/>
      <c r="C10" s="473" t="s">
        <v>66</v>
      </c>
      <c r="D10" s="474"/>
      <c r="E10" s="474"/>
      <c r="F10" s="474"/>
      <c r="G10" s="474"/>
      <c r="H10" s="474"/>
      <c r="I10" s="474"/>
      <c r="J10" s="474"/>
      <c r="K10" s="475"/>
      <c r="L10" s="51"/>
      <c r="M10" s="51"/>
      <c r="N10" s="51"/>
      <c r="O10" s="51"/>
      <c r="P10" s="51"/>
    </row>
    <row r="11" spans="1:16" ht="96" customHeight="1" thickBot="1" x14ac:dyDescent="0.25">
      <c r="A11" s="51"/>
      <c r="B11" s="51"/>
      <c r="C11" s="470" t="s">
        <v>67</v>
      </c>
      <c r="D11" s="471"/>
      <c r="E11" s="471"/>
      <c r="F11" s="471"/>
      <c r="G11" s="471"/>
      <c r="H11" s="471"/>
      <c r="I11" s="471"/>
      <c r="J11" s="471"/>
      <c r="K11" s="472"/>
      <c r="L11" s="51"/>
      <c r="M11" s="51"/>
      <c r="N11" s="51"/>
      <c r="O11" s="51"/>
      <c r="P11" s="51"/>
    </row>
  </sheetData>
  <mergeCells count="8">
    <mergeCell ref="A1:C1"/>
    <mergeCell ref="L1:M1"/>
    <mergeCell ref="D1:K1"/>
    <mergeCell ref="C9:K9"/>
    <mergeCell ref="C11:K11"/>
    <mergeCell ref="C10:K10"/>
    <mergeCell ref="C7:K7"/>
    <mergeCell ref="A3:M3"/>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A30F7-31AC-7741-9C74-C986EF2509E8}">
  <dimension ref="A1:Q3"/>
  <sheetViews>
    <sheetView showGridLines="0" view="pageBreakPreview" topLeftCell="A18" zoomScale="90" zoomScaleNormal="50" zoomScaleSheetLayoutView="90" workbookViewId="0">
      <selection activeCell="T8" sqref="T8"/>
    </sheetView>
  </sheetViews>
  <sheetFormatPr baseColWidth="10" defaultColWidth="8.83203125" defaultRowHeight="15" x14ac:dyDescent="0.2"/>
  <sheetData>
    <row r="1" spans="1:17" ht="99" customHeight="1" thickBot="1" x14ac:dyDescent="0.25">
      <c r="A1" s="464"/>
      <c r="B1" s="465"/>
      <c r="C1" s="465"/>
      <c r="D1" s="445" t="s">
        <v>0</v>
      </c>
      <c r="E1" s="445"/>
      <c r="F1" s="445"/>
      <c r="G1" s="445"/>
      <c r="H1" s="445"/>
      <c r="I1" s="445"/>
      <c r="J1" s="445"/>
      <c r="K1" s="445"/>
      <c r="L1" s="445"/>
      <c r="M1" s="445"/>
      <c r="N1" s="445"/>
      <c r="O1" s="446" t="s">
        <v>1</v>
      </c>
      <c r="P1" s="447"/>
      <c r="Q1" s="448"/>
    </row>
    <row r="3" spans="1:17" ht="27.75" customHeight="1" x14ac:dyDescent="0.2">
      <c r="A3" s="474" t="s">
        <v>68</v>
      </c>
      <c r="B3" s="474"/>
      <c r="C3" s="474"/>
      <c r="D3" s="474"/>
      <c r="E3" s="474"/>
      <c r="F3" s="474"/>
      <c r="G3" s="474"/>
      <c r="H3" s="474"/>
      <c r="I3" s="474"/>
      <c r="J3" s="474"/>
      <c r="K3" s="474"/>
      <c r="L3" s="474"/>
      <c r="M3" s="474"/>
      <c r="N3" s="474"/>
      <c r="O3" s="474"/>
      <c r="P3" s="474"/>
      <c r="Q3" s="474"/>
    </row>
  </sheetData>
  <mergeCells count="4">
    <mergeCell ref="A3:Q3"/>
    <mergeCell ref="O1:Q1"/>
    <mergeCell ref="A1:C1"/>
    <mergeCell ref="D1:N1"/>
  </mergeCells>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66"/>
  </sheetPr>
  <dimension ref="A1:AV245"/>
  <sheetViews>
    <sheetView showGridLines="0" topLeftCell="B1" zoomScale="138" zoomScaleNormal="98" workbookViewId="0">
      <selection activeCell="B7" sqref="B7"/>
    </sheetView>
  </sheetViews>
  <sheetFormatPr baseColWidth="10" defaultColWidth="10.6640625" defaultRowHeight="15" x14ac:dyDescent="0.2"/>
  <cols>
    <col min="1" max="1" width="10.6640625" style="68"/>
    <col min="2" max="2" width="29.1640625" style="69" customWidth="1"/>
    <col min="3" max="3" width="34.6640625" style="70" customWidth="1"/>
    <col min="4" max="4" width="34.6640625" style="69" customWidth="1"/>
    <col min="5" max="6" width="60.6640625" style="71" customWidth="1"/>
    <col min="7" max="7" width="25.1640625" style="69" customWidth="1"/>
    <col min="8" max="8" width="59.1640625" style="72" customWidth="1"/>
    <col min="9" max="9" width="27.1640625" style="72" customWidth="1"/>
    <col min="10" max="10" width="22.5" style="73" customWidth="1"/>
    <col min="11" max="14" width="14.5" style="74" customWidth="1"/>
    <col min="15" max="15" width="17.5" style="74" customWidth="1"/>
    <col min="16" max="16" width="17.5" style="68" customWidth="1"/>
    <col min="17" max="17" width="16" style="68" customWidth="1"/>
    <col min="18" max="18" width="19.6640625" style="68" customWidth="1"/>
    <col min="19" max="19" width="18.5" style="68" customWidth="1"/>
    <col min="20" max="20" width="16.5" style="68" customWidth="1"/>
    <col min="21" max="21" width="14" style="12" hidden="1" customWidth="1"/>
    <col min="22" max="22" width="18.6640625" style="68" customWidth="1"/>
    <col min="23" max="23" width="24" style="76" customWidth="1"/>
    <col min="24" max="24" width="19" style="76" customWidth="1"/>
    <col min="25" max="25" width="22.1640625" style="68" customWidth="1"/>
    <col min="26" max="26" width="25.83203125" style="68" customWidth="1"/>
    <col min="27" max="27" width="24" style="68" customWidth="1"/>
    <col min="28" max="28" width="24.33203125" style="68" customWidth="1"/>
    <col min="29" max="29" width="32.83203125" style="68" customWidth="1"/>
    <col min="30" max="30" width="35.83203125" style="68" customWidth="1"/>
    <col min="31" max="48" width="39.5" style="68" customWidth="1"/>
    <col min="49" max="16384" width="10.6640625" style="68"/>
  </cols>
  <sheetData>
    <row r="1" spans="1:48" ht="109" customHeight="1" x14ac:dyDescent="0.3">
      <c r="A1" s="477"/>
      <c r="B1" s="478"/>
      <c r="C1" s="479"/>
      <c r="D1" s="480" t="s">
        <v>0</v>
      </c>
      <c r="E1" s="481"/>
      <c r="F1" s="481"/>
      <c r="G1" s="480"/>
      <c r="H1" s="480"/>
      <c r="I1" s="480"/>
      <c r="J1" s="482"/>
      <c r="K1" s="480"/>
      <c r="L1" s="480"/>
      <c r="M1" s="480"/>
      <c r="N1" s="480"/>
      <c r="O1" s="480"/>
      <c r="P1" s="480"/>
      <c r="Q1" s="480"/>
      <c r="R1" s="480"/>
      <c r="S1" s="480"/>
      <c r="T1" s="480"/>
      <c r="U1" s="480"/>
      <c r="V1" s="480"/>
      <c r="W1" s="480"/>
      <c r="X1" s="480"/>
      <c r="Y1" s="480"/>
      <c r="Z1" s="483" t="s">
        <v>1</v>
      </c>
      <c r="AA1" s="483"/>
      <c r="AB1" s="483"/>
      <c r="AC1" s="483"/>
      <c r="AD1" s="484"/>
      <c r="AE1" s="174"/>
      <c r="AF1" s="174"/>
      <c r="AG1" s="174"/>
      <c r="AH1" s="174"/>
      <c r="AI1" s="174"/>
      <c r="AJ1" s="174"/>
      <c r="AK1" s="174"/>
      <c r="AL1" s="174"/>
      <c r="AM1" s="174"/>
      <c r="AN1" s="174"/>
      <c r="AO1" s="174"/>
      <c r="AP1" s="174"/>
      <c r="AQ1" s="174"/>
      <c r="AR1" s="174"/>
      <c r="AS1" s="174"/>
      <c r="AT1" s="174"/>
      <c r="AU1" s="174"/>
      <c r="AV1" s="174"/>
    </row>
    <row r="3" spans="1:48" s="77" customFormat="1" ht="27.75" customHeight="1" thickBot="1" x14ac:dyDescent="0.25">
      <c r="A3" s="491" t="s">
        <v>69</v>
      </c>
      <c r="B3" s="492"/>
      <c r="C3" s="493"/>
      <c r="D3" s="492"/>
      <c r="E3" s="493"/>
      <c r="F3" s="493"/>
      <c r="G3" s="492"/>
      <c r="H3" s="492"/>
      <c r="I3" s="492"/>
      <c r="J3" s="494"/>
      <c r="K3" s="492"/>
      <c r="L3" s="492"/>
      <c r="M3" s="492"/>
      <c r="N3" s="492"/>
      <c r="O3" s="492"/>
      <c r="P3" s="492"/>
      <c r="Q3" s="507" t="s">
        <v>70</v>
      </c>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c r="AV3" s="509"/>
    </row>
    <row r="4" spans="1:48" s="74" customFormat="1" ht="26.25" customHeight="1" thickBot="1" x14ac:dyDescent="0.2">
      <c r="A4" s="495"/>
      <c r="B4" s="496"/>
      <c r="C4" s="497"/>
      <c r="D4" s="496"/>
      <c r="E4" s="497"/>
      <c r="F4" s="497"/>
      <c r="G4" s="496"/>
      <c r="H4" s="496"/>
      <c r="I4" s="496"/>
      <c r="J4" s="498"/>
      <c r="K4" s="496"/>
      <c r="L4" s="496"/>
      <c r="M4" s="496"/>
      <c r="N4" s="496"/>
      <c r="O4" s="496"/>
      <c r="P4" s="499"/>
      <c r="Q4" s="485" t="s">
        <v>71</v>
      </c>
      <c r="R4" s="486"/>
      <c r="S4" s="486"/>
      <c r="T4" s="487"/>
      <c r="U4" s="57"/>
      <c r="V4" s="500" t="s">
        <v>72</v>
      </c>
      <c r="W4" s="501" t="s">
        <v>73</v>
      </c>
      <c r="X4" s="502" t="s">
        <v>74</v>
      </c>
      <c r="Y4" s="488" t="s">
        <v>75</v>
      </c>
      <c r="Z4" s="489"/>
      <c r="AA4" s="489"/>
      <c r="AB4" s="490"/>
      <c r="AC4" s="504" t="s">
        <v>76</v>
      </c>
      <c r="AD4" s="505"/>
      <c r="AE4" s="488" t="s">
        <v>77</v>
      </c>
      <c r="AF4" s="489"/>
      <c r="AG4" s="489"/>
      <c r="AH4" s="490"/>
      <c r="AI4" s="504" t="s">
        <v>78</v>
      </c>
      <c r="AJ4" s="505"/>
      <c r="AK4" s="488" t="s">
        <v>79</v>
      </c>
      <c r="AL4" s="489"/>
      <c r="AM4" s="489"/>
      <c r="AN4" s="490"/>
      <c r="AO4" s="504" t="s">
        <v>80</v>
      </c>
      <c r="AP4" s="505"/>
      <c r="AQ4" s="488" t="s">
        <v>81</v>
      </c>
      <c r="AR4" s="489"/>
      <c r="AS4" s="489"/>
      <c r="AT4" s="490"/>
      <c r="AU4" s="504" t="s">
        <v>82</v>
      </c>
      <c r="AV4" s="506"/>
    </row>
    <row r="5" spans="1:48" s="74" customFormat="1" ht="52.5" customHeight="1" thickBot="1" x14ac:dyDescent="0.2">
      <c r="A5" s="175" t="s">
        <v>3</v>
      </c>
      <c r="B5" s="176" t="s">
        <v>83</v>
      </c>
      <c r="C5" s="112" t="s">
        <v>84</v>
      </c>
      <c r="D5" s="80" t="s">
        <v>85</v>
      </c>
      <c r="E5" s="112" t="s">
        <v>86</v>
      </c>
      <c r="F5" s="80" t="s">
        <v>87</v>
      </c>
      <c r="G5" s="80" t="s">
        <v>88</v>
      </c>
      <c r="H5" s="177" t="s">
        <v>89</v>
      </c>
      <c r="I5" s="177" t="s">
        <v>90</v>
      </c>
      <c r="J5" s="177" t="s">
        <v>91</v>
      </c>
      <c r="K5" s="178" t="s">
        <v>92</v>
      </c>
      <c r="L5" s="178" t="s">
        <v>93</v>
      </c>
      <c r="M5" s="178" t="s">
        <v>94</v>
      </c>
      <c r="N5" s="178" t="s">
        <v>95</v>
      </c>
      <c r="O5" s="80" t="s">
        <v>96</v>
      </c>
      <c r="P5" s="179" t="s">
        <v>97</v>
      </c>
      <c r="Q5" s="180" t="s">
        <v>92</v>
      </c>
      <c r="R5" s="181" t="s">
        <v>93</v>
      </c>
      <c r="S5" s="181" t="s">
        <v>94</v>
      </c>
      <c r="T5" s="182" t="s">
        <v>95</v>
      </c>
      <c r="U5" s="58" t="s">
        <v>98</v>
      </c>
      <c r="V5" s="500"/>
      <c r="W5" s="501"/>
      <c r="X5" s="503"/>
      <c r="Y5" s="183" t="s">
        <v>99</v>
      </c>
      <c r="Z5" s="184" t="s">
        <v>100</v>
      </c>
      <c r="AA5" s="184" t="s">
        <v>101</v>
      </c>
      <c r="AB5" s="185" t="s">
        <v>102</v>
      </c>
      <c r="AC5" s="186" t="s">
        <v>103</v>
      </c>
      <c r="AD5" s="187" t="s">
        <v>104</v>
      </c>
      <c r="AE5" s="188" t="s">
        <v>99</v>
      </c>
      <c r="AF5" s="189" t="s">
        <v>100</v>
      </c>
      <c r="AG5" s="189" t="s">
        <v>101</v>
      </c>
      <c r="AH5" s="190" t="s">
        <v>102</v>
      </c>
      <c r="AI5" s="191" t="s">
        <v>103</v>
      </c>
      <c r="AJ5" s="192" t="s">
        <v>104</v>
      </c>
      <c r="AK5" s="188" t="s">
        <v>99</v>
      </c>
      <c r="AL5" s="189" t="s">
        <v>100</v>
      </c>
      <c r="AM5" s="189" t="s">
        <v>101</v>
      </c>
      <c r="AN5" s="190" t="s">
        <v>102</v>
      </c>
      <c r="AO5" s="191" t="s">
        <v>103</v>
      </c>
      <c r="AP5" s="192" t="s">
        <v>104</v>
      </c>
      <c r="AQ5" s="188" t="s">
        <v>99</v>
      </c>
      <c r="AR5" s="189" t="s">
        <v>100</v>
      </c>
      <c r="AS5" s="189" t="s">
        <v>101</v>
      </c>
      <c r="AT5" s="190" t="s">
        <v>102</v>
      </c>
      <c r="AU5" s="191" t="s">
        <v>103</v>
      </c>
      <c r="AV5" s="193" t="s">
        <v>104</v>
      </c>
    </row>
    <row r="6" spans="1:48" s="78" customFormat="1" ht="101.25" customHeight="1" x14ac:dyDescent="0.2">
      <c r="A6" s="150">
        <v>1</v>
      </c>
      <c r="B6" s="87" t="s">
        <v>105</v>
      </c>
      <c r="C6" s="101" t="s">
        <v>106</v>
      </c>
      <c r="D6" s="87" t="s">
        <v>107</v>
      </c>
      <c r="E6" s="101" t="s">
        <v>108</v>
      </c>
      <c r="F6" s="101" t="s">
        <v>109</v>
      </c>
      <c r="G6" s="87" t="s">
        <v>110</v>
      </c>
      <c r="H6" s="110" t="s">
        <v>111</v>
      </c>
      <c r="I6" s="87" t="s">
        <v>112</v>
      </c>
      <c r="J6" s="235">
        <v>0.25</v>
      </c>
      <c r="K6" s="319">
        <v>1</v>
      </c>
      <c r="L6" s="539">
        <v>0</v>
      </c>
      <c r="M6" s="539">
        <v>1</v>
      </c>
      <c r="N6" s="539">
        <v>0</v>
      </c>
      <c r="O6" s="539">
        <f>SUBTOTAL(9,K6:N6)</f>
        <v>2</v>
      </c>
      <c r="P6" s="150" t="s">
        <v>113</v>
      </c>
      <c r="Q6" s="122"/>
      <c r="R6" s="194"/>
      <c r="S6" s="195"/>
      <c r="T6" s="32"/>
      <c r="U6" s="28"/>
      <c r="V6" s="196">
        <f t="shared" ref="V6:V9" si="0">IF(P6="sumatoria",(Q6+R6+S6+T6),(Q6+R6+S6+T6)/U6)</f>
        <v>0</v>
      </c>
      <c r="W6" s="197">
        <f t="shared" ref="W6:W9" si="1">(V6/O6)</f>
        <v>0</v>
      </c>
      <c r="X6" s="197">
        <f>W6*J6</f>
        <v>0</v>
      </c>
      <c r="Y6" s="198"/>
      <c r="Z6" s="199"/>
      <c r="AA6" s="199"/>
      <c r="AB6" s="200"/>
      <c r="AC6" s="26"/>
      <c r="AD6" s="201"/>
      <c r="AE6" s="202"/>
      <c r="AF6" s="202"/>
      <c r="AG6" s="202"/>
      <c r="AH6" s="202"/>
      <c r="AI6" s="202"/>
      <c r="AJ6" s="202"/>
      <c r="AK6" s="202"/>
      <c r="AL6" s="202"/>
      <c r="AM6" s="202"/>
      <c r="AN6" s="202"/>
      <c r="AO6" s="202"/>
      <c r="AP6" s="202"/>
      <c r="AQ6" s="202"/>
      <c r="AR6" s="202"/>
      <c r="AS6" s="202"/>
      <c r="AT6" s="202"/>
      <c r="AU6" s="202"/>
      <c r="AV6" s="202"/>
    </row>
    <row r="7" spans="1:48" s="78" customFormat="1" ht="105" customHeight="1" x14ac:dyDescent="0.2">
      <c r="A7" s="150">
        <f>A6+1</f>
        <v>2</v>
      </c>
      <c r="B7" s="87" t="s">
        <v>105</v>
      </c>
      <c r="C7" s="101" t="s">
        <v>106</v>
      </c>
      <c r="D7" s="87" t="s">
        <v>107</v>
      </c>
      <c r="E7" s="101" t="s">
        <v>114</v>
      </c>
      <c r="F7" s="110" t="s">
        <v>115</v>
      </c>
      <c r="G7" s="87" t="s">
        <v>110</v>
      </c>
      <c r="H7" s="110" t="s">
        <v>116</v>
      </c>
      <c r="I7" s="87" t="s">
        <v>112</v>
      </c>
      <c r="J7" s="320">
        <v>0.25</v>
      </c>
      <c r="K7" s="313">
        <v>1</v>
      </c>
      <c r="L7" s="313">
        <v>1</v>
      </c>
      <c r="M7" s="313">
        <v>1</v>
      </c>
      <c r="N7" s="313">
        <v>1</v>
      </c>
      <c r="O7" s="539">
        <f>SUBTOTAL(9,K7:N7)</f>
        <v>4</v>
      </c>
      <c r="P7" s="203" t="s">
        <v>113</v>
      </c>
      <c r="Q7" s="204"/>
      <c r="R7" s="205"/>
      <c r="S7" s="206"/>
      <c r="T7" s="207"/>
      <c r="U7" s="116"/>
      <c r="V7" s="208">
        <f t="shared" si="0"/>
        <v>0</v>
      </c>
      <c r="W7" s="209">
        <f t="shared" si="1"/>
        <v>0</v>
      </c>
      <c r="X7" s="209">
        <f t="shared" ref="X7:X68" si="2">W7*J7</f>
        <v>0</v>
      </c>
      <c r="Y7" s="198"/>
      <c r="Z7" s="199"/>
      <c r="AA7" s="199"/>
      <c r="AB7" s="200"/>
      <c r="AC7" s="26"/>
      <c r="AD7" s="201"/>
      <c r="AE7" s="202"/>
      <c r="AF7" s="202"/>
      <c r="AG7" s="202"/>
      <c r="AH7" s="202"/>
      <c r="AI7" s="202"/>
      <c r="AJ7" s="202"/>
      <c r="AK7" s="202"/>
      <c r="AL7" s="202"/>
      <c r="AM7" s="202"/>
      <c r="AN7" s="202"/>
      <c r="AO7" s="202"/>
      <c r="AP7" s="202"/>
      <c r="AQ7" s="202"/>
      <c r="AR7" s="202"/>
      <c r="AS7" s="202"/>
      <c r="AT7" s="202"/>
      <c r="AU7" s="202"/>
      <c r="AV7" s="202"/>
    </row>
    <row r="8" spans="1:48" s="78" customFormat="1" ht="95.25" customHeight="1" x14ac:dyDescent="0.2">
      <c r="A8" s="150">
        <f t="shared" ref="A8:A71" si="3">A7+1</f>
        <v>3</v>
      </c>
      <c r="B8" s="87" t="s">
        <v>105</v>
      </c>
      <c r="C8" s="101" t="s">
        <v>106</v>
      </c>
      <c r="D8" s="87" t="s">
        <v>107</v>
      </c>
      <c r="E8" s="101" t="s">
        <v>117</v>
      </c>
      <c r="F8" s="110" t="s">
        <v>115</v>
      </c>
      <c r="G8" s="87" t="s">
        <v>110</v>
      </c>
      <c r="H8" s="110" t="s">
        <v>118</v>
      </c>
      <c r="I8" s="87" t="s">
        <v>112</v>
      </c>
      <c r="J8" s="320">
        <v>0.25</v>
      </c>
      <c r="K8" s="313">
        <v>1</v>
      </c>
      <c r="L8" s="540">
        <v>1</v>
      </c>
      <c r="M8" s="540">
        <v>1</v>
      </c>
      <c r="N8" s="540">
        <v>1</v>
      </c>
      <c r="O8" s="539">
        <f>SUBTOTAL(9,K8:N8)</f>
        <v>4</v>
      </c>
      <c r="P8" s="203" t="s">
        <v>113</v>
      </c>
      <c r="Q8" s="204"/>
      <c r="R8" s="205"/>
      <c r="S8" s="206"/>
      <c r="T8" s="207"/>
      <c r="U8" s="116"/>
      <c r="V8" s="208">
        <f t="shared" si="0"/>
        <v>0</v>
      </c>
      <c r="W8" s="209">
        <f t="shared" si="1"/>
        <v>0</v>
      </c>
      <c r="X8" s="209">
        <f t="shared" si="2"/>
        <v>0</v>
      </c>
      <c r="Y8" s="198"/>
      <c r="Z8" s="199"/>
      <c r="AA8" s="199"/>
      <c r="AB8" s="200"/>
      <c r="AC8" s="26"/>
      <c r="AD8" s="201"/>
      <c r="AE8" s="202"/>
      <c r="AF8" s="202"/>
      <c r="AG8" s="202"/>
      <c r="AH8" s="202"/>
      <c r="AI8" s="202"/>
      <c r="AJ8" s="202"/>
      <c r="AK8" s="202"/>
      <c r="AL8" s="202"/>
      <c r="AM8" s="202"/>
      <c r="AN8" s="202"/>
      <c r="AO8" s="202"/>
      <c r="AP8" s="202"/>
      <c r="AQ8" s="202"/>
      <c r="AR8" s="202"/>
      <c r="AS8" s="202"/>
      <c r="AT8" s="202"/>
      <c r="AU8" s="202"/>
      <c r="AV8" s="202"/>
    </row>
    <row r="9" spans="1:48" s="78" customFormat="1" ht="97" customHeight="1" x14ac:dyDescent="0.2">
      <c r="A9" s="150">
        <f t="shared" si="3"/>
        <v>4</v>
      </c>
      <c r="B9" s="87" t="s">
        <v>105</v>
      </c>
      <c r="C9" s="101" t="s">
        <v>106</v>
      </c>
      <c r="D9" s="87" t="s">
        <v>107</v>
      </c>
      <c r="E9" s="101" t="s">
        <v>117</v>
      </c>
      <c r="F9" s="110" t="s">
        <v>115</v>
      </c>
      <c r="G9" s="87" t="s">
        <v>110</v>
      </c>
      <c r="H9" s="110" t="s">
        <v>119</v>
      </c>
      <c r="I9" s="87" t="s">
        <v>112</v>
      </c>
      <c r="J9" s="320">
        <v>0.25</v>
      </c>
      <c r="K9" s="313">
        <v>1</v>
      </c>
      <c r="L9" s="540">
        <v>1</v>
      </c>
      <c r="M9" s="540">
        <v>1</v>
      </c>
      <c r="N9" s="540">
        <v>1</v>
      </c>
      <c r="O9" s="539">
        <f>SUBTOTAL(9,K9:N9)</f>
        <v>4</v>
      </c>
      <c r="P9" s="203" t="s">
        <v>113</v>
      </c>
      <c r="Q9" s="204"/>
      <c r="R9" s="205"/>
      <c r="S9" s="206"/>
      <c r="T9" s="207"/>
      <c r="U9" s="116"/>
      <c r="V9" s="208">
        <f t="shared" si="0"/>
        <v>0</v>
      </c>
      <c r="W9" s="209">
        <f t="shared" si="1"/>
        <v>0</v>
      </c>
      <c r="X9" s="209">
        <f t="shared" si="2"/>
        <v>0</v>
      </c>
      <c r="Y9" s="198"/>
      <c r="Z9" s="199"/>
      <c r="AA9" s="199"/>
      <c r="AB9" s="200"/>
      <c r="AC9" s="26"/>
      <c r="AD9" s="201"/>
      <c r="AE9" s="202"/>
      <c r="AF9" s="202"/>
      <c r="AG9" s="202"/>
      <c r="AH9" s="202"/>
      <c r="AI9" s="202"/>
      <c r="AJ9" s="202"/>
      <c r="AK9" s="202"/>
      <c r="AL9" s="202"/>
      <c r="AM9" s="202"/>
      <c r="AN9" s="202"/>
      <c r="AO9" s="202"/>
      <c r="AP9" s="202"/>
      <c r="AQ9" s="202"/>
      <c r="AR9" s="202"/>
      <c r="AS9" s="202"/>
      <c r="AT9" s="202"/>
      <c r="AU9" s="202"/>
      <c r="AV9" s="202"/>
    </row>
    <row r="10" spans="1:48" s="78" customFormat="1" ht="91.5" customHeight="1" x14ac:dyDescent="0.2">
      <c r="A10" s="150">
        <f t="shared" si="3"/>
        <v>5</v>
      </c>
      <c r="B10" s="87" t="s">
        <v>120</v>
      </c>
      <c r="C10" s="101" t="s">
        <v>37</v>
      </c>
      <c r="D10" s="87" t="s">
        <v>121</v>
      </c>
      <c r="E10" s="101" t="s">
        <v>117</v>
      </c>
      <c r="F10" s="101" t="s">
        <v>122</v>
      </c>
      <c r="G10" s="87" t="s">
        <v>123</v>
      </c>
      <c r="H10" s="314" t="s">
        <v>124</v>
      </c>
      <c r="I10" s="87" t="s">
        <v>125</v>
      </c>
      <c r="J10" s="88">
        <v>0.3</v>
      </c>
      <c r="K10" s="88">
        <v>1</v>
      </c>
      <c r="L10" s="88">
        <v>1</v>
      </c>
      <c r="M10" s="88">
        <v>1</v>
      </c>
      <c r="N10" s="88">
        <v>1</v>
      </c>
      <c r="O10" s="88">
        <v>1</v>
      </c>
      <c r="P10" s="150" t="s">
        <v>126</v>
      </c>
      <c r="Q10" s="210"/>
      <c r="R10" s="211"/>
      <c r="S10" s="212"/>
      <c r="T10" s="123"/>
      <c r="U10" s="28" t="str">
        <f t="shared" ref="U10:U48" si="4">IF(P10="Constante","4",IF(P10="Demanda","4","0"))</f>
        <v>4</v>
      </c>
      <c r="V10" s="210">
        <f t="shared" ref="V10:V76" si="5">IF(P10="sumatoria",(Q10+R10+S10+T10),(Q10+R10+S10+T10)/U10)</f>
        <v>0</v>
      </c>
      <c r="W10" s="213">
        <f t="shared" ref="W10:W72" si="6">(V10/O10)</f>
        <v>0</v>
      </c>
      <c r="X10" s="213">
        <f t="shared" si="2"/>
        <v>0</v>
      </c>
      <c r="Y10" s="214"/>
      <c r="Z10" s="215"/>
      <c r="AA10" s="215"/>
      <c r="AB10" s="216"/>
      <c r="AC10" s="26"/>
      <c r="AD10" s="201"/>
      <c r="AE10" s="202"/>
      <c r="AF10" s="202"/>
      <c r="AG10" s="202"/>
      <c r="AH10" s="202"/>
      <c r="AI10" s="202"/>
      <c r="AJ10" s="202"/>
      <c r="AK10" s="202"/>
      <c r="AL10" s="202"/>
      <c r="AM10" s="202"/>
      <c r="AN10" s="202"/>
      <c r="AO10" s="202"/>
      <c r="AP10" s="202"/>
      <c r="AQ10" s="202"/>
      <c r="AR10" s="202"/>
      <c r="AS10" s="202"/>
      <c r="AT10" s="202"/>
      <c r="AU10" s="202"/>
      <c r="AV10" s="202"/>
    </row>
    <row r="11" spans="1:48" s="78" customFormat="1" ht="63.75" customHeight="1" x14ac:dyDescent="0.2">
      <c r="A11" s="150">
        <f t="shared" si="3"/>
        <v>6</v>
      </c>
      <c r="B11" s="87" t="s">
        <v>120</v>
      </c>
      <c r="C11" s="101" t="s">
        <v>37</v>
      </c>
      <c r="D11" s="87" t="s">
        <v>121</v>
      </c>
      <c r="E11" s="101" t="s">
        <v>117</v>
      </c>
      <c r="F11" s="101" t="s">
        <v>122</v>
      </c>
      <c r="G11" s="87" t="s">
        <v>127</v>
      </c>
      <c r="H11" s="314" t="s">
        <v>128</v>
      </c>
      <c r="I11" s="87" t="s">
        <v>125</v>
      </c>
      <c r="J11" s="88">
        <v>0.1</v>
      </c>
      <c r="K11" s="88">
        <v>0.1</v>
      </c>
      <c r="L11" s="217">
        <v>0.1</v>
      </c>
      <c r="M11" s="217">
        <v>0.1</v>
      </c>
      <c r="N11" s="217">
        <v>0.7</v>
      </c>
      <c r="O11" s="541">
        <f>SUBTOTAL(9,K11:N11)</f>
        <v>1</v>
      </c>
      <c r="P11" s="150" t="s">
        <v>113</v>
      </c>
      <c r="Q11" s="40"/>
      <c r="R11" s="218"/>
      <c r="S11" s="219"/>
      <c r="T11" s="75"/>
      <c r="U11" s="28" t="str">
        <f t="shared" si="4"/>
        <v>0</v>
      </c>
      <c r="V11" s="40">
        <f t="shared" si="5"/>
        <v>0</v>
      </c>
      <c r="W11" s="220">
        <f t="shared" si="6"/>
        <v>0</v>
      </c>
      <c r="X11" s="220">
        <f t="shared" si="2"/>
        <v>0</v>
      </c>
      <c r="Y11" s="214"/>
      <c r="Z11" s="215"/>
      <c r="AA11" s="215"/>
      <c r="AB11" s="216"/>
      <c r="AC11" s="26"/>
      <c r="AD11" s="201"/>
      <c r="AE11" s="202"/>
      <c r="AF11" s="202"/>
      <c r="AG11" s="202"/>
      <c r="AH11" s="202"/>
      <c r="AI11" s="202"/>
      <c r="AJ11" s="202"/>
      <c r="AK11" s="202"/>
      <c r="AL11" s="202"/>
      <c r="AM11" s="202"/>
      <c r="AN11" s="202"/>
      <c r="AO11" s="202"/>
      <c r="AP11" s="202"/>
      <c r="AQ11" s="202"/>
      <c r="AR11" s="202"/>
      <c r="AS11" s="202"/>
      <c r="AT11" s="202"/>
      <c r="AU11" s="202"/>
      <c r="AV11" s="202"/>
    </row>
    <row r="12" spans="1:48" s="78" customFormat="1" ht="91.5" customHeight="1" x14ac:dyDescent="0.2">
      <c r="A12" s="150">
        <f t="shared" si="3"/>
        <v>7</v>
      </c>
      <c r="B12" s="87" t="s">
        <v>120</v>
      </c>
      <c r="C12" s="101" t="s">
        <v>37</v>
      </c>
      <c r="D12" s="87" t="s">
        <v>121</v>
      </c>
      <c r="E12" s="101" t="s">
        <v>117</v>
      </c>
      <c r="F12" s="101" t="s">
        <v>122</v>
      </c>
      <c r="G12" s="87" t="s">
        <v>123</v>
      </c>
      <c r="H12" s="314" t="s">
        <v>129</v>
      </c>
      <c r="I12" s="87" t="s">
        <v>125</v>
      </c>
      <c r="J12" s="88">
        <v>0.15</v>
      </c>
      <c r="K12" s="217">
        <v>1</v>
      </c>
      <c r="L12" s="217">
        <v>1</v>
      </c>
      <c r="M12" s="217">
        <v>1</v>
      </c>
      <c r="N12" s="217">
        <v>1</v>
      </c>
      <c r="O12" s="217">
        <v>1</v>
      </c>
      <c r="P12" s="150" t="s">
        <v>126</v>
      </c>
      <c r="Q12" s="221"/>
      <c r="R12" s="222"/>
      <c r="S12" s="223"/>
      <c r="T12" s="75"/>
      <c r="U12" s="28" t="str">
        <f t="shared" si="4"/>
        <v>4</v>
      </c>
      <c r="V12" s="40">
        <f t="shared" si="5"/>
        <v>0</v>
      </c>
      <c r="W12" s="220">
        <f t="shared" si="6"/>
        <v>0</v>
      </c>
      <c r="X12" s="220">
        <f t="shared" si="2"/>
        <v>0</v>
      </c>
      <c r="Y12" s="214"/>
      <c r="Z12" s="215"/>
      <c r="AA12" s="215"/>
      <c r="AB12" s="216"/>
      <c r="AC12" s="26"/>
      <c r="AD12" s="201"/>
      <c r="AE12" s="202"/>
      <c r="AF12" s="202"/>
      <c r="AG12" s="202"/>
      <c r="AH12" s="202"/>
      <c r="AI12" s="202"/>
      <c r="AJ12" s="202"/>
      <c r="AK12" s="202"/>
      <c r="AL12" s="202"/>
      <c r="AM12" s="202"/>
      <c r="AN12" s="202"/>
      <c r="AO12" s="202"/>
      <c r="AP12" s="202"/>
      <c r="AQ12" s="202"/>
      <c r="AR12" s="202"/>
      <c r="AS12" s="202"/>
      <c r="AT12" s="202"/>
      <c r="AU12" s="202"/>
      <c r="AV12" s="202"/>
    </row>
    <row r="13" spans="1:48" s="78" customFormat="1" ht="65.25" customHeight="1" x14ac:dyDescent="0.2">
      <c r="A13" s="150">
        <f t="shared" si="3"/>
        <v>8</v>
      </c>
      <c r="B13" s="87" t="s">
        <v>120</v>
      </c>
      <c r="C13" s="101" t="s">
        <v>37</v>
      </c>
      <c r="D13" s="87" t="s">
        <v>130</v>
      </c>
      <c r="E13" s="101" t="s">
        <v>117</v>
      </c>
      <c r="F13" s="101" t="s">
        <v>122</v>
      </c>
      <c r="G13" s="87" t="s">
        <v>131</v>
      </c>
      <c r="H13" s="542" t="s">
        <v>132</v>
      </c>
      <c r="I13" s="87" t="s">
        <v>125</v>
      </c>
      <c r="J13" s="88">
        <v>0.15</v>
      </c>
      <c r="K13" s="217">
        <v>1</v>
      </c>
      <c r="L13" s="217">
        <v>1</v>
      </c>
      <c r="M13" s="217">
        <v>1</v>
      </c>
      <c r="N13" s="217">
        <v>1</v>
      </c>
      <c r="O13" s="217">
        <v>1</v>
      </c>
      <c r="P13" s="150" t="s">
        <v>126</v>
      </c>
      <c r="Q13" s="221"/>
      <c r="R13" s="222"/>
      <c r="S13" s="223"/>
      <c r="T13" s="75"/>
      <c r="U13" s="28" t="str">
        <f t="shared" si="4"/>
        <v>4</v>
      </c>
      <c r="V13" s="40">
        <f t="shared" si="5"/>
        <v>0</v>
      </c>
      <c r="W13" s="220">
        <f t="shared" si="6"/>
        <v>0</v>
      </c>
      <c r="X13" s="220">
        <f t="shared" si="2"/>
        <v>0</v>
      </c>
      <c r="Y13" s="214"/>
      <c r="Z13" s="215"/>
      <c r="AA13" s="215"/>
      <c r="AB13" s="216"/>
      <c r="AC13" s="26"/>
      <c r="AD13" s="201"/>
      <c r="AE13" s="202"/>
      <c r="AF13" s="202"/>
      <c r="AG13" s="202"/>
      <c r="AH13" s="202"/>
      <c r="AI13" s="202"/>
      <c r="AJ13" s="202"/>
      <c r="AK13" s="202"/>
      <c r="AL13" s="202"/>
      <c r="AM13" s="202"/>
      <c r="AN13" s="202"/>
      <c r="AO13" s="202"/>
      <c r="AP13" s="202"/>
      <c r="AQ13" s="202"/>
      <c r="AR13" s="202"/>
      <c r="AS13" s="202"/>
      <c r="AT13" s="202"/>
      <c r="AU13" s="202"/>
      <c r="AV13" s="202"/>
    </row>
    <row r="14" spans="1:48" s="78" customFormat="1" ht="75" customHeight="1" x14ac:dyDescent="0.2">
      <c r="A14" s="150">
        <f t="shared" si="3"/>
        <v>9</v>
      </c>
      <c r="B14" s="87" t="s">
        <v>120</v>
      </c>
      <c r="C14" s="101" t="s">
        <v>37</v>
      </c>
      <c r="D14" s="87" t="s">
        <v>130</v>
      </c>
      <c r="E14" s="101" t="s">
        <v>117</v>
      </c>
      <c r="F14" s="101" t="s">
        <v>122</v>
      </c>
      <c r="G14" s="87" t="s">
        <v>133</v>
      </c>
      <c r="H14" s="397" t="s">
        <v>134</v>
      </c>
      <c r="I14" s="87" t="s">
        <v>125</v>
      </c>
      <c r="J14" s="88">
        <v>0.3</v>
      </c>
      <c r="K14" s="88">
        <v>1</v>
      </c>
      <c r="L14" s="88">
        <v>1</v>
      </c>
      <c r="M14" s="88">
        <v>1</v>
      </c>
      <c r="N14" s="88">
        <v>1</v>
      </c>
      <c r="O14" s="88">
        <v>1</v>
      </c>
      <c r="P14" s="150" t="s">
        <v>126</v>
      </c>
      <c r="Q14" s="224"/>
      <c r="R14" s="225"/>
      <c r="S14" s="226"/>
      <c r="T14" s="121"/>
      <c r="U14" s="28" t="str">
        <f t="shared" si="4"/>
        <v>4</v>
      </c>
      <c r="V14" s="122">
        <f t="shared" si="5"/>
        <v>0</v>
      </c>
      <c r="W14" s="197">
        <f t="shared" si="6"/>
        <v>0</v>
      </c>
      <c r="X14" s="197">
        <f t="shared" si="2"/>
        <v>0</v>
      </c>
      <c r="Y14" s="214"/>
      <c r="Z14" s="215"/>
      <c r="AA14" s="215"/>
      <c r="AB14" s="216"/>
      <c r="AC14" s="26"/>
      <c r="AD14" s="201"/>
      <c r="AE14" s="202"/>
      <c r="AF14" s="202"/>
      <c r="AG14" s="202"/>
      <c r="AH14" s="202"/>
      <c r="AI14" s="202"/>
      <c r="AJ14" s="202"/>
      <c r="AK14" s="202"/>
      <c r="AL14" s="202"/>
      <c r="AM14" s="202"/>
      <c r="AN14" s="202"/>
      <c r="AO14" s="202"/>
      <c r="AP14" s="202"/>
      <c r="AQ14" s="202"/>
      <c r="AR14" s="202"/>
      <c r="AS14" s="202"/>
      <c r="AT14" s="202"/>
      <c r="AU14" s="202"/>
      <c r="AV14" s="202"/>
    </row>
    <row r="15" spans="1:48" s="78" customFormat="1" ht="79.5" customHeight="1" x14ac:dyDescent="0.2">
      <c r="A15" s="150">
        <f t="shared" si="3"/>
        <v>10</v>
      </c>
      <c r="B15" s="87" t="s">
        <v>135</v>
      </c>
      <c r="C15" s="101" t="s">
        <v>136</v>
      </c>
      <c r="D15" s="87" t="s">
        <v>137</v>
      </c>
      <c r="E15" s="101" t="s">
        <v>138</v>
      </c>
      <c r="F15" s="101" t="s">
        <v>139</v>
      </c>
      <c r="G15" s="87" t="s">
        <v>140</v>
      </c>
      <c r="H15" s="101" t="s">
        <v>141</v>
      </c>
      <c r="I15" s="87" t="s">
        <v>112</v>
      </c>
      <c r="J15" s="88">
        <v>0.5</v>
      </c>
      <c r="K15" s="227">
        <v>3</v>
      </c>
      <c r="L15" s="227">
        <v>3</v>
      </c>
      <c r="M15" s="227">
        <v>3</v>
      </c>
      <c r="N15" s="227">
        <v>3</v>
      </c>
      <c r="O15" s="539">
        <f>SUBTOTAL(9,K15:N15)</f>
        <v>12</v>
      </c>
      <c r="P15" s="203" t="s">
        <v>113</v>
      </c>
      <c r="Q15" s="228"/>
      <c r="R15" s="229"/>
      <c r="S15" s="230"/>
      <c r="T15" s="125"/>
      <c r="U15" s="116" t="str">
        <f t="shared" si="4"/>
        <v>0</v>
      </c>
      <c r="V15" s="208">
        <f t="shared" si="5"/>
        <v>0</v>
      </c>
      <c r="W15" s="209">
        <f t="shared" si="6"/>
        <v>0</v>
      </c>
      <c r="X15" s="209">
        <f t="shared" si="2"/>
        <v>0</v>
      </c>
      <c r="Y15" s="214"/>
      <c r="Z15" s="215"/>
      <c r="AA15" s="215"/>
      <c r="AB15" s="216"/>
      <c r="AC15" s="26"/>
      <c r="AD15" s="201"/>
      <c r="AE15" s="202"/>
      <c r="AF15" s="202"/>
      <c r="AG15" s="202"/>
      <c r="AH15" s="202"/>
      <c r="AI15" s="202"/>
      <c r="AJ15" s="202"/>
      <c r="AK15" s="202"/>
      <c r="AL15" s="202"/>
      <c r="AM15" s="202"/>
      <c r="AN15" s="202"/>
      <c r="AO15" s="202"/>
      <c r="AP15" s="202"/>
      <c r="AQ15" s="202"/>
      <c r="AR15" s="202"/>
      <c r="AS15" s="202"/>
      <c r="AT15" s="202"/>
      <c r="AU15" s="202"/>
      <c r="AV15" s="202"/>
    </row>
    <row r="16" spans="1:48" s="78" customFormat="1" ht="72.75" customHeight="1" x14ac:dyDescent="0.2">
      <c r="A16" s="150">
        <f t="shared" si="3"/>
        <v>11</v>
      </c>
      <c r="B16" s="87" t="s">
        <v>135</v>
      </c>
      <c r="C16" s="101" t="s">
        <v>136</v>
      </c>
      <c r="D16" s="87" t="s">
        <v>137</v>
      </c>
      <c r="E16" s="101" t="s">
        <v>114</v>
      </c>
      <c r="F16" s="101" t="s">
        <v>139</v>
      </c>
      <c r="G16" s="87" t="s">
        <v>140</v>
      </c>
      <c r="H16" s="101" t="s">
        <v>142</v>
      </c>
      <c r="I16" s="87" t="s">
        <v>112</v>
      </c>
      <c r="J16" s="88">
        <v>0.3</v>
      </c>
      <c r="K16" s="227">
        <v>3</v>
      </c>
      <c r="L16" s="227">
        <v>3</v>
      </c>
      <c r="M16" s="227">
        <v>3</v>
      </c>
      <c r="N16" s="227">
        <v>3</v>
      </c>
      <c r="O16" s="539">
        <f>SUBTOTAL(9,K16:N16)</f>
        <v>12</v>
      </c>
      <c r="P16" s="203" t="s">
        <v>113</v>
      </c>
      <c r="Q16" s="231"/>
      <c r="R16" s="231"/>
      <c r="S16" s="232"/>
      <c r="T16" s="233"/>
      <c r="U16" s="116" t="str">
        <f t="shared" si="4"/>
        <v>0</v>
      </c>
      <c r="V16" s="208">
        <f t="shared" si="5"/>
        <v>0</v>
      </c>
      <c r="W16" s="209">
        <f t="shared" si="6"/>
        <v>0</v>
      </c>
      <c r="X16" s="209">
        <f t="shared" si="2"/>
        <v>0</v>
      </c>
      <c r="Y16" s="214"/>
      <c r="Z16" s="215"/>
      <c r="AA16" s="215"/>
      <c r="AB16" s="216"/>
      <c r="AC16" s="26"/>
      <c r="AD16" s="201"/>
      <c r="AE16" s="202"/>
      <c r="AF16" s="202"/>
      <c r="AG16" s="202"/>
      <c r="AH16" s="202"/>
      <c r="AI16" s="202"/>
      <c r="AJ16" s="202"/>
      <c r="AK16" s="202"/>
      <c r="AL16" s="202"/>
      <c r="AM16" s="202"/>
      <c r="AN16" s="202"/>
      <c r="AO16" s="202"/>
      <c r="AP16" s="202"/>
      <c r="AQ16" s="202"/>
      <c r="AR16" s="202"/>
      <c r="AS16" s="202"/>
      <c r="AT16" s="202"/>
      <c r="AU16" s="202"/>
      <c r="AV16" s="202"/>
    </row>
    <row r="17" spans="1:48" ht="81" customHeight="1" x14ac:dyDescent="0.15">
      <c r="A17" s="150">
        <f t="shared" si="3"/>
        <v>12</v>
      </c>
      <c r="B17" s="87" t="s">
        <v>135</v>
      </c>
      <c r="C17" s="101" t="s">
        <v>136</v>
      </c>
      <c r="D17" s="87" t="s">
        <v>137</v>
      </c>
      <c r="E17" s="101" t="s">
        <v>114</v>
      </c>
      <c r="F17" s="101" t="s">
        <v>139</v>
      </c>
      <c r="G17" s="87" t="s">
        <v>140</v>
      </c>
      <c r="H17" s="101" t="s">
        <v>143</v>
      </c>
      <c r="I17" s="87" t="s">
        <v>112</v>
      </c>
      <c r="J17" s="88">
        <v>0.2</v>
      </c>
      <c r="K17" s="227">
        <v>3</v>
      </c>
      <c r="L17" s="227">
        <v>3</v>
      </c>
      <c r="M17" s="227">
        <v>3</v>
      </c>
      <c r="N17" s="227">
        <v>3</v>
      </c>
      <c r="O17" s="539">
        <f>SUBTOTAL(9,K17:N17)</f>
        <v>12</v>
      </c>
      <c r="P17" s="203" t="s">
        <v>113</v>
      </c>
      <c r="Q17" s="231"/>
      <c r="R17" s="231"/>
      <c r="S17" s="232"/>
      <c r="T17" s="233"/>
      <c r="U17" s="118" t="str">
        <f t="shared" si="4"/>
        <v>0</v>
      </c>
      <c r="V17" s="208">
        <f t="shared" si="5"/>
        <v>0</v>
      </c>
      <c r="W17" s="209">
        <f t="shared" si="6"/>
        <v>0</v>
      </c>
      <c r="X17" s="209">
        <f t="shared" si="2"/>
        <v>0</v>
      </c>
      <c r="Y17" s="45"/>
      <c r="Z17" s="30"/>
      <c r="AA17" s="30"/>
      <c r="AB17" s="31"/>
      <c r="AC17" s="26"/>
      <c r="AD17" s="145"/>
      <c r="AE17" s="30"/>
      <c r="AF17" s="30"/>
      <c r="AG17" s="30"/>
      <c r="AH17" s="30"/>
      <c r="AI17" s="30"/>
      <c r="AJ17" s="30"/>
      <c r="AK17" s="30"/>
      <c r="AL17" s="30"/>
      <c r="AM17" s="30"/>
      <c r="AN17" s="30"/>
      <c r="AO17" s="30"/>
      <c r="AP17" s="30"/>
      <c r="AQ17" s="30"/>
      <c r="AR17" s="30"/>
      <c r="AS17" s="30"/>
      <c r="AT17" s="30"/>
      <c r="AU17" s="30"/>
      <c r="AV17" s="30"/>
    </row>
    <row r="18" spans="1:48" ht="45" x14ac:dyDescent="0.15">
      <c r="A18" s="150">
        <f t="shared" si="3"/>
        <v>13</v>
      </c>
      <c r="B18" s="234" t="s">
        <v>120</v>
      </c>
      <c r="C18" s="100" t="s">
        <v>33</v>
      </c>
      <c r="D18" s="104" t="s">
        <v>144</v>
      </c>
      <c r="E18" s="100" t="s">
        <v>117</v>
      </c>
      <c r="F18" s="101" t="s">
        <v>145</v>
      </c>
      <c r="G18" s="104" t="s">
        <v>146</v>
      </c>
      <c r="H18" s="100" t="s">
        <v>147</v>
      </c>
      <c r="I18" s="87" t="s">
        <v>125</v>
      </c>
      <c r="J18" s="235">
        <v>0.25</v>
      </c>
      <c r="K18" s="235">
        <v>1</v>
      </c>
      <c r="L18" s="235">
        <v>1</v>
      </c>
      <c r="M18" s="235">
        <v>1</v>
      </c>
      <c r="N18" s="235">
        <v>1</v>
      </c>
      <c r="O18" s="235">
        <v>1</v>
      </c>
      <c r="P18" s="236" t="s">
        <v>148</v>
      </c>
      <c r="Q18" s="237"/>
      <c r="R18" s="237"/>
      <c r="S18" s="238"/>
      <c r="T18" s="239"/>
      <c r="U18" s="32" t="str">
        <f t="shared" si="4"/>
        <v>4</v>
      </c>
      <c r="V18" s="210">
        <f t="shared" si="5"/>
        <v>0</v>
      </c>
      <c r="W18" s="213">
        <f t="shared" si="6"/>
        <v>0</v>
      </c>
      <c r="X18" s="213">
        <f t="shared" si="2"/>
        <v>0</v>
      </c>
      <c r="Y18" s="45"/>
      <c r="Z18" s="30"/>
      <c r="AA18" s="30"/>
      <c r="AB18" s="31"/>
      <c r="AC18" s="26"/>
      <c r="AD18" s="145"/>
      <c r="AE18" s="30"/>
      <c r="AF18" s="30"/>
      <c r="AG18" s="30"/>
      <c r="AH18" s="30"/>
      <c r="AI18" s="30"/>
      <c r="AJ18" s="30"/>
      <c r="AK18" s="30"/>
      <c r="AL18" s="30"/>
      <c r="AM18" s="30"/>
      <c r="AN18" s="30"/>
      <c r="AO18" s="30"/>
      <c r="AP18" s="30"/>
      <c r="AQ18" s="30"/>
      <c r="AR18" s="30"/>
      <c r="AS18" s="30"/>
      <c r="AT18" s="30"/>
      <c r="AU18" s="30"/>
      <c r="AV18" s="30"/>
    </row>
    <row r="19" spans="1:48" ht="105" customHeight="1" x14ac:dyDescent="0.15">
      <c r="A19" s="150">
        <f t="shared" si="3"/>
        <v>14</v>
      </c>
      <c r="B19" s="234" t="s">
        <v>120</v>
      </c>
      <c r="C19" s="100" t="s">
        <v>33</v>
      </c>
      <c r="D19" s="104" t="s">
        <v>144</v>
      </c>
      <c r="E19" s="100" t="s">
        <v>117</v>
      </c>
      <c r="F19" s="101" t="s">
        <v>145</v>
      </c>
      <c r="G19" s="104" t="s">
        <v>149</v>
      </c>
      <c r="H19" s="100" t="s">
        <v>150</v>
      </c>
      <c r="I19" s="87" t="s">
        <v>125</v>
      </c>
      <c r="J19" s="235">
        <v>0.25</v>
      </c>
      <c r="K19" s="235">
        <v>1</v>
      </c>
      <c r="L19" s="235">
        <v>1</v>
      </c>
      <c r="M19" s="235">
        <v>1</v>
      </c>
      <c r="N19" s="235">
        <v>1</v>
      </c>
      <c r="O19" s="235">
        <v>1</v>
      </c>
      <c r="P19" s="236" t="s">
        <v>148</v>
      </c>
      <c r="Q19" s="240"/>
      <c r="R19" s="241"/>
      <c r="S19" s="242"/>
      <c r="T19" s="27"/>
      <c r="U19" s="32" t="str">
        <f t="shared" si="4"/>
        <v>4</v>
      </c>
      <c r="V19" s="40">
        <f t="shared" si="5"/>
        <v>0</v>
      </c>
      <c r="W19" s="220">
        <f t="shared" si="6"/>
        <v>0</v>
      </c>
      <c r="X19" s="220">
        <f t="shared" si="2"/>
        <v>0</v>
      </c>
      <c r="Y19" s="45"/>
      <c r="Z19" s="30"/>
      <c r="AA19" s="30"/>
      <c r="AB19" s="31"/>
      <c r="AC19" s="26"/>
      <c r="AD19" s="145"/>
      <c r="AE19" s="30"/>
      <c r="AF19" s="30"/>
      <c r="AG19" s="30"/>
      <c r="AH19" s="30"/>
      <c r="AI19" s="30"/>
      <c r="AJ19" s="30"/>
      <c r="AK19" s="30"/>
      <c r="AL19" s="30"/>
      <c r="AM19" s="30"/>
      <c r="AN19" s="30"/>
      <c r="AO19" s="30"/>
      <c r="AP19" s="30"/>
      <c r="AQ19" s="30"/>
      <c r="AR19" s="30"/>
      <c r="AS19" s="30"/>
      <c r="AT19" s="30"/>
      <c r="AU19" s="30"/>
      <c r="AV19" s="30"/>
    </row>
    <row r="20" spans="1:48" ht="60" customHeight="1" x14ac:dyDescent="0.15">
      <c r="A20" s="150">
        <f t="shared" si="3"/>
        <v>15</v>
      </c>
      <c r="B20" s="234" t="s">
        <v>120</v>
      </c>
      <c r="C20" s="100" t="s">
        <v>33</v>
      </c>
      <c r="D20" s="104" t="s">
        <v>144</v>
      </c>
      <c r="E20" s="100" t="s">
        <v>117</v>
      </c>
      <c r="F20" s="101" t="s">
        <v>145</v>
      </c>
      <c r="G20" s="104" t="s">
        <v>149</v>
      </c>
      <c r="H20" s="100" t="s">
        <v>151</v>
      </c>
      <c r="I20" s="87" t="s">
        <v>125</v>
      </c>
      <c r="J20" s="235">
        <v>0.25</v>
      </c>
      <c r="K20" s="235">
        <v>1</v>
      </c>
      <c r="L20" s="235">
        <v>1</v>
      </c>
      <c r="M20" s="235">
        <v>1</v>
      </c>
      <c r="N20" s="235">
        <v>1</v>
      </c>
      <c r="O20" s="235">
        <v>1</v>
      </c>
      <c r="P20" s="236" t="s">
        <v>148</v>
      </c>
      <c r="Q20" s="41"/>
      <c r="R20" s="41"/>
      <c r="S20" s="43"/>
      <c r="T20" s="27"/>
      <c r="U20" s="32" t="str">
        <f t="shared" si="4"/>
        <v>4</v>
      </c>
      <c r="V20" s="40">
        <f t="shared" si="5"/>
        <v>0</v>
      </c>
      <c r="W20" s="220">
        <f t="shared" si="6"/>
        <v>0</v>
      </c>
      <c r="X20" s="220">
        <f t="shared" si="2"/>
        <v>0</v>
      </c>
      <c r="Y20" s="45"/>
      <c r="Z20" s="30"/>
      <c r="AA20" s="30"/>
      <c r="AB20" s="31"/>
      <c r="AC20" s="26"/>
      <c r="AD20" s="145"/>
      <c r="AE20" s="30"/>
      <c r="AF20" s="30"/>
      <c r="AG20" s="30"/>
      <c r="AH20" s="30"/>
      <c r="AI20" s="30"/>
      <c r="AJ20" s="30"/>
      <c r="AK20" s="30"/>
      <c r="AL20" s="30"/>
      <c r="AM20" s="30"/>
      <c r="AN20" s="30"/>
      <c r="AO20" s="30"/>
      <c r="AP20" s="30"/>
      <c r="AQ20" s="30"/>
      <c r="AR20" s="30"/>
      <c r="AS20" s="30"/>
      <c r="AT20" s="30"/>
      <c r="AU20" s="30"/>
      <c r="AV20" s="30"/>
    </row>
    <row r="21" spans="1:48" ht="48.75" customHeight="1" x14ac:dyDescent="0.15">
      <c r="A21" s="150">
        <f t="shared" si="3"/>
        <v>16</v>
      </c>
      <c r="B21" s="234" t="s">
        <v>120</v>
      </c>
      <c r="C21" s="100" t="s">
        <v>33</v>
      </c>
      <c r="D21" s="104" t="s">
        <v>144</v>
      </c>
      <c r="E21" s="100" t="s">
        <v>117</v>
      </c>
      <c r="F21" s="101" t="s">
        <v>145</v>
      </c>
      <c r="G21" s="104" t="s">
        <v>146</v>
      </c>
      <c r="H21" s="100" t="s">
        <v>152</v>
      </c>
      <c r="I21" s="87" t="s">
        <v>125</v>
      </c>
      <c r="J21" s="235">
        <v>0.25</v>
      </c>
      <c r="K21" s="235">
        <v>1</v>
      </c>
      <c r="L21" s="235">
        <v>1</v>
      </c>
      <c r="M21" s="235">
        <v>1</v>
      </c>
      <c r="N21" s="235">
        <v>1</v>
      </c>
      <c r="O21" s="235">
        <v>1</v>
      </c>
      <c r="P21" s="236" t="s">
        <v>126</v>
      </c>
      <c r="Q21" s="243"/>
      <c r="R21" s="244"/>
      <c r="S21" s="43"/>
      <c r="T21" s="27"/>
      <c r="U21" s="32" t="str">
        <f t="shared" si="4"/>
        <v>4</v>
      </c>
      <c r="V21" s="40">
        <f t="shared" si="5"/>
        <v>0</v>
      </c>
      <c r="W21" s="220">
        <f t="shared" si="6"/>
        <v>0</v>
      </c>
      <c r="X21" s="220">
        <f t="shared" si="2"/>
        <v>0</v>
      </c>
      <c r="Y21" s="45"/>
      <c r="Z21" s="30"/>
      <c r="AA21" s="30"/>
      <c r="AB21" s="31"/>
      <c r="AC21" s="26"/>
      <c r="AD21" s="145"/>
      <c r="AE21" s="30"/>
      <c r="AF21" s="30"/>
      <c r="AG21" s="30"/>
      <c r="AH21" s="30"/>
      <c r="AI21" s="30"/>
      <c r="AJ21" s="30"/>
      <c r="AK21" s="30"/>
      <c r="AL21" s="30"/>
      <c r="AM21" s="30"/>
      <c r="AN21" s="30"/>
      <c r="AO21" s="30"/>
      <c r="AP21" s="30"/>
      <c r="AQ21" s="30"/>
      <c r="AR21" s="30"/>
      <c r="AS21" s="30"/>
      <c r="AT21" s="30"/>
      <c r="AU21" s="30"/>
      <c r="AV21" s="30"/>
    </row>
    <row r="22" spans="1:48" ht="57.75" customHeight="1" x14ac:dyDescent="0.15">
      <c r="A22" s="150">
        <f t="shared" si="3"/>
        <v>17</v>
      </c>
      <c r="B22" s="234" t="s">
        <v>120</v>
      </c>
      <c r="C22" s="100" t="s">
        <v>39</v>
      </c>
      <c r="D22" s="104" t="s">
        <v>153</v>
      </c>
      <c r="E22" s="100" t="s">
        <v>117</v>
      </c>
      <c r="F22" s="101" t="s">
        <v>122</v>
      </c>
      <c r="G22" s="104" t="s">
        <v>154</v>
      </c>
      <c r="H22" s="100" t="s">
        <v>155</v>
      </c>
      <c r="I22" s="87" t="s">
        <v>125</v>
      </c>
      <c r="J22" s="235">
        <v>0.2</v>
      </c>
      <c r="K22" s="235">
        <v>1</v>
      </c>
      <c r="L22" s="235">
        <v>1</v>
      </c>
      <c r="M22" s="235">
        <v>1</v>
      </c>
      <c r="N22" s="235">
        <v>1</v>
      </c>
      <c r="O22" s="235">
        <v>1</v>
      </c>
      <c r="P22" s="236" t="s">
        <v>148</v>
      </c>
      <c r="Q22" s="41"/>
      <c r="R22" s="41"/>
      <c r="S22" s="43"/>
      <c r="T22" s="27"/>
      <c r="U22" s="32" t="str">
        <f t="shared" si="4"/>
        <v>4</v>
      </c>
      <c r="V22" s="40">
        <f t="shared" si="5"/>
        <v>0</v>
      </c>
      <c r="W22" s="220">
        <f t="shared" si="6"/>
        <v>0</v>
      </c>
      <c r="X22" s="220">
        <f t="shared" si="2"/>
        <v>0</v>
      </c>
      <c r="Y22" s="45"/>
      <c r="Z22" s="30"/>
      <c r="AA22" s="30"/>
      <c r="AB22" s="31"/>
      <c r="AC22" s="26"/>
      <c r="AD22" s="145"/>
      <c r="AE22" s="30"/>
      <c r="AF22" s="30"/>
      <c r="AG22" s="30"/>
      <c r="AH22" s="30"/>
      <c r="AI22" s="30"/>
      <c r="AJ22" s="30"/>
      <c r="AK22" s="30"/>
      <c r="AL22" s="30"/>
      <c r="AM22" s="30"/>
      <c r="AN22" s="30"/>
      <c r="AO22" s="30"/>
      <c r="AP22" s="30"/>
      <c r="AQ22" s="30"/>
      <c r="AR22" s="30"/>
      <c r="AS22" s="30"/>
      <c r="AT22" s="30"/>
      <c r="AU22" s="30"/>
      <c r="AV22" s="30"/>
    </row>
    <row r="23" spans="1:48" ht="80.25" customHeight="1" x14ac:dyDescent="0.15">
      <c r="A23" s="150">
        <f t="shared" si="3"/>
        <v>18</v>
      </c>
      <c r="B23" s="234" t="s">
        <v>120</v>
      </c>
      <c r="C23" s="100" t="s">
        <v>39</v>
      </c>
      <c r="D23" s="104" t="s">
        <v>153</v>
      </c>
      <c r="E23" s="100" t="s">
        <v>117</v>
      </c>
      <c r="F23" s="101" t="s">
        <v>122</v>
      </c>
      <c r="G23" s="104" t="s">
        <v>156</v>
      </c>
      <c r="H23" s="100" t="s">
        <v>157</v>
      </c>
      <c r="I23" s="87" t="s">
        <v>125</v>
      </c>
      <c r="J23" s="235">
        <v>0.2</v>
      </c>
      <c r="K23" s="235">
        <v>1</v>
      </c>
      <c r="L23" s="235">
        <v>1</v>
      </c>
      <c r="M23" s="235">
        <v>1</v>
      </c>
      <c r="N23" s="235">
        <v>1</v>
      </c>
      <c r="O23" s="235">
        <v>1</v>
      </c>
      <c r="P23" s="236" t="s">
        <v>148</v>
      </c>
      <c r="Q23" s="41"/>
      <c r="R23" s="41"/>
      <c r="S23" s="242"/>
      <c r="T23" s="245"/>
      <c r="U23" s="32" t="str">
        <f t="shared" si="4"/>
        <v>4</v>
      </c>
      <c r="V23" s="40">
        <f t="shared" si="5"/>
        <v>0</v>
      </c>
      <c r="W23" s="220">
        <f t="shared" si="6"/>
        <v>0</v>
      </c>
      <c r="X23" s="220">
        <f t="shared" si="2"/>
        <v>0</v>
      </c>
      <c r="Y23" s="45"/>
      <c r="Z23" s="30"/>
      <c r="AA23" s="30"/>
      <c r="AB23" s="31"/>
      <c r="AC23" s="26"/>
      <c r="AD23" s="145"/>
      <c r="AE23" s="30"/>
      <c r="AF23" s="30"/>
      <c r="AG23" s="30"/>
      <c r="AH23" s="30"/>
      <c r="AI23" s="30"/>
      <c r="AJ23" s="30"/>
      <c r="AK23" s="30"/>
      <c r="AL23" s="30"/>
      <c r="AM23" s="30"/>
      <c r="AN23" s="30"/>
      <c r="AO23" s="30"/>
      <c r="AP23" s="30"/>
      <c r="AQ23" s="30"/>
      <c r="AR23" s="30"/>
      <c r="AS23" s="30"/>
      <c r="AT23" s="30"/>
      <c r="AU23" s="30"/>
      <c r="AV23" s="30"/>
    </row>
    <row r="24" spans="1:48" ht="45" x14ac:dyDescent="0.15">
      <c r="A24" s="150">
        <f t="shared" si="3"/>
        <v>19</v>
      </c>
      <c r="B24" s="234" t="s">
        <v>120</v>
      </c>
      <c r="C24" s="100" t="s">
        <v>39</v>
      </c>
      <c r="D24" s="104" t="s">
        <v>158</v>
      </c>
      <c r="E24" s="100" t="s">
        <v>117</v>
      </c>
      <c r="F24" s="101" t="s">
        <v>122</v>
      </c>
      <c r="G24" s="104" t="s">
        <v>127</v>
      </c>
      <c r="H24" s="100" t="s">
        <v>159</v>
      </c>
      <c r="I24" s="87" t="s">
        <v>125</v>
      </c>
      <c r="J24" s="235">
        <v>0.2</v>
      </c>
      <c r="K24" s="235">
        <v>0.1</v>
      </c>
      <c r="L24" s="235">
        <v>0.3</v>
      </c>
      <c r="M24" s="235">
        <v>0.3</v>
      </c>
      <c r="N24" s="235">
        <v>0.3</v>
      </c>
      <c r="O24" s="541">
        <f>SUBTOTAL(9,K24:N24)</f>
        <v>1</v>
      </c>
      <c r="P24" s="236" t="s">
        <v>113</v>
      </c>
      <c r="Q24" s="41"/>
      <c r="R24" s="41"/>
      <c r="S24" s="43"/>
      <c r="T24" s="27"/>
      <c r="U24" s="32" t="str">
        <f t="shared" si="4"/>
        <v>0</v>
      </c>
      <c r="V24" s="40">
        <f t="shared" si="5"/>
        <v>0</v>
      </c>
      <c r="W24" s="220">
        <f t="shared" si="6"/>
        <v>0</v>
      </c>
      <c r="X24" s="220">
        <f t="shared" si="2"/>
        <v>0</v>
      </c>
      <c r="Y24" s="45"/>
      <c r="Z24" s="30"/>
      <c r="AA24" s="30"/>
      <c r="AB24" s="31"/>
      <c r="AC24" s="26"/>
      <c r="AD24" s="145"/>
      <c r="AE24" s="30"/>
      <c r="AF24" s="30"/>
      <c r="AG24" s="30"/>
      <c r="AH24" s="30"/>
      <c r="AI24" s="30"/>
      <c r="AJ24" s="30"/>
      <c r="AK24" s="30"/>
      <c r="AL24" s="30"/>
      <c r="AM24" s="30"/>
      <c r="AN24" s="30"/>
      <c r="AO24" s="30"/>
      <c r="AP24" s="30"/>
      <c r="AQ24" s="30"/>
      <c r="AR24" s="30"/>
      <c r="AS24" s="30"/>
      <c r="AT24" s="30"/>
      <c r="AU24" s="30"/>
      <c r="AV24" s="30"/>
    </row>
    <row r="25" spans="1:48" ht="45" x14ac:dyDescent="0.15">
      <c r="A25" s="150">
        <f t="shared" si="3"/>
        <v>20</v>
      </c>
      <c r="B25" s="234" t="s">
        <v>120</v>
      </c>
      <c r="C25" s="100" t="s">
        <v>39</v>
      </c>
      <c r="D25" s="104" t="s">
        <v>158</v>
      </c>
      <c r="E25" s="100" t="s">
        <v>117</v>
      </c>
      <c r="F25" s="101" t="s">
        <v>122</v>
      </c>
      <c r="G25" s="104" t="s">
        <v>127</v>
      </c>
      <c r="H25" s="100" t="s">
        <v>160</v>
      </c>
      <c r="I25" s="87" t="s">
        <v>125</v>
      </c>
      <c r="J25" s="235">
        <v>0.2</v>
      </c>
      <c r="K25" s="235">
        <v>0.1</v>
      </c>
      <c r="L25" s="235">
        <v>0.3</v>
      </c>
      <c r="M25" s="235">
        <v>0.3</v>
      </c>
      <c r="N25" s="235">
        <v>0.3</v>
      </c>
      <c r="O25" s="541">
        <f>SUBTOTAL(9,K25:N25)</f>
        <v>1</v>
      </c>
      <c r="P25" s="236" t="s">
        <v>113</v>
      </c>
      <c r="Q25" s="41"/>
      <c r="R25" s="41"/>
      <c r="S25" s="43"/>
      <c r="T25" s="27"/>
      <c r="U25" s="32"/>
      <c r="V25" s="40"/>
      <c r="W25" s="220">
        <f t="shared" si="6"/>
        <v>0</v>
      </c>
      <c r="X25" s="220">
        <f t="shared" si="2"/>
        <v>0</v>
      </c>
      <c r="Y25" s="45"/>
      <c r="Z25" s="30"/>
      <c r="AA25" s="30"/>
      <c r="AB25" s="31"/>
      <c r="AC25" s="26"/>
      <c r="AD25" s="145"/>
      <c r="AE25" s="30"/>
      <c r="AF25" s="30"/>
      <c r="AG25" s="30"/>
      <c r="AH25" s="30"/>
      <c r="AI25" s="30"/>
      <c r="AJ25" s="30"/>
      <c r="AK25" s="30"/>
      <c r="AL25" s="30"/>
      <c r="AM25" s="30"/>
      <c r="AN25" s="30"/>
      <c r="AO25" s="30"/>
      <c r="AP25" s="30"/>
      <c r="AQ25" s="30"/>
      <c r="AR25" s="30"/>
      <c r="AS25" s="30"/>
      <c r="AT25" s="30"/>
      <c r="AU25" s="30"/>
      <c r="AV25" s="30"/>
    </row>
    <row r="26" spans="1:48" ht="46" thickBot="1" x14ac:dyDescent="0.2">
      <c r="A26" s="150">
        <f t="shared" si="3"/>
        <v>21</v>
      </c>
      <c r="B26" s="234" t="s">
        <v>120</v>
      </c>
      <c r="C26" s="100" t="s">
        <v>39</v>
      </c>
      <c r="D26" s="104" t="s">
        <v>158</v>
      </c>
      <c r="E26" s="100" t="s">
        <v>117</v>
      </c>
      <c r="F26" s="101" t="s">
        <v>122</v>
      </c>
      <c r="G26" s="104" t="s">
        <v>127</v>
      </c>
      <c r="H26" s="100" t="s">
        <v>161</v>
      </c>
      <c r="I26" s="87" t="s">
        <v>125</v>
      </c>
      <c r="J26" s="235">
        <v>0.2</v>
      </c>
      <c r="K26" s="235">
        <v>0.1</v>
      </c>
      <c r="L26" s="235">
        <v>0.3</v>
      </c>
      <c r="M26" s="235">
        <v>0.3</v>
      </c>
      <c r="N26" s="235">
        <v>0.3</v>
      </c>
      <c r="O26" s="541">
        <f>SUBTOTAL(9,K26:N26)</f>
        <v>1</v>
      </c>
      <c r="P26" s="236" t="s">
        <v>113</v>
      </c>
      <c r="Q26" s="41"/>
      <c r="R26" s="41"/>
      <c r="S26" s="43"/>
      <c r="T26" s="27"/>
      <c r="U26" s="32"/>
      <c r="V26" s="40"/>
      <c r="W26" s="220">
        <f t="shared" si="6"/>
        <v>0</v>
      </c>
      <c r="X26" s="220">
        <f t="shared" si="2"/>
        <v>0</v>
      </c>
      <c r="Y26" s="45"/>
      <c r="Z26" s="30"/>
      <c r="AA26" s="30"/>
      <c r="AB26" s="31"/>
      <c r="AC26" s="26"/>
      <c r="AD26" s="145"/>
      <c r="AE26" s="30"/>
      <c r="AF26" s="30"/>
      <c r="AG26" s="30"/>
      <c r="AH26" s="30"/>
      <c r="AI26" s="30"/>
      <c r="AJ26" s="30"/>
      <c r="AK26" s="30"/>
      <c r="AL26" s="30"/>
      <c r="AM26" s="30"/>
      <c r="AN26" s="30"/>
      <c r="AO26" s="30"/>
      <c r="AP26" s="30"/>
      <c r="AQ26" s="30"/>
      <c r="AR26" s="30"/>
      <c r="AS26" s="30"/>
      <c r="AT26" s="30"/>
      <c r="AU26" s="30"/>
      <c r="AV26" s="30"/>
    </row>
    <row r="27" spans="1:48" ht="76" thickBot="1" x14ac:dyDescent="0.2">
      <c r="A27" s="150">
        <f t="shared" si="3"/>
        <v>22</v>
      </c>
      <c r="B27" s="234" t="s">
        <v>162</v>
      </c>
      <c r="C27" s="100" t="s">
        <v>163</v>
      </c>
      <c r="D27" s="104" t="s">
        <v>164</v>
      </c>
      <c r="E27" s="100" t="s">
        <v>108</v>
      </c>
      <c r="F27" s="101" t="s">
        <v>165</v>
      </c>
      <c r="G27" s="104" t="s">
        <v>166</v>
      </c>
      <c r="H27" s="100" t="s">
        <v>167</v>
      </c>
      <c r="I27" s="87" t="s">
        <v>125</v>
      </c>
      <c r="J27" s="235">
        <v>0.3</v>
      </c>
      <c r="K27" s="235">
        <v>1</v>
      </c>
      <c r="L27" s="235">
        <v>1</v>
      </c>
      <c r="M27" s="235">
        <v>1</v>
      </c>
      <c r="N27" s="235">
        <v>1</v>
      </c>
      <c r="O27" s="246">
        <v>1</v>
      </c>
      <c r="P27" s="236" t="s">
        <v>148</v>
      </c>
      <c r="Q27" s="41"/>
      <c r="R27" s="41"/>
      <c r="S27" s="43"/>
      <c r="T27" s="27"/>
      <c r="U27" s="32"/>
      <c r="V27" s="40"/>
      <c r="W27" s="220">
        <f t="shared" si="6"/>
        <v>0</v>
      </c>
      <c r="X27" s="220">
        <f t="shared" si="2"/>
        <v>0</v>
      </c>
      <c r="Y27" s="45"/>
      <c r="Z27" s="30"/>
      <c r="AA27" s="30"/>
      <c r="AB27" s="31"/>
      <c r="AC27" s="26"/>
      <c r="AD27" s="145"/>
      <c r="AE27" s="30"/>
      <c r="AF27" s="30"/>
      <c r="AG27" s="30"/>
      <c r="AH27" s="30"/>
      <c r="AI27" s="30"/>
      <c r="AJ27" s="30"/>
      <c r="AK27" s="30"/>
      <c r="AL27" s="30"/>
      <c r="AM27" s="30"/>
      <c r="AN27" s="30"/>
      <c r="AO27" s="30"/>
      <c r="AP27" s="30"/>
      <c r="AQ27" s="30"/>
      <c r="AR27" s="30"/>
      <c r="AS27" s="30"/>
      <c r="AT27" s="30"/>
      <c r="AU27" s="30"/>
      <c r="AV27" s="30"/>
    </row>
    <row r="28" spans="1:48" ht="76" thickBot="1" x14ac:dyDescent="0.2">
      <c r="A28" s="150">
        <f t="shared" si="3"/>
        <v>23</v>
      </c>
      <c r="B28" s="234" t="s">
        <v>162</v>
      </c>
      <c r="C28" s="102" t="s">
        <v>163</v>
      </c>
      <c r="D28" s="104" t="s">
        <v>164</v>
      </c>
      <c r="E28" s="100" t="s">
        <v>108</v>
      </c>
      <c r="F28" s="101" t="s">
        <v>109</v>
      </c>
      <c r="G28" s="104" t="s">
        <v>168</v>
      </c>
      <c r="H28" s="100" t="s">
        <v>169</v>
      </c>
      <c r="I28" s="87" t="s">
        <v>125</v>
      </c>
      <c r="J28" s="235">
        <v>0.25</v>
      </c>
      <c r="K28" s="235">
        <v>1</v>
      </c>
      <c r="L28" s="235">
        <v>1</v>
      </c>
      <c r="M28" s="235">
        <v>1</v>
      </c>
      <c r="N28" s="235">
        <v>1</v>
      </c>
      <c r="O28" s="246">
        <v>1</v>
      </c>
      <c r="P28" s="236" t="s">
        <v>148</v>
      </c>
      <c r="Q28" s="41"/>
      <c r="R28" s="41"/>
      <c r="S28" s="43"/>
      <c r="T28" s="27"/>
      <c r="U28" s="32" t="str">
        <f t="shared" si="4"/>
        <v>4</v>
      </c>
      <c r="V28" s="40">
        <f t="shared" si="5"/>
        <v>0</v>
      </c>
      <c r="W28" s="220">
        <f t="shared" si="6"/>
        <v>0</v>
      </c>
      <c r="X28" s="220">
        <f t="shared" si="2"/>
        <v>0</v>
      </c>
      <c r="Y28" s="45"/>
      <c r="Z28" s="30"/>
      <c r="AA28" s="30"/>
      <c r="AB28" s="31"/>
      <c r="AC28" s="26"/>
      <c r="AD28" s="145"/>
      <c r="AE28" s="30"/>
      <c r="AF28" s="30"/>
      <c r="AG28" s="30"/>
      <c r="AH28" s="30"/>
      <c r="AI28" s="30"/>
      <c r="AJ28" s="30"/>
      <c r="AK28" s="30"/>
      <c r="AL28" s="30"/>
      <c r="AM28" s="30"/>
      <c r="AN28" s="30"/>
      <c r="AO28" s="30"/>
      <c r="AP28" s="30"/>
      <c r="AQ28" s="30"/>
      <c r="AR28" s="30"/>
      <c r="AS28" s="30"/>
      <c r="AT28" s="30"/>
      <c r="AU28" s="30"/>
      <c r="AV28" s="30"/>
    </row>
    <row r="29" spans="1:48" ht="76" thickBot="1" x14ac:dyDescent="0.2">
      <c r="A29" s="150">
        <f t="shared" si="3"/>
        <v>24</v>
      </c>
      <c r="B29" s="393" t="s">
        <v>162</v>
      </c>
      <c r="C29" s="397" t="s">
        <v>163</v>
      </c>
      <c r="D29" s="395" t="s">
        <v>164</v>
      </c>
      <c r="E29" s="102" t="s">
        <v>108</v>
      </c>
      <c r="F29" s="101" t="s">
        <v>109</v>
      </c>
      <c r="G29" s="247" t="s">
        <v>168</v>
      </c>
      <c r="H29" s="102" t="s">
        <v>170</v>
      </c>
      <c r="I29" s="87" t="s">
        <v>125</v>
      </c>
      <c r="J29" s="248">
        <v>0.25</v>
      </c>
      <c r="K29" s="235">
        <v>1</v>
      </c>
      <c r="L29" s="235">
        <v>1</v>
      </c>
      <c r="M29" s="235">
        <v>1</v>
      </c>
      <c r="N29" s="235">
        <v>1</v>
      </c>
      <c r="O29" s="246">
        <v>1</v>
      </c>
      <c r="P29" s="236" t="s">
        <v>148</v>
      </c>
      <c r="Q29" s="42"/>
      <c r="R29" s="42"/>
      <c r="S29" s="44"/>
      <c r="T29" s="33"/>
      <c r="U29" s="32" t="str">
        <f t="shared" si="4"/>
        <v>4</v>
      </c>
      <c r="V29" s="40">
        <f t="shared" si="5"/>
        <v>0</v>
      </c>
      <c r="W29" s="220">
        <f t="shared" si="6"/>
        <v>0</v>
      </c>
      <c r="X29" s="220">
        <f t="shared" si="2"/>
        <v>0</v>
      </c>
      <c r="Y29" s="45"/>
      <c r="Z29" s="30"/>
      <c r="AA29" s="30"/>
      <c r="AB29" s="31"/>
      <c r="AC29" s="26"/>
      <c r="AD29" s="145"/>
      <c r="AE29" s="30"/>
      <c r="AF29" s="30"/>
      <c r="AG29" s="30"/>
      <c r="AH29" s="30"/>
      <c r="AI29" s="30"/>
      <c r="AJ29" s="30"/>
      <c r="AK29" s="30"/>
      <c r="AL29" s="30"/>
      <c r="AM29" s="30"/>
      <c r="AN29" s="30"/>
      <c r="AO29" s="30"/>
      <c r="AP29" s="30"/>
      <c r="AQ29" s="30"/>
      <c r="AR29" s="30"/>
      <c r="AS29" s="30"/>
      <c r="AT29" s="30"/>
      <c r="AU29" s="30"/>
      <c r="AV29" s="30"/>
    </row>
    <row r="30" spans="1:48" ht="88.5" customHeight="1" x14ac:dyDescent="0.15">
      <c r="A30" s="150">
        <f t="shared" si="3"/>
        <v>25</v>
      </c>
      <c r="B30" s="394" t="s">
        <v>162</v>
      </c>
      <c r="C30" s="397" t="s">
        <v>163</v>
      </c>
      <c r="D30" s="396" t="s">
        <v>164</v>
      </c>
      <c r="E30" s="103" t="s">
        <v>108</v>
      </c>
      <c r="F30" s="101" t="s">
        <v>109</v>
      </c>
      <c r="G30" s="249" t="s">
        <v>168</v>
      </c>
      <c r="H30" s="103" t="s">
        <v>171</v>
      </c>
      <c r="I30" s="87" t="s">
        <v>125</v>
      </c>
      <c r="J30" s="246">
        <v>0.2</v>
      </c>
      <c r="K30" s="246">
        <v>0.98</v>
      </c>
      <c r="L30" s="246">
        <v>0.98</v>
      </c>
      <c r="M30" s="246">
        <v>0.98</v>
      </c>
      <c r="N30" s="246">
        <v>0.98</v>
      </c>
      <c r="O30" s="246">
        <v>0.98</v>
      </c>
      <c r="P30" s="250" t="s">
        <v>148</v>
      </c>
      <c r="Q30" s="251"/>
      <c r="R30" s="251"/>
      <c r="S30" s="252"/>
      <c r="T30" s="253"/>
      <c r="U30" s="25" t="str">
        <f t="shared" si="4"/>
        <v>4</v>
      </c>
      <c r="V30" s="40">
        <f t="shared" si="5"/>
        <v>0</v>
      </c>
      <c r="W30" s="220">
        <f t="shared" si="6"/>
        <v>0</v>
      </c>
      <c r="X30" s="220">
        <f t="shared" si="2"/>
        <v>0</v>
      </c>
      <c r="Y30" s="45"/>
      <c r="Z30" s="30"/>
      <c r="AA30" s="30"/>
      <c r="AB30" s="31"/>
      <c r="AC30" s="26"/>
      <c r="AD30" s="145"/>
      <c r="AE30" s="30"/>
      <c r="AF30" s="30"/>
      <c r="AG30" s="30"/>
      <c r="AH30" s="30"/>
      <c r="AI30" s="30"/>
      <c r="AJ30" s="30"/>
      <c r="AK30" s="30"/>
      <c r="AL30" s="30"/>
      <c r="AM30" s="30"/>
      <c r="AN30" s="30"/>
      <c r="AO30" s="30"/>
      <c r="AP30" s="30"/>
      <c r="AQ30" s="30"/>
      <c r="AR30" s="30"/>
      <c r="AS30" s="30"/>
      <c r="AT30" s="30"/>
      <c r="AU30" s="30"/>
      <c r="AV30" s="30"/>
    </row>
    <row r="31" spans="1:48" ht="60" x14ac:dyDescent="0.15">
      <c r="A31" s="150">
        <f t="shared" si="3"/>
        <v>26</v>
      </c>
      <c r="B31" s="543" t="s">
        <v>172</v>
      </c>
      <c r="C31" s="397" t="s">
        <v>46</v>
      </c>
      <c r="D31" s="395" t="s">
        <v>173</v>
      </c>
      <c r="E31" s="544" t="s">
        <v>117</v>
      </c>
      <c r="F31" s="101" t="s">
        <v>122</v>
      </c>
      <c r="G31" s="395" t="s">
        <v>154</v>
      </c>
      <c r="H31" s="544" t="s">
        <v>174</v>
      </c>
      <c r="I31" s="319" t="s">
        <v>125</v>
      </c>
      <c r="J31" s="545">
        <v>0.2</v>
      </c>
      <c r="K31" s="545">
        <v>1</v>
      </c>
      <c r="L31" s="545">
        <v>1</v>
      </c>
      <c r="M31" s="545">
        <v>1</v>
      </c>
      <c r="N31" s="545">
        <v>1</v>
      </c>
      <c r="O31" s="248">
        <v>1</v>
      </c>
      <c r="P31" s="150" t="s">
        <v>126</v>
      </c>
      <c r="Q31" s="254"/>
      <c r="R31" s="254"/>
      <c r="S31" s="255"/>
      <c r="T31" s="27"/>
      <c r="U31" s="28" t="str">
        <f t="shared" si="4"/>
        <v>4</v>
      </c>
      <c r="V31" s="40">
        <f t="shared" si="5"/>
        <v>0</v>
      </c>
      <c r="W31" s="220">
        <f t="shared" si="6"/>
        <v>0</v>
      </c>
      <c r="X31" s="220">
        <f t="shared" si="2"/>
        <v>0</v>
      </c>
      <c r="Y31" s="45"/>
      <c r="Z31" s="30"/>
      <c r="AA31" s="30"/>
      <c r="AB31" s="31"/>
      <c r="AC31" s="26"/>
      <c r="AD31" s="145"/>
      <c r="AE31" s="30"/>
      <c r="AF31" s="30"/>
      <c r="AG31" s="30"/>
      <c r="AH31" s="30"/>
      <c r="AI31" s="30"/>
      <c r="AJ31" s="30"/>
      <c r="AK31" s="30"/>
      <c r="AL31" s="30"/>
      <c r="AM31" s="30"/>
      <c r="AN31" s="30"/>
      <c r="AO31" s="30"/>
      <c r="AP31" s="30"/>
      <c r="AQ31" s="30"/>
      <c r="AR31" s="30"/>
      <c r="AS31" s="30"/>
      <c r="AT31" s="30"/>
      <c r="AU31" s="30"/>
      <c r="AV31" s="30"/>
    </row>
    <row r="32" spans="1:48" ht="60" x14ac:dyDescent="0.15">
      <c r="A32" s="150">
        <f t="shared" si="3"/>
        <v>27</v>
      </c>
      <c r="B32" s="543" t="s">
        <v>172</v>
      </c>
      <c r="C32" s="397" t="s">
        <v>46</v>
      </c>
      <c r="D32" s="395" t="s">
        <v>173</v>
      </c>
      <c r="E32" s="544" t="s">
        <v>117</v>
      </c>
      <c r="F32" s="101" t="s">
        <v>122</v>
      </c>
      <c r="G32" s="395" t="s">
        <v>154</v>
      </c>
      <c r="H32" s="544" t="s">
        <v>175</v>
      </c>
      <c r="I32" s="313" t="s">
        <v>125</v>
      </c>
      <c r="J32" s="545">
        <v>0.2</v>
      </c>
      <c r="K32" s="545">
        <v>1</v>
      </c>
      <c r="L32" s="545">
        <v>1</v>
      </c>
      <c r="M32" s="545">
        <v>1</v>
      </c>
      <c r="N32" s="545">
        <v>1</v>
      </c>
      <c r="O32" s="248">
        <v>1</v>
      </c>
      <c r="P32" s="150" t="s">
        <v>126</v>
      </c>
      <c r="Q32" s="256"/>
      <c r="R32" s="256"/>
      <c r="S32" s="257"/>
      <c r="T32" s="33"/>
      <c r="U32" s="28" t="str">
        <f t="shared" si="4"/>
        <v>4</v>
      </c>
      <c r="V32" s="122">
        <f t="shared" si="5"/>
        <v>0</v>
      </c>
      <c r="W32" s="197">
        <f t="shared" si="6"/>
        <v>0</v>
      </c>
      <c r="X32" s="197">
        <f t="shared" si="2"/>
        <v>0</v>
      </c>
      <c r="Y32" s="45"/>
      <c r="Z32" s="30"/>
      <c r="AA32" s="30"/>
      <c r="AB32" s="31"/>
      <c r="AC32" s="26"/>
      <c r="AD32" s="145"/>
      <c r="AE32" s="30"/>
      <c r="AF32" s="30"/>
      <c r="AG32" s="30"/>
      <c r="AH32" s="30"/>
      <c r="AI32" s="30"/>
      <c r="AJ32" s="30"/>
      <c r="AK32" s="30"/>
      <c r="AL32" s="30"/>
      <c r="AM32" s="30"/>
      <c r="AN32" s="30"/>
      <c r="AO32" s="30"/>
      <c r="AP32" s="30"/>
      <c r="AQ32" s="30"/>
      <c r="AR32" s="30"/>
      <c r="AS32" s="30"/>
      <c r="AT32" s="30"/>
      <c r="AU32" s="30"/>
      <c r="AV32" s="30"/>
    </row>
    <row r="33" spans="1:48" ht="60" x14ac:dyDescent="0.15">
      <c r="A33" s="150">
        <f t="shared" si="3"/>
        <v>28</v>
      </c>
      <c r="B33" s="543" t="s">
        <v>172</v>
      </c>
      <c r="C33" s="397" t="s">
        <v>46</v>
      </c>
      <c r="D33" s="395" t="s">
        <v>173</v>
      </c>
      <c r="E33" s="544" t="s">
        <v>117</v>
      </c>
      <c r="F33" s="101" t="s">
        <v>122</v>
      </c>
      <c r="G33" s="395" t="s">
        <v>154</v>
      </c>
      <c r="H33" s="544" t="s">
        <v>176</v>
      </c>
      <c r="I33" s="313" t="s">
        <v>112</v>
      </c>
      <c r="J33" s="545">
        <v>0.1</v>
      </c>
      <c r="K33" s="395">
        <v>1</v>
      </c>
      <c r="L33" s="395">
        <v>1</v>
      </c>
      <c r="M33" s="395">
        <v>1</v>
      </c>
      <c r="N33" s="395">
        <v>1</v>
      </c>
      <c r="O33" s="539">
        <v>4</v>
      </c>
      <c r="P33" s="203" t="s">
        <v>113</v>
      </c>
      <c r="Q33" s="258"/>
      <c r="R33" s="258"/>
      <c r="S33" s="259"/>
      <c r="T33" s="127"/>
      <c r="U33" s="116" t="str">
        <f t="shared" si="4"/>
        <v>0</v>
      </c>
      <c r="V33" s="208">
        <f t="shared" si="5"/>
        <v>0</v>
      </c>
      <c r="W33" s="209">
        <f t="shared" si="6"/>
        <v>0</v>
      </c>
      <c r="X33" s="209">
        <f t="shared" si="2"/>
        <v>0</v>
      </c>
      <c r="Y33" s="45"/>
      <c r="Z33" s="30"/>
      <c r="AA33" s="30"/>
      <c r="AB33" s="31"/>
      <c r="AC33" s="26"/>
      <c r="AD33" s="145"/>
      <c r="AE33" s="30"/>
      <c r="AF33" s="30"/>
      <c r="AG33" s="30"/>
      <c r="AH33" s="30"/>
      <c r="AI33" s="30"/>
      <c r="AJ33" s="30"/>
      <c r="AK33" s="30"/>
      <c r="AL33" s="30"/>
      <c r="AM33" s="30"/>
      <c r="AN33" s="30"/>
      <c r="AO33" s="30"/>
      <c r="AP33" s="30"/>
      <c r="AQ33" s="30"/>
      <c r="AR33" s="30"/>
      <c r="AS33" s="30"/>
      <c r="AT33" s="30"/>
      <c r="AU33" s="30"/>
      <c r="AV33" s="30"/>
    </row>
    <row r="34" spans="1:48" ht="61" thickBot="1" x14ac:dyDescent="0.2">
      <c r="A34" s="150">
        <f t="shared" si="3"/>
        <v>29</v>
      </c>
      <c r="B34" s="543" t="s">
        <v>172</v>
      </c>
      <c r="C34" s="397" t="s">
        <v>46</v>
      </c>
      <c r="D34" s="395" t="s">
        <v>173</v>
      </c>
      <c r="E34" s="544" t="s">
        <v>117</v>
      </c>
      <c r="F34" s="101" t="s">
        <v>122</v>
      </c>
      <c r="G34" s="395" t="s">
        <v>154</v>
      </c>
      <c r="H34" s="544" t="s">
        <v>394</v>
      </c>
      <c r="I34" s="313" t="s">
        <v>125</v>
      </c>
      <c r="J34" s="545">
        <v>0.2</v>
      </c>
      <c r="K34" s="545">
        <v>1</v>
      </c>
      <c r="L34" s="545">
        <v>1</v>
      </c>
      <c r="M34" s="545">
        <v>1</v>
      </c>
      <c r="N34" s="545">
        <v>1</v>
      </c>
      <c r="O34" s="248">
        <v>1</v>
      </c>
      <c r="P34" s="150" t="s">
        <v>126</v>
      </c>
      <c r="Q34" s="260"/>
      <c r="R34" s="260"/>
      <c r="S34" s="261"/>
      <c r="T34" s="127"/>
      <c r="U34" s="117" t="str">
        <f t="shared" si="4"/>
        <v>4</v>
      </c>
      <c r="V34" s="208">
        <f t="shared" si="5"/>
        <v>0</v>
      </c>
      <c r="W34" s="209">
        <f t="shared" si="6"/>
        <v>0</v>
      </c>
      <c r="X34" s="209">
        <f t="shared" si="2"/>
        <v>0</v>
      </c>
      <c r="Y34" s="45"/>
      <c r="Z34" s="30"/>
      <c r="AA34" s="30"/>
      <c r="AB34" s="31"/>
      <c r="AC34" s="26"/>
      <c r="AD34" s="145"/>
      <c r="AE34" s="30"/>
      <c r="AF34" s="30"/>
      <c r="AG34" s="30"/>
      <c r="AH34" s="30"/>
      <c r="AI34" s="30"/>
      <c r="AJ34" s="30"/>
      <c r="AK34" s="30"/>
      <c r="AL34" s="30"/>
      <c r="AM34" s="30"/>
      <c r="AN34" s="30"/>
      <c r="AO34" s="30"/>
      <c r="AP34" s="30"/>
      <c r="AQ34" s="30"/>
      <c r="AR34" s="30"/>
      <c r="AS34" s="30"/>
      <c r="AT34" s="30"/>
      <c r="AU34" s="30"/>
      <c r="AV34" s="30"/>
    </row>
    <row r="35" spans="1:48" ht="71.25" customHeight="1" x14ac:dyDescent="0.15">
      <c r="A35" s="150">
        <f t="shared" si="3"/>
        <v>30</v>
      </c>
      <c r="B35" s="543" t="s">
        <v>172</v>
      </c>
      <c r="C35" s="397" t="s">
        <v>46</v>
      </c>
      <c r="D35" s="395" t="s">
        <v>173</v>
      </c>
      <c r="E35" s="544" t="s">
        <v>117</v>
      </c>
      <c r="F35" s="101" t="s">
        <v>122</v>
      </c>
      <c r="G35" s="395" t="s">
        <v>154</v>
      </c>
      <c r="H35" s="544" t="s">
        <v>395</v>
      </c>
      <c r="I35" s="313" t="s">
        <v>125</v>
      </c>
      <c r="J35" s="545">
        <v>0.1</v>
      </c>
      <c r="K35" s="545">
        <v>1</v>
      </c>
      <c r="L35" s="545">
        <v>1</v>
      </c>
      <c r="M35" s="545">
        <v>1</v>
      </c>
      <c r="N35" s="545">
        <v>1</v>
      </c>
      <c r="O35" s="248">
        <v>1</v>
      </c>
      <c r="P35" s="150" t="s">
        <v>126</v>
      </c>
      <c r="Q35" s="262"/>
      <c r="R35" s="262"/>
      <c r="S35" s="263"/>
      <c r="T35" s="239"/>
      <c r="U35" s="155" t="str">
        <f t="shared" si="4"/>
        <v>4</v>
      </c>
      <c r="V35" s="210">
        <f t="shared" si="5"/>
        <v>0</v>
      </c>
      <c r="W35" s="213">
        <f t="shared" si="6"/>
        <v>0</v>
      </c>
      <c r="X35" s="213">
        <f t="shared" si="2"/>
        <v>0</v>
      </c>
      <c r="Y35" s="45"/>
      <c r="Z35" s="30"/>
      <c r="AA35" s="30"/>
      <c r="AB35" s="31"/>
      <c r="AC35" s="26"/>
      <c r="AD35" s="145"/>
      <c r="AE35" s="30"/>
      <c r="AF35" s="30"/>
      <c r="AG35" s="30"/>
      <c r="AH35" s="30"/>
      <c r="AI35" s="30"/>
      <c r="AJ35" s="30"/>
      <c r="AK35" s="30"/>
      <c r="AL35" s="30"/>
      <c r="AM35" s="30"/>
      <c r="AN35" s="30"/>
      <c r="AO35" s="30"/>
      <c r="AP35" s="30"/>
      <c r="AQ35" s="30"/>
      <c r="AR35" s="30"/>
      <c r="AS35" s="30"/>
      <c r="AT35" s="30"/>
      <c r="AU35" s="30"/>
      <c r="AV35" s="30"/>
    </row>
    <row r="36" spans="1:48" ht="72.75" customHeight="1" thickBot="1" x14ac:dyDescent="0.2">
      <c r="A36" s="150">
        <f t="shared" si="3"/>
        <v>31</v>
      </c>
      <c r="B36" s="543" t="s">
        <v>172</v>
      </c>
      <c r="C36" s="397" t="s">
        <v>46</v>
      </c>
      <c r="D36" s="395" t="s">
        <v>173</v>
      </c>
      <c r="E36" s="544" t="s">
        <v>117</v>
      </c>
      <c r="F36" s="101" t="s">
        <v>122</v>
      </c>
      <c r="G36" s="395" t="s">
        <v>154</v>
      </c>
      <c r="H36" s="544" t="s">
        <v>177</v>
      </c>
      <c r="I36" s="313" t="s">
        <v>125</v>
      </c>
      <c r="J36" s="545">
        <v>0.2</v>
      </c>
      <c r="K36" s="545">
        <v>1</v>
      </c>
      <c r="L36" s="545">
        <v>1</v>
      </c>
      <c r="M36" s="545">
        <v>1</v>
      </c>
      <c r="N36" s="545">
        <v>1</v>
      </c>
      <c r="O36" s="248">
        <v>1</v>
      </c>
      <c r="P36" s="150" t="s">
        <v>126</v>
      </c>
      <c r="Q36" s="264"/>
      <c r="R36" s="264"/>
      <c r="S36" s="265"/>
      <c r="T36" s="27"/>
      <c r="U36" s="28" t="str">
        <f t="shared" si="4"/>
        <v>4</v>
      </c>
      <c r="V36" s="40">
        <f t="shared" si="5"/>
        <v>0</v>
      </c>
      <c r="W36" s="220">
        <f t="shared" si="6"/>
        <v>0</v>
      </c>
      <c r="X36" s="220">
        <f t="shared" si="2"/>
        <v>0</v>
      </c>
      <c r="Y36" s="45"/>
      <c r="Z36" s="30"/>
      <c r="AA36" s="30"/>
      <c r="AB36" s="31"/>
      <c r="AC36" s="26"/>
      <c r="AD36" s="145"/>
      <c r="AE36" s="30"/>
      <c r="AF36" s="30"/>
      <c r="AG36" s="30"/>
      <c r="AH36" s="30"/>
      <c r="AI36" s="30"/>
      <c r="AJ36" s="30"/>
      <c r="AK36" s="30"/>
      <c r="AL36" s="30"/>
      <c r="AM36" s="30"/>
      <c r="AN36" s="30"/>
      <c r="AO36" s="30"/>
      <c r="AP36" s="30"/>
      <c r="AQ36" s="30"/>
      <c r="AR36" s="30"/>
      <c r="AS36" s="30"/>
      <c r="AT36" s="30"/>
      <c r="AU36" s="30"/>
      <c r="AV36" s="30"/>
    </row>
    <row r="37" spans="1:48" ht="63" customHeight="1" x14ac:dyDescent="0.15">
      <c r="A37" s="150">
        <f t="shared" si="3"/>
        <v>32</v>
      </c>
      <c r="B37" s="104" t="s">
        <v>172</v>
      </c>
      <c r="C37" s="546" t="s">
        <v>44</v>
      </c>
      <c r="D37" s="319" t="s">
        <v>178</v>
      </c>
      <c r="E37" s="547" t="s">
        <v>117</v>
      </c>
      <c r="F37" s="101" t="s">
        <v>122</v>
      </c>
      <c r="G37" s="313" t="s">
        <v>110</v>
      </c>
      <c r="H37" s="547" t="s">
        <v>179</v>
      </c>
      <c r="I37" s="319" t="s">
        <v>125</v>
      </c>
      <c r="J37" s="548">
        <v>8.3299999999999999E-2</v>
      </c>
      <c r="K37" s="549">
        <v>1</v>
      </c>
      <c r="L37" s="549">
        <v>1</v>
      </c>
      <c r="M37" s="549">
        <v>1</v>
      </c>
      <c r="N37" s="549">
        <v>1</v>
      </c>
      <c r="O37" s="549">
        <v>1</v>
      </c>
      <c r="P37" s="150" t="s">
        <v>148</v>
      </c>
      <c r="Q37" s="251"/>
      <c r="R37" s="266"/>
      <c r="S37" s="267"/>
      <c r="T37" s="268"/>
      <c r="U37" s="25" t="str">
        <f t="shared" si="4"/>
        <v>4</v>
      </c>
      <c r="V37" s="40">
        <f t="shared" si="5"/>
        <v>0</v>
      </c>
      <c r="W37" s="220">
        <f t="shared" si="6"/>
        <v>0</v>
      </c>
      <c r="X37" s="220">
        <f t="shared" si="2"/>
        <v>0</v>
      </c>
      <c r="Y37" s="45"/>
      <c r="Z37" s="30"/>
      <c r="AA37" s="30"/>
      <c r="AB37" s="31"/>
      <c r="AC37" s="26"/>
      <c r="AD37" s="145"/>
      <c r="AE37" s="30"/>
      <c r="AF37" s="30"/>
      <c r="AG37" s="30"/>
      <c r="AH37" s="30"/>
      <c r="AI37" s="30"/>
      <c r="AJ37" s="30"/>
      <c r="AK37" s="30"/>
      <c r="AL37" s="30"/>
      <c r="AM37" s="30"/>
      <c r="AN37" s="30"/>
      <c r="AO37" s="30"/>
      <c r="AP37" s="30"/>
      <c r="AQ37" s="30"/>
      <c r="AR37" s="30"/>
      <c r="AS37" s="30"/>
      <c r="AT37" s="30"/>
      <c r="AU37" s="30"/>
      <c r="AV37" s="30"/>
    </row>
    <row r="38" spans="1:48" ht="71.25" customHeight="1" x14ac:dyDescent="0.15">
      <c r="A38" s="150">
        <f t="shared" si="3"/>
        <v>33</v>
      </c>
      <c r="B38" s="309" t="s">
        <v>172</v>
      </c>
      <c r="C38" s="546" t="s">
        <v>44</v>
      </c>
      <c r="D38" s="313" t="s">
        <v>178</v>
      </c>
      <c r="E38" s="546" t="s">
        <v>117</v>
      </c>
      <c r="F38" s="101" t="s">
        <v>122</v>
      </c>
      <c r="G38" s="313" t="s">
        <v>110</v>
      </c>
      <c r="H38" s="546" t="s">
        <v>180</v>
      </c>
      <c r="I38" s="313" t="s">
        <v>125</v>
      </c>
      <c r="J38" s="548">
        <v>8.3299999999999999E-2</v>
      </c>
      <c r="K38" s="550">
        <v>1</v>
      </c>
      <c r="L38" s="550">
        <v>1</v>
      </c>
      <c r="M38" s="550">
        <v>1</v>
      </c>
      <c r="N38" s="550">
        <v>1</v>
      </c>
      <c r="O38" s="550">
        <v>1</v>
      </c>
      <c r="P38" s="150" t="s">
        <v>148</v>
      </c>
      <c r="Q38" s="269"/>
      <c r="R38" s="269"/>
      <c r="S38" s="270"/>
      <c r="T38" s="33"/>
      <c r="U38" s="28" t="str">
        <f t="shared" si="4"/>
        <v>4</v>
      </c>
      <c r="V38" s="122">
        <f t="shared" si="5"/>
        <v>0</v>
      </c>
      <c r="W38" s="197">
        <f t="shared" si="6"/>
        <v>0</v>
      </c>
      <c r="X38" s="197">
        <f t="shared" si="2"/>
        <v>0</v>
      </c>
      <c r="Y38" s="45"/>
      <c r="Z38" s="30"/>
      <c r="AA38" s="30"/>
      <c r="AB38" s="31"/>
      <c r="AC38" s="26"/>
      <c r="AD38" s="145"/>
      <c r="AE38" s="30"/>
      <c r="AF38" s="30"/>
      <c r="AG38" s="30"/>
      <c r="AH38" s="30"/>
      <c r="AI38" s="30"/>
      <c r="AJ38" s="30"/>
      <c r="AK38" s="30"/>
      <c r="AL38" s="30"/>
      <c r="AM38" s="30"/>
      <c r="AN38" s="30"/>
      <c r="AO38" s="30"/>
      <c r="AP38" s="30"/>
      <c r="AQ38" s="30"/>
      <c r="AR38" s="30"/>
      <c r="AS38" s="30"/>
      <c r="AT38" s="30"/>
      <c r="AU38" s="30"/>
      <c r="AV38" s="30"/>
    </row>
    <row r="39" spans="1:48" ht="73.5" customHeight="1" thickBot="1" x14ac:dyDescent="0.2">
      <c r="A39" s="150">
        <f t="shared" si="3"/>
        <v>34</v>
      </c>
      <c r="B39" s="309" t="s">
        <v>172</v>
      </c>
      <c r="C39" s="546" t="s">
        <v>44</v>
      </c>
      <c r="D39" s="313" t="s">
        <v>178</v>
      </c>
      <c r="E39" s="546" t="s">
        <v>117</v>
      </c>
      <c r="F39" s="101" t="s">
        <v>122</v>
      </c>
      <c r="G39" s="313" t="s">
        <v>154</v>
      </c>
      <c r="H39" s="546" t="s">
        <v>181</v>
      </c>
      <c r="I39" s="313" t="s">
        <v>112</v>
      </c>
      <c r="J39" s="548">
        <v>8.3299999999999999E-2</v>
      </c>
      <c r="K39" s="313">
        <v>1</v>
      </c>
      <c r="L39" s="313">
        <v>1</v>
      </c>
      <c r="M39" s="313">
        <v>2</v>
      </c>
      <c r="N39" s="313">
        <v>1</v>
      </c>
      <c r="O39" s="539">
        <f>SUBTOTAL(9,K39:N39)</f>
        <v>5</v>
      </c>
      <c r="P39" s="203" t="s">
        <v>113</v>
      </c>
      <c r="Q39" s="271"/>
      <c r="R39" s="271"/>
      <c r="S39" s="265"/>
      <c r="T39" s="127"/>
      <c r="U39" s="117" t="str">
        <f t="shared" si="4"/>
        <v>0</v>
      </c>
      <c r="V39" s="208">
        <f t="shared" si="5"/>
        <v>0</v>
      </c>
      <c r="W39" s="209">
        <f t="shared" si="6"/>
        <v>0</v>
      </c>
      <c r="X39" s="209">
        <f t="shared" si="2"/>
        <v>0</v>
      </c>
      <c r="Y39" s="45"/>
      <c r="Z39" s="30"/>
      <c r="AA39" s="30"/>
      <c r="AB39" s="31"/>
      <c r="AC39" s="26"/>
      <c r="AD39" s="145"/>
      <c r="AE39" s="30"/>
      <c r="AF39" s="30"/>
      <c r="AG39" s="30"/>
      <c r="AH39" s="30"/>
      <c r="AI39" s="30"/>
      <c r="AJ39" s="30"/>
      <c r="AK39" s="30"/>
      <c r="AL39" s="30"/>
      <c r="AM39" s="30"/>
      <c r="AN39" s="30"/>
      <c r="AO39" s="30"/>
      <c r="AP39" s="30"/>
      <c r="AQ39" s="30"/>
      <c r="AR39" s="30"/>
      <c r="AS39" s="30"/>
      <c r="AT39" s="30"/>
      <c r="AU39" s="30"/>
      <c r="AV39" s="30"/>
    </row>
    <row r="40" spans="1:48" ht="71" customHeight="1" x14ac:dyDescent="0.15">
      <c r="A40" s="150">
        <f t="shared" si="3"/>
        <v>35</v>
      </c>
      <c r="B40" s="309" t="s">
        <v>172</v>
      </c>
      <c r="C40" s="546" t="s">
        <v>44</v>
      </c>
      <c r="D40" s="313" t="s">
        <v>178</v>
      </c>
      <c r="E40" s="546" t="s">
        <v>117</v>
      </c>
      <c r="F40" s="101" t="s">
        <v>122</v>
      </c>
      <c r="G40" s="313" t="s">
        <v>110</v>
      </c>
      <c r="H40" s="546" t="s">
        <v>182</v>
      </c>
      <c r="I40" s="313" t="s">
        <v>112</v>
      </c>
      <c r="J40" s="548">
        <v>8.3299999999999999E-2</v>
      </c>
      <c r="K40" s="313">
        <v>1</v>
      </c>
      <c r="L40" s="313">
        <v>1</v>
      </c>
      <c r="M40" s="313">
        <v>1</v>
      </c>
      <c r="N40" s="313">
        <v>1</v>
      </c>
      <c r="O40" s="539">
        <f>SUBTOTAL(9,K40:N40)</f>
        <v>4</v>
      </c>
      <c r="P40" s="203" t="s">
        <v>113</v>
      </c>
      <c r="Q40" s="272"/>
      <c r="R40" s="272"/>
      <c r="S40" s="265"/>
      <c r="T40" s="127"/>
      <c r="U40" s="156" t="str">
        <f t="shared" si="4"/>
        <v>0</v>
      </c>
      <c r="V40" s="208">
        <f t="shared" si="5"/>
        <v>0</v>
      </c>
      <c r="W40" s="209">
        <f t="shared" si="6"/>
        <v>0</v>
      </c>
      <c r="X40" s="209">
        <f t="shared" si="2"/>
        <v>0</v>
      </c>
      <c r="Y40" s="45"/>
      <c r="Z40" s="30"/>
      <c r="AA40" s="30"/>
      <c r="AB40" s="31"/>
      <c r="AC40" s="26"/>
      <c r="AD40" s="145"/>
      <c r="AE40" s="30"/>
      <c r="AF40" s="30"/>
      <c r="AG40" s="30"/>
      <c r="AH40" s="30"/>
      <c r="AI40" s="30"/>
      <c r="AJ40" s="30"/>
      <c r="AK40" s="30"/>
      <c r="AL40" s="30"/>
      <c r="AM40" s="30"/>
      <c r="AN40" s="30"/>
      <c r="AO40" s="30"/>
      <c r="AP40" s="30"/>
      <c r="AQ40" s="30"/>
      <c r="AR40" s="30"/>
      <c r="AS40" s="30"/>
      <c r="AT40" s="30"/>
      <c r="AU40" s="30"/>
      <c r="AV40" s="30"/>
    </row>
    <row r="41" spans="1:48" ht="71" customHeight="1" x14ac:dyDescent="0.15">
      <c r="A41" s="150">
        <f t="shared" si="3"/>
        <v>36</v>
      </c>
      <c r="B41" s="309" t="s">
        <v>172</v>
      </c>
      <c r="C41" s="546" t="s">
        <v>44</v>
      </c>
      <c r="D41" s="313" t="s">
        <v>178</v>
      </c>
      <c r="E41" s="546" t="s">
        <v>117</v>
      </c>
      <c r="F41" s="101" t="s">
        <v>122</v>
      </c>
      <c r="G41" s="313" t="s">
        <v>166</v>
      </c>
      <c r="H41" s="546" t="s">
        <v>183</v>
      </c>
      <c r="I41" s="313" t="s">
        <v>112</v>
      </c>
      <c r="J41" s="548">
        <v>8.4000000000000005E-2</v>
      </c>
      <c r="K41" s="313">
        <v>0</v>
      </c>
      <c r="L41" s="313">
        <v>0</v>
      </c>
      <c r="M41" s="313">
        <v>1</v>
      </c>
      <c r="N41" s="313">
        <v>0</v>
      </c>
      <c r="O41" s="539">
        <f>SUBTOTAL(9,K41:N41)</f>
        <v>1</v>
      </c>
      <c r="P41" s="203" t="s">
        <v>113</v>
      </c>
      <c r="Q41" s="272"/>
      <c r="R41" s="272"/>
      <c r="S41" s="265"/>
      <c r="T41" s="127"/>
      <c r="U41" s="156" t="str">
        <f t="shared" si="4"/>
        <v>0</v>
      </c>
      <c r="V41" s="208">
        <f t="shared" si="5"/>
        <v>0</v>
      </c>
      <c r="W41" s="209">
        <f t="shared" si="6"/>
        <v>0</v>
      </c>
      <c r="X41" s="209">
        <f t="shared" si="2"/>
        <v>0</v>
      </c>
      <c r="Y41" s="45"/>
      <c r="Z41" s="30"/>
      <c r="AA41" s="30"/>
      <c r="AB41" s="31"/>
      <c r="AC41" s="26"/>
      <c r="AD41" s="145"/>
      <c r="AE41" s="30"/>
      <c r="AF41" s="30"/>
      <c r="AG41" s="30"/>
      <c r="AH41" s="30"/>
      <c r="AI41" s="30"/>
      <c r="AJ41" s="30"/>
      <c r="AK41" s="30"/>
      <c r="AL41" s="30"/>
      <c r="AM41" s="30"/>
      <c r="AN41" s="30"/>
      <c r="AO41" s="30"/>
      <c r="AP41" s="30"/>
      <c r="AQ41" s="30"/>
      <c r="AR41" s="30"/>
      <c r="AS41" s="30"/>
      <c r="AT41" s="30"/>
      <c r="AU41" s="30"/>
      <c r="AV41" s="30"/>
    </row>
    <row r="42" spans="1:48" ht="70" customHeight="1" x14ac:dyDescent="0.15">
      <c r="A42" s="150">
        <f t="shared" si="3"/>
        <v>37</v>
      </c>
      <c r="B42" s="309" t="s">
        <v>172</v>
      </c>
      <c r="C42" s="546" t="s">
        <v>44</v>
      </c>
      <c r="D42" s="313" t="s">
        <v>178</v>
      </c>
      <c r="E42" s="546" t="s">
        <v>117</v>
      </c>
      <c r="F42" s="101" t="s">
        <v>122</v>
      </c>
      <c r="G42" s="313" t="s">
        <v>110</v>
      </c>
      <c r="H42" s="546" t="s">
        <v>184</v>
      </c>
      <c r="I42" s="313" t="s">
        <v>112</v>
      </c>
      <c r="J42" s="548">
        <v>8.3299999999999999E-2</v>
      </c>
      <c r="K42" s="313">
        <v>1</v>
      </c>
      <c r="L42" s="313">
        <v>0</v>
      </c>
      <c r="M42" s="313">
        <v>1</v>
      </c>
      <c r="N42" s="313">
        <v>1</v>
      </c>
      <c r="O42" s="539">
        <f>SUBTOTAL(9,K42:N42)</f>
        <v>3</v>
      </c>
      <c r="P42" s="203" t="s">
        <v>113</v>
      </c>
      <c r="Q42" s="272"/>
      <c r="R42" s="272"/>
      <c r="S42" s="265"/>
      <c r="T42" s="127"/>
      <c r="U42" s="116" t="str">
        <f t="shared" si="4"/>
        <v>0</v>
      </c>
      <c r="V42" s="208">
        <f t="shared" si="5"/>
        <v>0</v>
      </c>
      <c r="W42" s="209">
        <f t="shared" si="6"/>
        <v>0</v>
      </c>
      <c r="X42" s="209">
        <f t="shared" si="2"/>
        <v>0</v>
      </c>
      <c r="Y42" s="45"/>
      <c r="Z42" s="30"/>
      <c r="AA42" s="30"/>
      <c r="AB42" s="31"/>
      <c r="AC42" s="26"/>
      <c r="AD42" s="145"/>
      <c r="AE42" s="30"/>
      <c r="AF42" s="30"/>
      <c r="AG42" s="30"/>
      <c r="AH42" s="30"/>
      <c r="AI42" s="30"/>
      <c r="AJ42" s="30"/>
      <c r="AK42" s="30"/>
      <c r="AL42" s="30"/>
      <c r="AM42" s="30"/>
      <c r="AN42" s="30"/>
      <c r="AO42" s="30"/>
      <c r="AP42" s="30"/>
      <c r="AQ42" s="30"/>
      <c r="AR42" s="30"/>
      <c r="AS42" s="30"/>
      <c r="AT42" s="30"/>
      <c r="AU42" s="30"/>
      <c r="AV42" s="30"/>
    </row>
    <row r="43" spans="1:48" ht="81.75" customHeight="1" x14ac:dyDescent="0.15">
      <c r="A43" s="150">
        <f t="shared" si="3"/>
        <v>38</v>
      </c>
      <c r="B43" s="309" t="s">
        <v>172</v>
      </c>
      <c r="C43" s="546" t="s">
        <v>44</v>
      </c>
      <c r="D43" s="313" t="s">
        <v>178</v>
      </c>
      <c r="E43" s="546" t="s">
        <v>117</v>
      </c>
      <c r="F43" s="101" t="s">
        <v>122</v>
      </c>
      <c r="G43" s="313" t="s">
        <v>166</v>
      </c>
      <c r="H43" s="546" t="s">
        <v>185</v>
      </c>
      <c r="I43" s="313" t="s">
        <v>125</v>
      </c>
      <c r="J43" s="548">
        <v>8.3299999999999999E-2</v>
      </c>
      <c r="K43" s="290">
        <v>1</v>
      </c>
      <c r="L43" s="290">
        <v>1</v>
      </c>
      <c r="M43" s="290">
        <v>1</v>
      </c>
      <c r="N43" s="290">
        <v>1</v>
      </c>
      <c r="O43" s="290">
        <v>1</v>
      </c>
      <c r="P43" s="273" t="s">
        <v>126</v>
      </c>
      <c r="Q43" s="274"/>
      <c r="R43" s="274"/>
      <c r="S43" s="275"/>
      <c r="T43" s="276"/>
      <c r="U43" s="28" t="str">
        <f t="shared" si="4"/>
        <v>4</v>
      </c>
      <c r="V43" s="124">
        <f t="shared" si="5"/>
        <v>0</v>
      </c>
      <c r="W43" s="277">
        <f t="shared" si="6"/>
        <v>0</v>
      </c>
      <c r="X43" s="277">
        <f t="shared" si="2"/>
        <v>0</v>
      </c>
      <c r="Y43" s="45"/>
      <c r="Z43" s="30"/>
      <c r="AA43" s="30"/>
      <c r="AB43" s="31"/>
      <c r="AC43" s="26"/>
      <c r="AD43" s="145"/>
      <c r="AE43" s="30"/>
      <c r="AF43" s="30"/>
      <c r="AG43" s="30"/>
      <c r="AH43" s="30"/>
      <c r="AI43" s="30"/>
      <c r="AJ43" s="30"/>
      <c r="AK43" s="30"/>
      <c r="AL43" s="30"/>
      <c r="AM43" s="30"/>
      <c r="AN43" s="30"/>
      <c r="AO43" s="30"/>
      <c r="AP43" s="30"/>
      <c r="AQ43" s="30"/>
      <c r="AR43" s="30"/>
      <c r="AS43" s="30"/>
      <c r="AT43" s="30"/>
      <c r="AU43" s="30"/>
      <c r="AV43" s="30"/>
    </row>
    <row r="44" spans="1:48" ht="45" x14ac:dyDescent="0.15">
      <c r="A44" s="150">
        <f t="shared" si="3"/>
        <v>39</v>
      </c>
      <c r="B44" s="309" t="s">
        <v>172</v>
      </c>
      <c r="C44" s="546" t="s">
        <v>44</v>
      </c>
      <c r="D44" s="313" t="s">
        <v>178</v>
      </c>
      <c r="E44" s="546" t="s">
        <v>117</v>
      </c>
      <c r="F44" s="101" t="s">
        <v>122</v>
      </c>
      <c r="G44" s="313" t="s">
        <v>110</v>
      </c>
      <c r="H44" s="546" t="s">
        <v>186</v>
      </c>
      <c r="I44" s="313" t="s">
        <v>112</v>
      </c>
      <c r="J44" s="548">
        <v>8.3299999999999999E-2</v>
      </c>
      <c r="K44" s="304">
        <v>1</v>
      </c>
      <c r="L44" s="304">
        <v>1</v>
      </c>
      <c r="M44" s="304">
        <v>1</v>
      </c>
      <c r="N44" s="304">
        <v>1</v>
      </c>
      <c r="O44" s="539">
        <f>SUBTOTAL(9,K44:N44)</f>
        <v>4</v>
      </c>
      <c r="P44" s="114" t="s">
        <v>113</v>
      </c>
      <c r="Q44" s="272"/>
      <c r="R44" s="272"/>
      <c r="S44" s="265"/>
      <c r="T44" s="127"/>
      <c r="U44" s="156" t="str">
        <f t="shared" si="4"/>
        <v>0</v>
      </c>
      <c r="V44" s="204">
        <f t="shared" si="5"/>
        <v>0</v>
      </c>
      <c r="W44" s="209">
        <f t="shared" si="6"/>
        <v>0</v>
      </c>
      <c r="X44" s="209">
        <f t="shared" si="2"/>
        <v>0</v>
      </c>
      <c r="Y44" s="45"/>
      <c r="Z44" s="30"/>
      <c r="AA44" s="30"/>
      <c r="AB44" s="31"/>
      <c r="AC44" s="26"/>
      <c r="AD44" s="145"/>
      <c r="AE44" s="30"/>
      <c r="AF44" s="30"/>
      <c r="AG44" s="30"/>
      <c r="AH44" s="30"/>
      <c r="AI44" s="30"/>
      <c r="AJ44" s="30"/>
      <c r="AK44" s="30"/>
      <c r="AL44" s="30"/>
      <c r="AM44" s="30"/>
      <c r="AN44" s="30"/>
      <c r="AO44" s="30"/>
      <c r="AP44" s="30"/>
      <c r="AQ44" s="30"/>
      <c r="AR44" s="30"/>
      <c r="AS44" s="30"/>
      <c r="AT44" s="30"/>
      <c r="AU44" s="30"/>
      <c r="AV44" s="30"/>
    </row>
    <row r="45" spans="1:48" ht="74.25" customHeight="1" x14ac:dyDescent="0.15">
      <c r="A45" s="150">
        <f t="shared" si="3"/>
        <v>40</v>
      </c>
      <c r="B45" s="551" t="s">
        <v>172</v>
      </c>
      <c r="C45" s="546" t="s">
        <v>44</v>
      </c>
      <c r="D45" s="313" t="s">
        <v>178</v>
      </c>
      <c r="E45" s="546" t="s">
        <v>117</v>
      </c>
      <c r="F45" s="101" t="s">
        <v>122</v>
      </c>
      <c r="G45" s="313" t="s">
        <v>166</v>
      </c>
      <c r="H45" s="546" t="s">
        <v>187</v>
      </c>
      <c r="I45" s="313" t="s">
        <v>125</v>
      </c>
      <c r="J45" s="548">
        <v>8.3299999999999999E-2</v>
      </c>
      <c r="K45" s="550">
        <v>1</v>
      </c>
      <c r="L45" s="550">
        <v>1</v>
      </c>
      <c r="M45" s="550">
        <v>1</v>
      </c>
      <c r="N45" s="550">
        <v>1</v>
      </c>
      <c r="O45" s="320">
        <v>1</v>
      </c>
      <c r="P45" s="150" t="s">
        <v>148</v>
      </c>
      <c r="Q45" s="278"/>
      <c r="R45" s="278"/>
      <c r="S45" s="275"/>
      <c r="T45" s="276"/>
      <c r="U45" s="28" t="str">
        <f t="shared" si="4"/>
        <v>4</v>
      </c>
      <c r="V45" s="124">
        <f t="shared" si="5"/>
        <v>0</v>
      </c>
      <c r="W45" s="277">
        <f t="shared" si="6"/>
        <v>0</v>
      </c>
      <c r="X45" s="277">
        <f t="shared" si="2"/>
        <v>0</v>
      </c>
      <c r="Y45" s="45"/>
      <c r="Z45" s="30"/>
      <c r="AA45" s="30"/>
      <c r="AB45" s="31"/>
      <c r="AC45" s="26"/>
      <c r="AD45" s="145"/>
      <c r="AE45" s="30"/>
      <c r="AF45" s="30"/>
      <c r="AG45" s="30"/>
      <c r="AH45" s="30"/>
      <c r="AI45" s="30"/>
      <c r="AJ45" s="30"/>
      <c r="AK45" s="30"/>
      <c r="AL45" s="30"/>
      <c r="AM45" s="30"/>
      <c r="AN45" s="30"/>
      <c r="AO45" s="30"/>
      <c r="AP45" s="30"/>
      <c r="AQ45" s="30"/>
      <c r="AR45" s="30"/>
      <c r="AS45" s="30"/>
      <c r="AT45" s="30"/>
      <c r="AU45" s="30"/>
      <c r="AV45" s="30"/>
    </row>
    <row r="46" spans="1:48" ht="74.25" customHeight="1" x14ac:dyDescent="0.15">
      <c r="A46" s="150">
        <f t="shared" si="3"/>
        <v>41</v>
      </c>
      <c r="B46" s="551" t="s">
        <v>172</v>
      </c>
      <c r="C46" s="546" t="s">
        <v>44</v>
      </c>
      <c r="D46" s="313" t="s">
        <v>178</v>
      </c>
      <c r="E46" s="546" t="s">
        <v>117</v>
      </c>
      <c r="F46" s="101" t="s">
        <v>122</v>
      </c>
      <c r="G46" s="313" t="s">
        <v>188</v>
      </c>
      <c r="H46" s="546" t="s">
        <v>189</v>
      </c>
      <c r="I46" s="313" t="s">
        <v>112</v>
      </c>
      <c r="J46" s="548">
        <v>8.3299999999999999E-2</v>
      </c>
      <c r="K46" s="552">
        <v>3</v>
      </c>
      <c r="L46" s="552">
        <v>3</v>
      </c>
      <c r="M46" s="552">
        <v>3</v>
      </c>
      <c r="N46" s="552">
        <v>3</v>
      </c>
      <c r="O46" s="553">
        <f>SUBTOTAL(9,K46:N46)</f>
        <v>12</v>
      </c>
      <c r="P46" s="405" t="s">
        <v>113</v>
      </c>
      <c r="Q46" s="271"/>
      <c r="R46" s="271"/>
      <c r="S46" s="265"/>
      <c r="T46" s="127"/>
      <c r="U46" s="119" t="str">
        <f t="shared" si="4"/>
        <v>0</v>
      </c>
      <c r="V46" s="204">
        <f t="shared" si="5"/>
        <v>0</v>
      </c>
      <c r="W46" s="209">
        <f t="shared" si="6"/>
        <v>0</v>
      </c>
      <c r="X46" s="209">
        <f t="shared" si="2"/>
        <v>0</v>
      </c>
      <c r="Y46" s="45"/>
      <c r="Z46" s="30"/>
      <c r="AA46" s="30"/>
      <c r="AB46" s="31"/>
      <c r="AC46" s="26"/>
      <c r="AD46" s="145"/>
      <c r="AE46" s="30"/>
      <c r="AF46" s="30"/>
      <c r="AG46" s="30"/>
      <c r="AH46" s="30"/>
      <c r="AI46" s="30"/>
      <c r="AJ46" s="30"/>
      <c r="AK46" s="30"/>
      <c r="AL46" s="30"/>
      <c r="AM46" s="30"/>
      <c r="AN46" s="30"/>
      <c r="AO46" s="30"/>
      <c r="AP46" s="30"/>
      <c r="AQ46" s="30"/>
      <c r="AR46" s="30"/>
      <c r="AS46" s="30"/>
      <c r="AT46" s="30"/>
      <c r="AU46" s="30"/>
      <c r="AV46" s="30"/>
    </row>
    <row r="47" spans="1:48" ht="74.25" customHeight="1" x14ac:dyDescent="0.15">
      <c r="A47" s="150">
        <f t="shared" si="3"/>
        <v>42</v>
      </c>
      <c r="B47" s="551" t="s">
        <v>172</v>
      </c>
      <c r="C47" s="546" t="s">
        <v>44</v>
      </c>
      <c r="D47" s="313" t="s">
        <v>190</v>
      </c>
      <c r="E47" s="546" t="s">
        <v>117</v>
      </c>
      <c r="F47" s="101" t="s">
        <v>122</v>
      </c>
      <c r="G47" s="313" t="s">
        <v>191</v>
      </c>
      <c r="H47" s="546" t="s">
        <v>192</v>
      </c>
      <c r="I47" s="313" t="s">
        <v>125</v>
      </c>
      <c r="J47" s="554">
        <v>8.3000000000000004E-2</v>
      </c>
      <c r="K47" s="290">
        <v>1</v>
      </c>
      <c r="L47" s="290">
        <v>1</v>
      </c>
      <c r="M47" s="290">
        <v>1</v>
      </c>
      <c r="N47" s="290">
        <v>1</v>
      </c>
      <c r="O47" s="290">
        <v>1</v>
      </c>
      <c r="P47" s="385" t="s">
        <v>148</v>
      </c>
      <c r="Q47" s="404"/>
      <c r="R47" s="278"/>
      <c r="S47" s="275"/>
      <c r="T47" s="276"/>
      <c r="U47" s="32" t="str">
        <f t="shared" si="4"/>
        <v>4</v>
      </c>
      <c r="V47" s="210">
        <f t="shared" si="5"/>
        <v>0</v>
      </c>
      <c r="W47" s="213">
        <f t="shared" si="6"/>
        <v>0</v>
      </c>
      <c r="X47" s="213">
        <f t="shared" si="2"/>
        <v>0</v>
      </c>
      <c r="Y47" s="45"/>
      <c r="Z47" s="30"/>
      <c r="AA47" s="30"/>
      <c r="AB47" s="31"/>
      <c r="AC47" s="26"/>
      <c r="AD47" s="145"/>
      <c r="AE47" s="30"/>
      <c r="AF47" s="30"/>
      <c r="AG47" s="30"/>
      <c r="AH47" s="30"/>
      <c r="AI47" s="30"/>
      <c r="AJ47" s="30"/>
      <c r="AK47" s="30"/>
      <c r="AL47" s="30"/>
      <c r="AM47" s="30"/>
      <c r="AN47" s="30"/>
      <c r="AO47" s="30"/>
      <c r="AP47" s="30"/>
      <c r="AQ47" s="30"/>
      <c r="AR47" s="30"/>
      <c r="AS47" s="30"/>
      <c r="AT47" s="30"/>
      <c r="AU47" s="30"/>
      <c r="AV47" s="30"/>
    </row>
    <row r="48" spans="1:48" ht="69" customHeight="1" x14ac:dyDescent="0.15">
      <c r="A48" s="150">
        <f t="shared" si="3"/>
        <v>43</v>
      </c>
      <c r="B48" s="551" t="s">
        <v>172</v>
      </c>
      <c r="C48" s="546" t="s">
        <v>44</v>
      </c>
      <c r="D48" s="313" t="s">
        <v>193</v>
      </c>
      <c r="E48" s="546" t="s">
        <v>117</v>
      </c>
      <c r="F48" s="101" t="s">
        <v>122</v>
      </c>
      <c r="G48" s="313" t="s">
        <v>166</v>
      </c>
      <c r="H48" s="546" t="s">
        <v>194</v>
      </c>
      <c r="I48" s="313" t="s">
        <v>125</v>
      </c>
      <c r="J48" s="548">
        <v>8.3299999999999999E-2</v>
      </c>
      <c r="K48" s="550">
        <v>1</v>
      </c>
      <c r="L48" s="550">
        <v>1</v>
      </c>
      <c r="M48" s="550">
        <v>1</v>
      </c>
      <c r="N48" s="550">
        <v>1</v>
      </c>
      <c r="O48" s="320">
        <v>1</v>
      </c>
      <c r="P48" s="360" t="s">
        <v>148</v>
      </c>
      <c r="Q48" s="256"/>
      <c r="R48" s="256"/>
      <c r="S48" s="33"/>
      <c r="T48" s="33"/>
      <c r="U48" s="32" t="str">
        <f t="shared" si="4"/>
        <v>4</v>
      </c>
      <c r="V48" s="40">
        <f t="shared" si="5"/>
        <v>0</v>
      </c>
      <c r="W48" s="220">
        <f t="shared" si="6"/>
        <v>0</v>
      </c>
      <c r="X48" s="220">
        <f t="shared" si="2"/>
        <v>0</v>
      </c>
      <c r="Y48" s="45"/>
      <c r="Z48" s="30"/>
      <c r="AA48" s="30"/>
      <c r="AB48" s="31"/>
      <c r="AC48" s="26"/>
      <c r="AD48" s="145"/>
      <c r="AE48" s="30"/>
      <c r="AF48" s="30"/>
      <c r="AG48" s="30"/>
      <c r="AH48" s="30"/>
      <c r="AI48" s="30"/>
      <c r="AJ48" s="30"/>
      <c r="AK48" s="30"/>
      <c r="AL48" s="30"/>
      <c r="AM48" s="30"/>
      <c r="AN48" s="30"/>
      <c r="AO48" s="30"/>
      <c r="AP48" s="30"/>
      <c r="AQ48" s="30"/>
      <c r="AR48" s="30"/>
      <c r="AS48" s="30"/>
      <c r="AT48" s="30"/>
      <c r="AU48" s="30"/>
      <c r="AV48" s="30"/>
    </row>
    <row r="49" spans="1:48" ht="120" x14ac:dyDescent="0.15">
      <c r="A49" s="150">
        <f t="shared" si="3"/>
        <v>44</v>
      </c>
      <c r="B49" s="87" t="s">
        <v>120</v>
      </c>
      <c r="C49" s="101" t="s">
        <v>35</v>
      </c>
      <c r="D49" s="87" t="s">
        <v>195</v>
      </c>
      <c r="E49" s="101" t="s">
        <v>117</v>
      </c>
      <c r="F49" s="101" t="s">
        <v>122</v>
      </c>
      <c r="G49" s="87" t="s">
        <v>196</v>
      </c>
      <c r="H49" s="555" t="s">
        <v>197</v>
      </c>
      <c r="I49" s="104" t="s">
        <v>125</v>
      </c>
      <c r="J49" s="549">
        <v>0.84</v>
      </c>
      <c r="K49" s="549">
        <v>1</v>
      </c>
      <c r="L49" s="549">
        <v>1</v>
      </c>
      <c r="M49" s="549">
        <v>1</v>
      </c>
      <c r="N49" s="549">
        <v>1</v>
      </c>
      <c r="O49" s="556">
        <v>1</v>
      </c>
      <c r="P49" s="539" t="s">
        <v>148</v>
      </c>
      <c r="Q49" s="264"/>
      <c r="R49" s="264"/>
      <c r="S49" s="245"/>
      <c r="T49" s="27"/>
      <c r="U49" s="28" t="str">
        <f>IF(P49="Constante","3",IF(P49="Demanda","3","0"))</f>
        <v>3</v>
      </c>
      <c r="V49" s="40">
        <f t="shared" si="5"/>
        <v>0</v>
      </c>
      <c r="W49" s="220">
        <f t="shared" si="6"/>
        <v>0</v>
      </c>
      <c r="X49" s="220">
        <f t="shared" si="2"/>
        <v>0</v>
      </c>
      <c r="Y49" s="45"/>
      <c r="Z49" s="30"/>
      <c r="AA49" s="30"/>
      <c r="AB49" s="31"/>
      <c r="AC49" s="26"/>
      <c r="AD49" s="145"/>
      <c r="AE49" s="30"/>
      <c r="AF49" s="30"/>
      <c r="AG49" s="30"/>
      <c r="AH49" s="30"/>
      <c r="AI49" s="30"/>
      <c r="AJ49" s="30"/>
      <c r="AK49" s="30"/>
      <c r="AL49" s="30"/>
      <c r="AM49" s="30"/>
      <c r="AN49" s="30"/>
      <c r="AO49" s="30"/>
      <c r="AP49" s="30"/>
      <c r="AQ49" s="30"/>
      <c r="AR49" s="30"/>
      <c r="AS49" s="30"/>
      <c r="AT49" s="30"/>
      <c r="AU49" s="30"/>
      <c r="AV49" s="30"/>
    </row>
    <row r="50" spans="1:48" ht="68.25" customHeight="1" x14ac:dyDescent="0.15">
      <c r="A50" s="150">
        <f t="shared" si="3"/>
        <v>45</v>
      </c>
      <c r="B50" s="87" t="s">
        <v>120</v>
      </c>
      <c r="C50" s="101" t="s">
        <v>35</v>
      </c>
      <c r="D50" s="87" t="s">
        <v>195</v>
      </c>
      <c r="E50" s="101" t="s">
        <v>117</v>
      </c>
      <c r="F50" s="101" t="s">
        <v>122</v>
      </c>
      <c r="G50" s="87" t="s">
        <v>198</v>
      </c>
      <c r="H50" s="557" t="s">
        <v>199</v>
      </c>
      <c r="I50" s="309" t="s">
        <v>125</v>
      </c>
      <c r="J50" s="550">
        <v>0.16</v>
      </c>
      <c r="K50" s="549">
        <v>1</v>
      </c>
      <c r="L50" s="549">
        <v>1</v>
      </c>
      <c r="M50" s="549">
        <v>1</v>
      </c>
      <c r="N50" s="549">
        <v>1</v>
      </c>
      <c r="O50" s="558">
        <v>1</v>
      </c>
      <c r="P50" s="539" t="s">
        <v>148</v>
      </c>
      <c r="Q50" s="264"/>
      <c r="R50" s="264"/>
      <c r="S50" s="245"/>
      <c r="T50" s="245"/>
      <c r="U50" s="28" t="str">
        <f>IF(P50="Constante","4",IF(P50="Demanda","4","0"))</f>
        <v>4</v>
      </c>
      <c r="V50" s="40">
        <f t="shared" si="5"/>
        <v>0</v>
      </c>
      <c r="W50" s="220">
        <f t="shared" si="6"/>
        <v>0</v>
      </c>
      <c r="X50" s="220">
        <f t="shared" si="2"/>
        <v>0</v>
      </c>
      <c r="Y50" s="45"/>
      <c r="Z50" s="30"/>
      <c r="AA50" s="30"/>
      <c r="AB50" s="31"/>
      <c r="AC50" s="26"/>
      <c r="AD50" s="145"/>
      <c r="AE50" s="30"/>
      <c r="AF50" s="30"/>
      <c r="AG50" s="30"/>
      <c r="AH50" s="30"/>
      <c r="AI50" s="30"/>
      <c r="AJ50" s="30"/>
      <c r="AK50" s="30"/>
      <c r="AL50" s="30"/>
      <c r="AM50" s="30"/>
      <c r="AN50" s="30"/>
      <c r="AO50" s="30"/>
      <c r="AP50" s="30"/>
      <c r="AQ50" s="30"/>
      <c r="AR50" s="30"/>
      <c r="AS50" s="30"/>
      <c r="AT50" s="30"/>
      <c r="AU50" s="30"/>
      <c r="AV50" s="30"/>
    </row>
    <row r="51" spans="1:48" ht="77.25" customHeight="1" x14ac:dyDescent="0.15">
      <c r="A51" s="150">
        <f t="shared" si="3"/>
        <v>46</v>
      </c>
      <c r="B51" s="87" t="s">
        <v>105</v>
      </c>
      <c r="C51" s="101" t="s">
        <v>27</v>
      </c>
      <c r="D51" s="87" t="s">
        <v>130</v>
      </c>
      <c r="E51" s="303" t="s">
        <v>117</v>
      </c>
      <c r="F51" s="99" t="s">
        <v>200</v>
      </c>
      <c r="G51" s="305" t="s">
        <v>127</v>
      </c>
      <c r="H51" s="559" t="s">
        <v>201</v>
      </c>
      <c r="I51" s="87" t="s">
        <v>125</v>
      </c>
      <c r="J51" s="88">
        <v>0.2</v>
      </c>
      <c r="K51" s="560">
        <v>0.25</v>
      </c>
      <c r="L51" s="560">
        <v>0.25</v>
      </c>
      <c r="M51" s="560">
        <v>0.25</v>
      </c>
      <c r="N51" s="560">
        <v>0.25</v>
      </c>
      <c r="O51" s="541">
        <f t="shared" ref="O51:O56" si="7">SUBTOTAL(9,K51:N51)</f>
        <v>1</v>
      </c>
      <c r="P51" s="150" t="s">
        <v>113</v>
      </c>
      <c r="Q51" s="279"/>
      <c r="R51" s="279"/>
      <c r="S51" s="270"/>
      <c r="T51" s="33"/>
      <c r="U51" s="28" t="str">
        <f>IF(P51="Constante","3",IF(P51="Demanda","3","0"))</f>
        <v>0</v>
      </c>
      <c r="V51" s="122">
        <f t="shared" si="5"/>
        <v>0</v>
      </c>
      <c r="W51" s="197">
        <f t="shared" si="6"/>
        <v>0</v>
      </c>
      <c r="X51" s="197">
        <f t="shared" si="2"/>
        <v>0</v>
      </c>
      <c r="Y51" s="45"/>
      <c r="Z51" s="30"/>
      <c r="AA51" s="30"/>
      <c r="AB51" s="31"/>
      <c r="AC51" s="26"/>
      <c r="AD51" s="145"/>
      <c r="AE51" s="30"/>
      <c r="AF51" s="30"/>
      <c r="AG51" s="30"/>
      <c r="AH51" s="30"/>
      <c r="AI51" s="30"/>
      <c r="AJ51" s="30"/>
      <c r="AK51" s="30"/>
      <c r="AL51" s="30"/>
      <c r="AM51" s="30"/>
      <c r="AN51" s="30"/>
      <c r="AO51" s="30"/>
      <c r="AP51" s="30"/>
      <c r="AQ51" s="30"/>
      <c r="AR51" s="30"/>
      <c r="AS51" s="30"/>
      <c r="AT51" s="30"/>
      <c r="AU51" s="30"/>
      <c r="AV51" s="30"/>
    </row>
    <row r="52" spans="1:48" ht="67.5" customHeight="1" thickBot="1" x14ac:dyDescent="0.2">
      <c r="A52" s="150">
        <f t="shared" si="3"/>
        <v>47</v>
      </c>
      <c r="B52" s="296" t="s">
        <v>105</v>
      </c>
      <c r="C52" s="561" t="s">
        <v>27</v>
      </c>
      <c r="D52" s="296" t="s">
        <v>130</v>
      </c>
      <c r="E52" s="562" t="s">
        <v>117</v>
      </c>
      <c r="F52" s="99" t="s">
        <v>200</v>
      </c>
      <c r="G52" s="563" t="s">
        <v>133</v>
      </c>
      <c r="H52" s="564" t="s">
        <v>202</v>
      </c>
      <c r="I52" s="87" t="s">
        <v>112</v>
      </c>
      <c r="J52" s="98">
        <v>0.2</v>
      </c>
      <c r="K52" s="296">
        <v>3</v>
      </c>
      <c r="L52" s="296">
        <v>3</v>
      </c>
      <c r="M52" s="296">
        <v>3</v>
      </c>
      <c r="N52" s="296">
        <v>3</v>
      </c>
      <c r="O52" s="539">
        <f t="shared" si="7"/>
        <v>12</v>
      </c>
      <c r="P52" s="405" t="s">
        <v>113</v>
      </c>
      <c r="Q52" s="272"/>
      <c r="R52" s="272"/>
      <c r="S52" s="265"/>
      <c r="T52" s="127"/>
      <c r="U52" s="116" t="str">
        <f>IF(P52="Constante","3",IF(P52="Demanda","3","0"))</f>
        <v>0</v>
      </c>
      <c r="V52" s="204">
        <f t="shared" si="5"/>
        <v>0</v>
      </c>
      <c r="W52" s="209">
        <f t="shared" si="6"/>
        <v>0</v>
      </c>
      <c r="X52" s="209">
        <f t="shared" si="2"/>
        <v>0</v>
      </c>
      <c r="Y52" s="45"/>
      <c r="Z52" s="30"/>
      <c r="AA52" s="30"/>
      <c r="AB52" s="31"/>
      <c r="AC52" s="26"/>
      <c r="AD52" s="145"/>
      <c r="AE52" s="30"/>
      <c r="AF52" s="30"/>
      <c r="AG52" s="30"/>
      <c r="AH52" s="30"/>
      <c r="AI52" s="30"/>
      <c r="AJ52" s="30"/>
      <c r="AK52" s="30"/>
      <c r="AL52" s="30"/>
      <c r="AM52" s="30"/>
      <c r="AN52" s="30"/>
      <c r="AO52" s="30"/>
      <c r="AP52" s="30"/>
      <c r="AQ52" s="30"/>
      <c r="AR52" s="30"/>
      <c r="AS52" s="30"/>
      <c r="AT52" s="30"/>
      <c r="AU52" s="30"/>
      <c r="AV52" s="30"/>
    </row>
    <row r="53" spans="1:48" ht="78" customHeight="1" x14ac:dyDescent="0.15">
      <c r="A53" s="150">
        <f t="shared" si="3"/>
        <v>48</v>
      </c>
      <c r="B53" s="249" t="s">
        <v>105</v>
      </c>
      <c r="C53" s="103" t="s">
        <v>27</v>
      </c>
      <c r="D53" s="249" t="s">
        <v>130</v>
      </c>
      <c r="E53" s="565" t="s">
        <v>117</v>
      </c>
      <c r="F53" s="99" t="s">
        <v>200</v>
      </c>
      <c r="G53" s="396" t="s">
        <v>133</v>
      </c>
      <c r="H53" s="103" t="s">
        <v>203</v>
      </c>
      <c r="I53" s="87" t="s">
        <v>112</v>
      </c>
      <c r="J53" s="566">
        <v>0.2</v>
      </c>
      <c r="K53" s="567">
        <v>1</v>
      </c>
      <c r="L53" s="567">
        <v>1</v>
      </c>
      <c r="M53" s="567">
        <v>1</v>
      </c>
      <c r="N53" s="567">
        <v>1</v>
      </c>
      <c r="O53" s="539">
        <f t="shared" si="7"/>
        <v>4</v>
      </c>
      <c r="P53" s="568" t="s">
        <v>113</v>
      </c>
      <c r="Q53" s="272"/>
      <c r="R53" s="272"/>
      <c r="S53" s="265"/>
      <c r="T53" s="127"/>
      <c r="U53" s="118" t="str">
        <f t="shared" ref="U53:U75" si="8">IF(P53="Constante","4",IF(P53="Demanda","4","0"))</f>
        <v>0</v>
      </c>
      <c r="V53" s="204">
        <f t="shared" si="5"/>
        <v>0</v>
      </c>
      <c r="W53" s="209">
        <f t="shared" si="6"/>
        <v>0</v>
      </c>
      <c r="X53" s="209">
        <f t="shared" si="2"/>
        <v>0</v>
      </c>
      <c r="Y53" s="45"/>
      <c r="Z53" s="30"/>
      <c r="AA53" s="30"/>
      <c r="AB53" s="31"/>
      <c r="AC53" s="26"/>
      <c r="AD53" s="145"/>
      <c r="AE53" s="30"/>
      <c r="AF53" s="30"/>
      <c r="AG53" s="30"/>
      <c r="AH53" s="30"/>
      <c r="AI53" s="30"/>
      <c r="AJ53" s="30"/>
      <c r="AK53" s="30"/>
      <c r="AL53" s="30"/>
      <c r="AM53" s="30"/>
      <c r="AN53" s="30"/>
      <c r="AO53" s="30"/>
      <c r="AP53" s="30"/>
      <c r="AQ53" s="30"/>
      <c r="AR53" s="30"/>
      <c r="AS53" s="30"/>
      <c r="AT53" s="30"/>
      <c r="AU53" s="30"/>
      <c r="AV53" s="30"/>
    </row>
    <row r="54" spans="1:48" ht="135" x14ac:dyDescent="0.15">
      <c r="A54" s="150">
        <f t="shared" si="3"/>
        <v>49</v>
      </c>
      <c r="B54" s="87" t="s">
        <v>105</v>
      </c>
      <c r="C54" s="101" t="s">
        <v>27</v>
      </c>
      <c r="D54" s="87" t="s">
        <v>130</v>
      </c>
      <c r="E54" s="303" t="s">
        <v>117</v>
      </c>
      <c r="F54" s="99" t="s">
        <v>200</v>
      </c>
      <c r="G54" s="305" t="s">
        <v>133</v>
      </c>
      <c r="H54" s="101" t="s">
        <v>204</v>
      </c>
      <c r="I54" s="87" t="s">
        <v>112</v>
      </c>
      <c r="J54" s="283">
        <v>0.2</v>
      </c>
      <c r="K54" s="567">
        <v>3</v>
      </c>
      <c r="L54" s="567">
        <v>3</v>
      </c>
      <c r="M54" s="567">
        <v>3</v>
      </c>
      <c r="N54" s="567">
        <v>3</v>
      </c>
      <c r="O54" s="539">
        <f t="shared" si="7"/>
        <v>12</v>
      </c>
      <c r="P54" s="326" t="s">
        <v>113</v>
      </c>
      <c r="Q54" s="272"/>
      <c r="R54" s="272"/>
      <c r="S54" s="265"/>
      <c r="T54" s="127"/>
      <c r="U54" s="119" t="str">
        <f t="shared" si="8"/>
        <v>0</v>
      </c>
      <c r="V54" s="204">
        <f t="shared" si="5"/>
        <v>0</v>
      </c>
      <c r="W54" s="209">
        <f t="shared" si="6"/>
        <v>0</v>
      </c>
      <c r="X54" s="209">
        <f t="shared" si="2"/>
        <v>0</v>
      </c>
      <c r="Y54" s="45"/>
      <c r="Z54" s="30"/>
      <c r="AA54" s="30"/>
      <c r="AB54" s="31"/>
      <c r="AC54" s="26"/>
      <c r="AD54" s="145"/>
      <c r="AE54" s="30"/>
      <c r="AF54" s="30"/>
      <c r="AG54" s="30"/>
      <c r="AH54" s="30"/>
      <c r="AI54" s="30"/>
      <c r="AJ54" s="30"/>
      <c r="AK54" s="30"/>
      <c r="AL54" s="30"/>
      <c r="AM54" s="30"/>
      <c r="AN54" s="30"/>
      <c r="AO54" s="30"/>
      <c r="AP54" s="30"/>
      <c r="AQ54" s="30"/>
      <c r="AR54" s="30"/>
      <c r="AS54" s="30"/>
      <c r="AT54" s="30"/>
      <c r="AU54" s="30"/>
      <c r="AV54" s="30"/>
    </row>
    <row r="55" spans="1:48" ht="135" x14ac:dyDescent="0.15">
      <c r="A55" s="150">
        <f t="shared" si="3"/>
        <v>50</v>
      </c>
      <c r="B55" s="87" t="s">
        <v>105</v>
      </c>
      <c r="C55" s="101" t="s">
        <v>27</v>
      </c>
      <c r="D55" s="87" t="s">
        <v>130</v>
      </c>
      <c r="E55" s="303" t="s">
        <v>117</v>
      </c>
      <c r="F55" s="99" t="s">
        <v>200</v>
      </c>
      <c r="G55" s="305" t="s">
        <v>127</v>
      </c>
      <c r="H55" s="559" t="s">
        <v>205</v>
      </c>
      <c r="I55" s="87" t="s">
        <v>112</v>
      </c>
      <c r="J55" s="283">
        <v>0.2</v>
      </c>
      <c r="K55" s="569">
        <v>1</v>
      </c>
      <c r="L55" s="569">
        <v>1</v>
      </c>
      <c r="M55" s="569">
        <v>1</v>
      </c>
      <c r="N55" s="569">
        <v>1</v>
      </c>
      <c r="O55" s="539">
        <f t="shared" si="7"/>
        <v>4</v>
      </c>
      <c r="P55" s="570" t="s">
        <v>113</v>
      </c>
      <c r="Q55" s="280"/>
      <c r="R55" s="280"/>
      <c r="S55" s="127"/>
      <c r="T55" s="127"/>
      <c r="U55" s="119" t="str">
        <f t="shared" si="8"/>
        <v>0</v>
      </c>
      <c r="V55" s="204">
        <f t="shared" si="5"/>
        <v>0</v>
      </c>
      <c r="W55" s="209">
        <f t="shared" si="6"/>
        <v>0</v>
      </c>
      <c r="X55" s="209">
        <f t="shared" si="2"/>
        <v>0</v>
      </c>
      <c r="Y55" s="45"/>
      <c r="Z55" s="30"/>
      <c r="AA55" s="30"/>
      <c r="AB55" s="31"/>
      <c r="AC55" s="26"/>
      <c r="AD55" s="145"/>
      <c r="AE55" s="30"/>
      <c r="AF55" s="30"/>
      <c r="AG55" s="30"/>
      <c r="AH55" s="30"/>
      <c r="AI55" s="30"/>
      <c r="AJ55" s="30"/>
      <c r="AK55" s="30"/>
      <c r="AL55" s="30"/>
      <c r="AM55" s="30"/>
      <c r="AN55" s="30"/>
      <c r="AO55" s="30"/>
      <c r="AP55" s="30"/>
      <c r="AQ55" s="30"/>
      <c r="AR55" s="30"/>
      <c r="AS55" s="30"/>
      <c r="AT55" s="30"/>
      <c r="AU55" s="30"/>
      <c r="AV55" s="30"/>
    </row>
    <row r="56" spans="1:48" ht="60" x14ac:dyDescent="0.15">
      <c r="A56" s="150">
        <f t="shared" si="3"/>
        <v>51</v>
      </c>
      <c r="B56" s="87" t="s">
        <v>135</v>
      </c>
      <c r="C56" s="101" t="s">
        <v>50</v>
      </c>
      <c r="D56" s="87" t="s">
        <v>206</v>
      </c>
      <c r="E56" s="101" t="s">
        <v>117</v>
      </c>
      <c r="F56" s="281" t="s">
        <v>122</v>
      </c>
      <c r="G56" s="87" t="s">
        <v>154</v>
      </c>
      <c r="H56" s="100" t="s">
        <v>207</v>
      </c>
      <c r="I56" s="87" t="s">
        <v>112</v>
      </c>
      <c r="J56" s="88">
        <v>0.3</v>
      </c>
      <c r="K56" s="282">
        <v>0</v>
      </c>
      <c r="L56" s="282">
        <v>1</v>
      </c>
      <c r="M56" s="282">
        <v>0</v>
      </c>
      <c r="N56" s="282">
        <v>2</v>
      </c>
      <c r="O56" s="539">
        <f t="shared" si="7"/>
        <v>3</v>
      </c>
      <c r="P56" s="115" t="s">
        <v>113</v>
      </c>
      <c r="Q56" s="272"/>
      <c r="R56" s="272"/>
      <c r="S56" s="265"/>
      <c r="T56" s="127"/>
      <c r="U56" s="119" t="str">
        <f t="shared" si="8"/>
        <v>0</v>
      </c>
      <c r="V56" s="208">
        <f t="shared" si="5"/>
        <v>0</v>
      </c>
      <c r="W56" s="209">
        <f t="shared" si="6"/>
        <v>0</v>
      </c>
      <c r="X56" s="209">
        <f t="shared" si="2"/>
        <v>0</v>
      </c>
      <c r="Y56" s="45"/>
      <c r="Z56" s="30"/>
      <c r="AA56" s="30"/>
      <c r="AB56" s="31"/>
      <c r="AC56" s="26"/>
      <c r="AD56" s="145"/>
      <c r="AE56" s="30"/>
      <c r="AF56" s="30"/>
      <c r="AG56" s="30"/>
      <c r="AH56" s="30"/>
      <c r="AI56" s="30"/>
      <c r="AJ56" s="30"/>
      <c r="AK56" s="30"/>
      <c r="AL56" s="30"/>
      <c r="AM56" s="30"/>
      <c r="AN56" s="30"/>
      <c r="AO56" s="30"/>
      <c r="AP56" s="30"/>
      <c r="AQ56" s="30"/>
      <c r="AR56" s="30"/>
      <c r="AS56" s="30"/>
      <c r="AT56" s="30"/>
      <c r="AU56" s="30"/>
      <c r="AV56" s="30"/>
    </row>
    <row r="57" spans="1:48" ht="45" x14ac:dyDescent="0.15">
      <c r="A57" s="150">
        <f t="shared" si="3"/>
        <v>52</v>
      </c>
      <c r="B57" s="87" t="s">
        <v>135</v>
      </c>
      <c r="C57" s="101" t="s">
        <v>50</v>
      </c>
      <c r="D57" s="87" t="s">
        <v>206</v>
      </c>
      <c r="E57" s="101" t="s">
        <v>117</v>
      </c>
      <c r="F57" s="281" t="s">
        <v>122</v>
      </c>
      <c r="G57" s="87" t="s">
        <v>110</v>
      </c>
      <c r="H57" s="100" t="s">
        <v>208</v>
      </c>
      <c r="I57" s="87" t="s">
        <v>125</v>
      </c>
      <c r="J57" s="283">
        <v>0.5</v>
      </c>
      <c r="K57" s="284">
        <v>1</v>
      </c>
      <c r="L57" s="285">
        <v>1</v>
      </c>
      <c r="M57" s="286">
        <v>1</v>
      </c>
      <c r="N57" s="286">
        <v>1</v>
      </c>
      <c r="O57" s="286">
        <v>1</v>
      </c>
      <c r="P57" s="287" t="s">
        <v>148</v>
      </c>
      <c r="Q57" s="288"/>
      <c r="R57" s="289"/>
      <c r="S57" s="238"/>
      <c r="T57" s="239"/>
      <c r="U57" s="32" t="str">
        <f t="shared" si="8"/>
        <v>4</v>
      </c>
      <c r="V57" s="210">
        <f t="shared" si="5"/>
        <v>0</v>
      </c>
      <c r="W57" s="213">
        <f t="shared" si="6"/>
        <v>0</v>
      </c>
      <c r="X57" s="213">
        <f t="shared" si="2"/>
        <v>0</v>
      </c>
      <c r="Y57" s="45"/>
      <c r="Z57" s="30"/>
      <c r="AA57" s="30"/>
      <c r="AB57" s="31"/>
      <c r="AC57" s="26"/>
      <c r="AD57" s="145"/>
      <c r="AE57" s="30"/>
      <c r="AF57" s="30"/>
      <c r="AG57" s="30"/>
      <c r="AH57" s="30"/>
      <c r="AI57" s="30"/>
      <c r="AJ57" s="30"/>
      <c r="AK57" s="30"/>
      <c r="AL57" s="30"/>
      <c r="AM57" s="30"/>
      <c r="AN57" s="30"/>
      <c r="AO57" s="30"/>
      <c r="AP57" s="30"/>
      <c r="AQ57" s="30"/>
      <c r="AR57" s="30"/>
      <c r="AS57" s="30"/>
      <c r="AT57" s="30"/>
      <c r="AU57" s="30"/>
      <c r="AV57" s="30"/>
    </row>
    <row r="58" spans="1:48" ht="60" x14ac:dyDescent="0.15">
      <c r="A58" s="150">
        <f t="shared" si="3"/>
        <v>53</v>
      </c>
      <c r="B58" s="87" t="s">
        <v>135</v>
      </c>
      <c r="C58" s="101" t="s">
        <v>50</v>
      </c>
      <c r="D58" s="87" t="s">
        <v>206</v>
      </c>
      <c r="E58" s="101" t="s">
        <v>117</v>
      </c>
      <c r="F58" s="281" t="s">
        <v>122</v>
      </c>
      <c r="G58" s="87" t="s">
        <v>154</v>
      </c>
      <c r="H58" s="100" t="s">
        <v>209</v>
      </c>
      <c r="I58" s="87" t="s">
        <v>125</v>
      </c>
      <c r="J58" s="88">
        <v>0.2</v>
      </c>
      <c r="K58" s="91">
        <v>0</v>
      </c>
      <c r="L58" s="286">
        <v>0.5</v>
      </c>
      <c r="M58" s="91">
        <v>0</v>
      </c>
      <c r="N58" s="286">
        <v>0.5</v>
      </c>
      <c r="O58" s="541">
        <f>SUBTOTAL(9,K58:N58)</f>
        <v>1</v>
      </c>
      <c r="P58" s="287" t="s">
        <v>113</v>
      </c>
      <c r="Q58" s="157"/>
      <c r="R58" s="41"/>
      <c r="S58" s="43"/>
      <c r="T58" s="27"/>
      <c r="U58" s="32" t="str">
        <f t="shared" si="8"/>
        <v>0</v>
      </c>
      <c r="V58" s="40">
        <f t="shared" si="5"/>
        <v>0</v>
      </c>
      <c r="W58" s="220">
        <f t="shared" si="6"/>
        <v>0</v>
      </c>
      <c r="X58" s="220">
        <f t="shared" si="2"/>
        <v>0</v>
      </c>
      <c r="Y58" s="45"/>
      <c r="Z58" s="30"/>
      <c r="AA58" s="30"/>
      <c r="AB58" s="31"/>
      <c r="AC58" s="26"/>
      <c r="AD58" s="145"/>
      <c r="AE58" s="30"/>
      <c r="AF58" s="30"/>
      <c r="AG58" s="30"/>
      <c r="AH58" s="30"/>
      <c r="AI58" s="30"/>
      <c r="AJ58" s="30"/>
      <c r="AK58" s="30"/>
      <c r="AL58" s="30"/>
      <c r="AM58" s="30"/>
      <c r="AN58" s="30"/>
      <c r="AO58" s="30"/>
      <c r="AP58" s="30"/>
      <c r="AQ58" s="30"/>
      <c r="AR58" s="30"/>
      <c r="AS58" s="30"/>
      <c r="AT58" s="30"/>
      <c r="AU58" s="30"/>
      <c r="AV58" s="30"/>
    </row>
    <row r="59" spans="1:48" s="12" customFormat="1" ht="91" x14ac:dyDescent="0.2">
      <c r="A59" s="150">
        <f t="shared" si="3"/>
        <v>54</v>
      </c>
      <c r="B59" s="87" t="s">
        <v>105</v>
      </c>
      <c r="C59" s="87" t="s">
        <v>25</v>
      </c>
      <c r="D59" s="87" t="s">
        <v>130</v>
      </c>
      <c r="E59" s="87" t="s">
        <v>210</v>
      </c>
      <c r="F59" s="96" t="s">
        <v>211</v>
      </c>
      <c r="G59" s="87" t="s">
        <v>133</v>
      </c>
      <c r="H59" s="109" t="s">
        <v>212</v>
      </c>
      <c r="I59" s="87" t="s">
        <v>125</v>
      </c>
      <c r="J59" s="88">
        <v>0.2</v>
      </c>
      <c r="K59" s="88">
        <v>1</v>
      </c>
      <c r="L59" s="88">
        <v>1</v>
      </c>
      <c r="M59" s="88">
        <v>1</v>
      </c>
      <c r="N59" s="88">
        <v>1</v>
      </c>
      <c r="O59" s="88">
        <v>1</v>
      </c>
      <c r="P59" s="287" t="s">
        <v>126</v>
      </c>
      <c r="Q59" s="157"/>
      <c r="R59" s="41"/>
      <c r="S59" s="43"/>
      <c r="T59" s="27"/>
      <c r="U59" s="32" t="str">
        <f t="shared" si="8"/>
        <v>4</v>
      </c>
      <c r="V59" s="40">
        <f t="shared" si="5"/>
        <v>0</v>
      </c>
      <c r="W59" s="220">
        <f t="shared" si="6"/>
        <v>0</v>
      </c>
      <c r="X59" s="220">
        <f t="shared" si="2"/>
        <v>0</v>
      </c>
      <c r="Y59" s="45"/>
      <c r="Z59" s="30"/>
      <c r="AA59" s="30"/>
      <c r="AB59" s="31"/>
      <c r="AC59" s="26"/>
      <c r="AD59" s="145"/>
      <c r="AE59" s="113"/>
      <c r="AF59" s="113"/>
      <c r="AG59" s="113"/>
      <c r="AH59" s="113"/>
      <c r="AI59" s="113"/>
      <c r="AJ59" s="113"/>
      <c r="AK59" s="113"/>
      <c r="AL59" s="113"/>
      <c r="AM59" s="113"/>
      <c r="AN59" s="113"/>
      <c r="AO59" s="113"/>
      <c r="AP59" s="113"/>
      <c r="AQ59" s="113"/>
      <c r="AR59" s="113"/>
      <c r="AS59" s="113"/>
      <c r="AT59" s="113"/>
      <c r="AU59" s="113"/>
      <c r="AV59" s="113"/>
    </row>
    <row r="60" spans="1:48" s="12" customFormat="1" ht="91" x14ac:dyDescent="0.2">
      <c r="A60" s="150">
        <f t="shared" si="3"/>
        <v>55</v>
      </c>
      <c r="B60" s="87" t="s">
        <v>105</v>
      </c>
      <c r="C60" s="87" t="s">
        <v>25</v>
      </c>
      <c r="D60" s="87" t="s">
        <v>130</v>
      </c>
      <c r="E60" s="87" t="s">
        <v>210</v>
      </c>
      <c r="F60" s="96" t="s">
        <v>211</v>
      </c>
      <c r="G60" s="87" t="s">
        <v>133</v>
      </c>
      <c r="H60" s="109" t="s">
        <v>213</v>
      </c>
      <c r="I60" s="87" t="s">
        <v>125</v>
      </c>
      <c r="J60" s="88">
        <v>0.2</v>
      </c>
      <c r="K60" s="88">
        <v>1</v>
      </c>
      <c r="L60" s="88">
        <v>1</v>
      </c>
      <c r="M60" s="88">
        <v>1</v>
      </c>
      <c r="N60" s="88">
        <v>1</v>
      </c>
      <c r="O60" s="88">
        <v>1</v>
      </c>
      <c r="P60" s="287" t="s">
        <v>126</v>
      </c>
      <c r="Q60" s="157"/>
      <c r="R60" s="41"/>
      <c r="S60" s="43"/>
      <c r="T60" s="27"/>
      <c r="U60" s="32" t="str">
        <f t="shared" si="8"/>
        <v>4</v>
      </c>
      <c r="V60" s="40">
        <f t="shared" si="5"/>
        <v>0</v>
      </c>
      <c r="W60" s="220">
        <f t="shared" si="6"/>
        <v>0</v>
      </c>
      <c r="X60" s="220">
        <f t="shared" si="2"/>
        <v>0</v>
      </c>
      <c r="Y60" s="45"/>
      <c r="Z60" s="30"/>
      <c r="AA60" s="30"/>
      <c r="AB60" s="31"/>
      <c r="AC60" s="26"/>
      <c r="AD60" s="145"/>
      <c r="AE60" s="113"/>
      <c r="AF60" s="113"/>
      <c r="AG60" s="113"/>
      <c r="AH60" s="113"/>
      <c r="AI60" s="113"/>
      <c r="AJ60" s="113"/>
      <c r="AK60" s="113"/>
      <c r="AL60" s="113"/>
      <c r="AM60" s="113"/>
      <c r="AN60" s="113"/>
      <c r="AO60" s="113"/>
      <c r="AP60" s="113"/>
      <c r="AQ60" s="113"/>
      <c r="AR60" s="113"/>
      <c r="AS60" s="113"/>
      <c r="AT60" s="113"/>
      <c r="AU60" s="113"/>
      <c r="AV60" s="113"/>
    </row>
    <row r="61" spans="1:48" s="12" customFormat="1" ht="92" thickBot="1" x14ac:dyDescent="0.25">
      <c r="A61" s="150">
        <f t="shared" si="3"/>
        <v>56</v>
      </c>
      <c r="B61" s="87" t="s">
        <v>105</v>
      </c>
      <c r="C61" s="87" t="s">
        <v>25</v>
      </c>
      <c r="D61" s="87" t="s">
        <v>130</v>
      </c>
      <c r="E61" s="87" t="s">
        <v>210</v>
      </c>
      <c r="F61" s="96" t="s">
        <v>211</v>
      </c>
      <c r="G61" s="87" t="s">
        <v>133</v>
      </c>
      <c r="H61" s="109" t="s">
        <v>214</v>
      </c>
      <c r="I61" s="87" t="s">
        <v>125</v>
      </c>
      <c r="J61" s="98">
        <v>0.2</v>
      </c>
      <c r="K61" s="98">
        <v>1</v>
      </c>
      <c r="L61" s="98">
        <v>1</v>
      </c>
      <c r="M61" s="98">
        <v>1</v>
      </c>
      <c r="N61" s="98">
        <v>1</v>
      </c>
      <c r="O61" s="98">
        <v>1</v>
      </c>
      <c r="P61" s="287" t="s">
        <v>126</v>
      </c>
      <c r="Q61" s="158"/>
      <c r="R61" s="42"/>
      <c r="S61" s="44"/>
      <c r="T61" s="33"/>
      <c r="U61" s="32" t="str">
        <f t="shared" si="8"/>
        <v>4</v>
      </c>
      <c r="V61" s="122">
        <f t="shared" si="5"/>
        <v>0</v>
      </c>
      <c r="W61" s="197">
        <f t="shared" si="6"/>
        <v>0</v>
      </c>
      <c r="X61" s="197">
        <f t="shared" si="2"/>
        <v>0</v>
      </c>
      <c r="Y61" s="45"/>
      <c r="Z61" s="30"/>
      <c r="AA61" s="30"/>
      <c r="AB61" s="31"/>
      <c r="AC61" s="26"/>
      <c r="AD61" s="145"/>
      <c r="AE61" s="113"/>
      <c r="AF61" s="113"/>
      <c r="AG61" s="113"/>
      <c r="AH61" s="113"/>
      <c r="AI61" s="113"/>
      <c r="AJ61" s="113"/>
      <c r="AK61" s="113"/>
      <c r="AL61" s="113"/>
      <c r="AM61" s="113"/>
      <c r="AN61" s="113"/>
      <c r="AO61" s="113"/>
      <c r="AP61" s="113"/>
      <c r="AQ61" s="113"/>
      <c r="AR61" s="113"/>
      <c r="AS61" s="113"/>
      <c r="AT61" s="113"/>
      <c r="AU61" s="113"/>
      <c r="AV61" s="113"/>
    </row>
    <row r="62" spans="1:48" s="12" customFormat="1" ht="66.75" customHeight="1" x14ac:dyDescent="0.2">
      <c r="A62" s="150">
        <f t="shared" si="3"/>
        <v>57</v>
      </c>
      <c r="B62" s="87" t="s">
        <v>105</v>
      </c>
      <c r="C62" s="87" t="s">
        <v>25</v>
      </c>
      <c r="D62" s="87" t="s">
        <v>130</v>
      </c>
      <c r="E62" s="87" t="s">
        <v>210</v>
      </c>
      <c r="F62" s="96" t="s">
        <v>211</v>
      </c>
      <c r="G62" s="87" t="s">
        <v>133</v>
      </c>
      <c r="H62" s="109" t="s">
        <v>215</v>
      </c>
      <c r="I62" s="97" t="s">
        <v>112</v>
      </c>
      <c r="J62" s="290">
        <v>0.2</v>
      </c>
      <c r="K62" s="202">
        <v>3</v>
      </c>
      <c r="L62" s="202">
        <v>3</v>
      </c>
      <c r="M62" s="202">
        <v>3</v>
      </c>
      <c r="N62" s="202">
        <v>3</v>
      </c>
      <c r="O62" s="539">
        <f>SUBTOTAL(9,K62:N62)</f>
        <v>12</v>
      </c>
      <c r="P62" s="114" t="s">
        <v>113</v>
      </c>
      <c r="Q62" s="272"/>
      <c r="R62" s="272"/>
      <c r="S62" s="265"/>
      <c r="T62" s="127"/>
      <c r="U62" s="159" t="str">
        <f t="shared" si="8"/>
        <v>0</v>
      </c>
      <c r="V62" s="208">
        <f t="shared" si="5"/>
        <v>0</v>
      </c>
      <c r="W62" s="209">
        <f t="shared" si="6"/>
        <v>0</v>
      </c>
      <c r="X62" s="209">
        <f t="shared" si="2"/>
        <v>0</v>
      </c>
      <c r="Y62" s="45"/>
      <c r="Z62" s="30"/>
      <c r="AA62" s="30"/>
      <c r="AB62" s="31"/>
      <c r="AC62" s="26"/>
      <c r="AD62" s="145"/>
      <c r="AE62" s="113"/>
      <c r="AF62" s="113"/>
      <c r="AG62" s="113"/>
      <c r="AH62" s="113"/>
      <c r="AI62" s="113"/>
      <c r="AJ62" s="113"/>
      <c r="AK62" s="113"/>
      <c r="AL62" s="113"/>
      <c r="AM62" s="113"/>
      <c r="AN62" s="113"/>
      <c r="AO62" s="113"/>
      <c r="AP62" s="113"/>
      <c r="AQ62" s="113"/>
      <c r="AR62" s="113"/>
      <c r="AS62" s="113"/>
      <c r="AT62" s="113"/>
      <c r="AU62" s="113"/>
      <c r="AV62" s="113"/>
    </row>
    <row r="63" spans="1:48" s="12" customFormat="1" ht="78" customHeight="1" thickBot="1" x14ac:dyDescent="0.25">
      <c r="A63" s="150">
        <f t="shared" si="3"/>
        <v>58</v>
      </c>
      <c r="B63" s="87" t="s">
        <v>105</v>
      </c>
      <c r="C63" s="87" t="s">
        <v>25</v>
      </c>
      <c r="D63" s="87" t="s">
        <v>130</v>
      </c>
      <c r="E63" s="87" t="s">
        <v>210</v>
      </c>
      <c r="F63" s="96" t="s">
        <v>211</v>
      </c>
      <c r="G63" s="87" t="s">
        <v>133</v>
      </c>
      <c r="H63" s="109" t="s">
        <v>216</v>
      </c>
      <c r="I63" s="87" t="s">
        <v>125</v>
      </c>
      <c r="J63" s="91">
        <v>0.2</v>
      </c>
      <c r="K63" s="91">
        <v>1</v>
      </c>
      <c r="L63" s="91">
        <v>1</v>
      </c>
      <c r="M63" s="91">
        <v>1</v>
      </c>
      <c r="N63" s="91">
        <v>1</v>
      </c>
      <c r="O63" s="91">
        <v>1</v>
      </c>
      <c r="P63" s="287" t="s">
        <v>126</v>
      </c>
      <c r="Q63" s="291"/>
      <c r="R63" s="292"/>
      <c r="S63" s="293"/>
      <c r="T63" s="276"/>
      <c r="U63" s="29" t="str">
        <f t="shared" si="8"/>
        <v>4</v>
      </c>
      <c r="V63" s="124">
        <f t="shared" si="5"/>
        <v>0</v>
      </c>
      <c r="W63" s="277">
        <f t="shared" si="6"/>
        <v>0</v>
      </c>
      <c r="X63" s="277">
        <f t="shared" si="2"/>
        <v>0</v>
      </c>
      <c r="Y63" s="45"/>
      <c r="Z63" s="30"/>
      <c r="AA63" s="30"/>
      <c r="AB63" s="31"/>
      <c r="AC63" s="26"/>
      <c r="AD63" s="145"/>
      <c r="AE63" s="113"/>
      <c r="AF63" s="113"/>
      <c r="AG63" s="113"/>
      <c r="AH63" s="113"/>
      <c r="AI63" s="113"/>
      <c r="AJ63" s="113"/>
      <c r="AK63" s="113"/>
      <c r="AL63" s="113"/>
      <c r="AM63" s="113"/>
      <c r="AN63" s="113"/>
      <c r="AO63" s="113"/>
      <c r="AP63" s="113"/>
      <c r="AQ63" s="113"/>
      <c r="AR63" s="113"/>
      <c r="AS63" s="113"/>
      <c r="AT63" s="113"/>
      <c r="AU63" s="113"/>
      <c r="AV63" s="113"/>
    </row>
    <row r="64" spans="1:48" s="24" customFormat="1" ht="72.75" customHeight="1" x14ac:dyDescent="0.2">
      <c r="A64" s="150">
        <f t="shared" si="3"/>
        <v>59</v>
      </c>
      <c r="B64" s="89" t="s">
        <v>120</v>
      </c>
      <c r="C64" s="89" t="s">
        <v>120</v>
      </c>
      <c r="D64" s="89" t="s">
        <v>130</v>
      </c>
      <c r="E64" s="89" t="s">
        <v>117</v>
      </c>
      <c r="F64" s="101" t="s">
        <v>122</v>
      </c>
      <c r="G64" s="89" t="s">
        <v>133</v>
      </c>
      <c r="H64" s="90" t="s">
        <v>217</v>
      </c>
      <c r="I64" s="87" t="s">
        <v>112</v>
      </c>
      <c r="J64" s="91">
        <v>0.25</v>
      </c>
      <c r="K64" s="92">
        <v>3</v>
      </c>
      <c r="L64" s="93">
        <v>3</v>
      </c>
      <c r="M64" s="93">
        <v>3</v>
      </c>
      <c r="N64" s="93">
        <v>3</v>
      </c>
      <c r="O64" s="94">
        <f>+SUM(K64:N64)</f>
        <v>12</v>
      </c>
      <c r="P64" s="115" t="s">
        <v>113</v>
      </c>
      <c r="Q64" s="126"/>
      <c r="R64" s="126"/>
      <c r="S64" s="126"/>
      <c r="T64" s="127"/>
      <c r="U64" s="120" t="str">
        <f>IF(P64="Constante","4",IF(P64="Demanda","4","0"))</f>
        <v>0</v>
      </c>
      <c r="V64" s="208">
        <f t="shared" si="5"/>
        <v>0</v>
      </c>
      <c r="W64" s="209">
        <f t="shared" si="6"/>
        <v>0</v>
      </c>
      <c r="X64" s="209">
        <f t="shared" si="2"/>
        <v>0</v>
      </c>
      <c r="Y64" s="46"/>
      <c r="Z64" s="34"/>
      <c r="AA64" s="34"/>
      <c r="AB64" s="35"/>
      <c r="AC64" s="36"/>
      <c r="AD64" s="146"/>
      <c r="AE64" s="147"/>
      <c r="AF64" s="147"/>
      <c r="AG64" s="147"/>
      <c r="AH64" s="147"/>
      <c r="AI64" s="147"/>
      <c r="AJ64" s="147"/>
      <c r="AK64" s="147"/>
      <c r="AL64" s="147"/>
      <c r="AM64" s="147"/>
      <c r="AN64" s="147"/>
      <c r="AO64" s="147"/>
      <c r="AP64" s="147"/>
      <c r="AQ64" s="147"/>
      <c r="AR64" s="147"/>
      <c r="AS64" s="147"/>
      <c r="AT64" s="147"/>
      <c r="AU64" s="147"/>
      <c r="AV64" s="147"/>
    </row>
    <row r="65" spans="1:48" s="12" customFormat="1" ht="61.5" customHeight="1" x14ac:dyDescent="0.2">
      <c r="A65" s="150">
        <f t="shared" si="3"/>
        <v>60</v>
      </c>
      <c r="B65" s="89" t="s">
        <v>120</v>
      </c>
      <c r="C65" s="89" t="s">
        <v>120</v>
      </c>
      <c r="D65" s="89" t="s">
        <v>218</v>
      </c>
      <c r="E65" s="89" t="s">
        <v>117</v>
      </c>
      <c r="F65" s="101" t="s">
        <v>122</v>
      </c>
      <c r="G65" s="89" t="s">
        <v>168</v>
      </c>
      <c r="H65" s="90" t="s">
        <v>219</v>
      </c>
      <c r="I65" s="87" t="s">
        <v>112</v>
      </c>
      <c r="J65" s="88">
        <v>0.25</v>
      </c>
      <c r="K65" s="92">
        <v>0</v>
      </c>
      <c r="L65" s="93">
        <v>1</v>
      </c>
      <c r="M65" s="93">
        <v>1</v>
      </c>
      <c r="N65" s="93">
        <v>1</v>
      </c>
      <c r="O65" s="539">
        <f>SUBTOTAL(9,K65:N65)</f>
        <v>3</v>
      </c>
      <c r="P65" s="115" t="s">
        <v>113</v>
      </c>
      <c r="Q65" s="126"/>
      <c r="R65" s="126"/>
      <c r="S65" s="126"/>
      <c r="T65" s="127"/>
      <c r="U65" s="116" t="str">
        <f>IF(P65="Constante","4",IF(P65="Demanda","4","0"))</f>
        <v>0</v>
      </c>
      <c r="V65" s="208">
        <f t="shared" si="5"/>
        <v>0</v>
      </c>
      <c r="W65" s="209">
        <f t="shared" si="6"/>
        <v>0</v>
      </c>
      <c r="X65" s="209">
        <f t="shared" si="2"/>
        <v>0</v>
      </c>
      <c r="Y65" s="45"/>
      <c r="Z65" s="30"/>
      <c r="AA65" s="30"/>
      <c r="AB65" s="31"/>
      <c r="AC65" s="26"/>
      <c r="AD65" s="145"/>
      <c r="AE65" s="113"/>
      <c r="AF65" s="113"/>
      <c r="AG65" s="113"/>
      <c r="AH65" s="113"/>
      <c r="AI65" s="113"/>
      <c r="AJ65" s="113"/>
      <c r="AK65" s="113"/>
      <c r="AL65" s="113"/>
      <c r="AM65" s="113"/>
      <c r="AN65" s="113"/>
      <c r="AO65" s="113"/>
      <c r="AP65" s="113"/>
      <c r="AQ65" s="113"/>
      <c r="AR65" s="113"/>
      <c r="AS65" s="113"/>
      <c r="AT65" s="113"/>
      <c r="AU65" s="113"/>
      <c r="AV65" s="113"/>
    </row>
    <row r="66" spans="1:48" s="12" customFormat="1" ht="64.5" customHeight="1" x14ac:dyDescent="0.2">
      <c r="A66" s="150">
        <f t="shared" si="3"/>
        <v>61</v>
      </c>
      <c r="B66" s="89" t="s">
        <v>120</v>
      </c>
      <c r="C66" s="89" t="s">
        <v>120</v>
      </c>
      <c r="D66" s="89" t="s">
        <v>218</v>
      </c>
      <c r="E66" s="89" t="s">
        <v>117</v>
      </c>
      <c r="F66" s="101" t="s">
        <v>122</v>
      </c>
      <c r="G66" s="89" t="s">
        <v>168</v>
      </c>
      <c r="H66" s="95" t="s">
        <v>220</v>
      </c>
      <c r="I66" s="87" t="s">
        <v>112</v>
      </c>
      <c r="J66" s="88">
        <v>0.25</v>
      </c>
      <c r="K66" s="93">
        <v>1</v>
      </c>
      <c r="L66" s="93">
        <v>1</v>
      </c>
      <c r="M66" s="93">
        <v>1</v>
      </c>
      <c r="N66" s="93">
        <v>1</v>
      </c>
      <c r="O66" s="539">
        <f>SUBTOTAL(9,K66:N66)</f>
        <v>4</v>
      </c>
      <c r="P66" s="115" t="s">
        <v>113</v>
      </c>
      <c r="Q66" s="126"/>
      <c r="R66" s="126"/>
      <c r="S66" s="126"/>
      <c r="T66" s="127"/>
      <c r="U66" s="116" t="str">
        <f>IF(P66="Constante","4",IF(P66="Demanda","4","0"))</f>
        <v>0</v>
      </c>
      <c r="V66" s="208">
        <f t="shared" si="5"/>
        <v>0</v>
      </c>
      <c r="W66" s="209">
        <f t="shared" si="6"/>
        <v>0</v>
      </c>
      <c r="X66" s="209">
        <f t="shared" si="2"/>
        <v>0</v>
      </c>
      <c r="Y66" s="45"/>
      <c r="Z66" s="30"/>
      <c r="AA66" s="30"/>
      <c r="AB66" s="31"/>
      <c r="AC66" s="26"/>
      <c r="AD66" s="145"/>
      <c r="AE66" s="113"/>
      <c r="AF66" s="113"/>
      <c r="AG66" s="113"/>
      <c r="AH66" s="113"/>
      <c r="AI66" s="113"/>
      <c r="AJ66" s="113"/>
      <c r="AK66" s="113"/>
      <c r="AL66" s="113"/>
      <c r="AM66" s="113"/>
      <c r="AN66" s="113"/>
      <c r="AO66" s="113"/>
      <c r="AP66" s="113"/>
      <c r="AQ66" s="113"/>
      <c r="AR66" s="113"/>
      <c r="AS66" s="113"/>
      <c r="AT66" s="113"/>
      <c r="AU66" s="113"/>
      <c r="AV66" s="113"/>
    </row>
    <row r="67" spans="1:48" s="12" customFormat="1" ht="66.75" customHeight="1" x14ac:dyDescent="0.2">
      <c r="A67" s="150">
        <f t="shared" si="3"/>
        <v>62</v>
      </c>
      <c r="B67" s="89" t="s">
        <v>120</v>
      </c>
      <c r="C67" s="89" t="s">
        <v>120</v>
      </c>
      <c r="D67" s="89" t="s">
        <v>130</v>
      </c>
      <c r="E67" s="89" t="s">
        <v>117</v>
      </c>
      <c r="F67" s="101" t="s">
        <v>122</v>
      </c>
      <c r="G67" s="89" t="s">
        <v>133</v>
      </c>
      <c r="H67" s="95" t="s">
        <v>221</v>
      </c>
      <c r="I67" s="87" t="s">
        <v>112</v>
      </c>
      <c r="J67" s="88">
        <v>0.25</v>
      </c>
      <c r="K67" s="93">
        <v>1</v>
      </c>
      <c r="L67" s="93">
        <v>1</v>
      </c>
      <c r="M67" s="93">
        <v>1</v>
      </c>
      <c r="N67" s="93">
        <v>1</v>
      </c>
      <c r="O67" s="539">
        <f>SUBTOTAL(9,K67:N67)</f>
        <v>4</v>
      </c>
      <c r="P67" s="115" t="s">
        <v>113</v>
      </c>
      <c r="Q67" s="126"/>
      <c r="R67" s="126"/>
      <c r="S67" s="126"/>
      <c r="T67" s="127"/>
      <c r="U67" s="116" t="str">
        <f>IF(P67="Constante","4",IF(P67="Demanda","4","0"))</f>
        <v>0</v>
      </c>
      <c r="V67" s="208">
        <f t="shared" si="5"/>
        <v>0</v>
      </c>
      <c r="W67" s="209">
        <f t="shared" si="6"/>
        <v>0</v>
      </c>
      <c r="X67" s="209">
        <f t="shared" si="2"/>
        <v>0</v>
      </c>
      <c r="Y67" s="45"/>
      <c r="Z67" s="30"/>
      <c r="AA67" s="30"/>
      <c r="AB67" s="31"/>
      <c r="AC67" s="26"/>
      <c r="AD67" s="145"/>
      <c r="AE67" s="113"/>
      <c r="AF67" s="113"/>
      <c r="AG67" s="113"/>
      <c r="AH67" s="113"/>
      <c r="AI67" s="113"/>
      <c r="AJ67" s="113"/>
      <c r="AK67" s="113"/>
      <c r="AL67" s="113"/>
      <c r="AM67" s="113"/>
      <c r="AN67" s="113"/>
      <c r="AO67" s="113"/>
      <c r="AP67" s="113"/>
      <c r="AQ67" s="113"/>
      <c r="AR67" s="113"/>
      <c r="AS67" s="113"/>
      <c r="AT67" s="113"/>
      <c r="AU67" s="113"/>
      <c r="AV67" s="113"/>
    </row>
    <row r="68" spans="1:48" ht="62.25" customHeight="1" thickBot="1" x14ac:dyDescent="0.2">
      <c r="A68" s="150">
        <f t="shared" si="3"/>
        <v>63</v>
      </c>
      <c r="B68" s="294" t="s">
        <v>135</v>
      </c>
      <c r="C68" s="295" t="s">
        <v>48</v>
      </c>
      <c r="D68" s="294" t="s">
        <v>222</v>
      </c>
      <c r="E68" s="281" t="s">
        <v>117</v>
      </c>
      <c r="F68" s="101" t="s">
        <v>122</v>
      </c>
      <c r="G68" s="296" t="s">
        <v>223</v>
      </c>
      <c r="H68" s="108" t="s">
        <v>224</v>
      </c>
      <c r="I68" s="87" t="s">
        <v>125</v>
      </c>
      <c r="J68" s="297">
        <v>0.9</v>
      </c>
      <c r="K68" s="298">
        <v>1</v>
      </c>
      <c r="L68" s="298">
        <v>1</v>
      </c>
      <c r="M68" s="298">
        <v>1</v>
      </c>
      <c r="N68" s="298">
        <v>1</v>
      </c>
      <c r="O68" s="298">
        <v>1</v>
      </c>
      <c r="P68" s="299" t="s">
        <v>148</v>
      </c>
      <c r="Q68" s="300"/>
      <c r="R68" s="300"/>
      <c r="S68" s="301"/>
      <c r="T68" s="302"/>
      <c r="U68" s="29" t="str">
        <f>IF(P68="Constante","4",IF(P68="Demanda","4","0"))</f>
        <v>4</v>
      </c>
      <c r="V68" s="210">
        <f t="shared" si="5"/>
        <v>0</v>
      </c>
      <c r="W68" s="213">
        <f t="shared" si="6"/>
        <v>0</v>
      </c>
      <c r="X68" s="213">
        <f t="shared" si="2"/>
        <v>0</v>
      </c>
      <c r="Y68" s="45"/>
      <c r="Z68" s="30"/>
      <c r="AA68" s="30"/>
      <c r="AB68" s="31"/>
      <c r="AC68" s="26"/>
      <c r="AD68" s="145"/>
      <c r="AE68" s="30"/>
      <c r="AF68" s="30"/>
      <c r="AG68" s="30"/>
      <c r="AH68" s="30"/>
      <c r="AI68" s="30"/>
      <c r="AJ68" s="30"/>
      <c r="AK68" s="30"/>
      <c r="AL68" s="30"/>
      <c r="AM68" s="30"/>
      <c r="AN68" s="30"/>
      <c r="AO68" s="30"/>
      <c r="AP68" s="30"/>
      <c r="AQ68" s="30"/>
      <c r="AR68" s="30"/>
      <c r="AS68" s="30"/>
      <c r="AT68" s="30"/>
      <c r="AU68" s="30"/>
      <c r="AV68" s="30"/>
    </row>
    <row r="69" spans="1:48" ht="105" customHeight="1" thickBot="1" x14ac:dyDescent="0.2">
      <c r="A69" s="150">
        <f t="shared" si="3"/>
        <v>64</v>
      </c>
      <c r="B69" s="294" t="s">
        <v>135</v>
      </c>
      <c r="C69" s="295" t="s">
        <v>48</v>
      </c>
      <c r="D69" s="294" t="s">
        <v>222</v>
      </c>
      <c r="E69" s="281" t="s">
        <v>117</v>
      </c>
      <c r="F69" s="303" t="s">
        <v>122</v>
      </c>
      <c r="G69" s="304" t="s">
        <v>223</v>
      </c>
      <c r="H69" s="11" t="s">
        <v>225</v>
      </c>
      <c r="I69" s="305" t="s">
        <v>125</v>
      </c>
      <c r="J69" s="98">
        <v>0.1</v>
      </c>
      <c r="K69" s="306">
        <v>1</v>
      </c>
      <c r="L69" s="306">
        <v>1</v>
      </c>
      <c r="M69" s="306">
        <v>1</v>
      </c>
      <c r="N69" s="306">
        <v>1</v>
      </c>
      <c r="O69" s="306">
        <v>1</v>
      </c>
      <c r="P69" s="299" t="s">
        <v>148</v>
      </c>
      <c r="Q69" s="307"/>
      <c r="R69" s="307"/>
      <c r="S69" s="275"/>
      <c r="T69" s="275"/>
      <c r="U69" s="155" t="str">
        <f t="shared" si="8"/>
        <v>4</v>
      </c>
      <c r="V69" s="122">
        <f t="shared" ref="V69" si="9">IF(P69="sumatoria",(Q69+R69+S69+T69),(Q69+R69+S69+T69)/U69)</f>
        <v>0</v>
      </c>
      <c r="W69" s="197">
        <f t="shared" si="6"/>
        <v>0</v>
      </c>
      <c r="X69" s="197">
        <f t="shared" ref="X69:X105" si="10">W69*J69</f>
        <v>0</v>
      </c>
      <c r="Y69" s="45"/>
      <c r="Z69" s="30"/>
      <c r="AA69" s="30"/>
      <c r="AB69" s="31"/>
      <c r="AC69" s="26"/>
      <c r="AD69" s="145"/>
      <c r="AE69" s="30"/>
      <c r="AF69" s="30"/>
      <c r="AG69" s="30"/>
      <c r="AH69" s="30"/>
      <c r="AI69" s="30"/>
      <c r="AJ69" s="30"/>
      <c r="AK69" s="30"/>
      <c r="AL69" s="30"/>
      <c r="AM69" s="30"/>
      <c r="AN69" s="30"/>
      <c r="AO69" s="30"/>
      <c r="AP69" s="30"/>
      <c r="AQ69" s="30"/>
      <c r="AR69" s="30"/>
      <c r="AS69" s="30"/>
      <c r="AT69" s="30"/>
      <c r="AU69" s="30"/>
      <c r="AV69" s="30"/>
    </row>
    <row r="70" spans="1:48" ht="96" customHeight="1" thickBot="1" x14ac:dyDescent="0.2">
      <c r="A70" s="150">
        <f t="shared" si="3"/>
        <v>65</v>
      </c>
      <c r="B70" s="294" t="s">
        <v>162</v>
      </c>
      <c r="C70" s="295" t="s">
        <v>226</v>
      </c>
      <c r="D70" s="294" t="s">
        <v>164</v>
      </c>
      <c r="E70" s="308" t="s">
        <v>227</v>
      </c>
      <c r="F70" s="101" t="s">
        <v>228</v>
      </c>
      <c r="G70" s="309" t="s">
        <v>166</v>
      </c>
      <c r="H70" s="148" t="s">
        <v>229</v>
      </c>
      <c r="I70" s="310" t="s">
        <v>112</v>
      </c>
      <c r="J70" s="235">
        <v>0.5</v>
      </c>
      <c r="K70" s="104">
        <v>1</v>
      </c>
      <c r="L70" s="104">
        <v>1</v>
      </c>
      <c r="M70" s="104">
        <v>1</v>
      </c>
      <c r="N70" s="104">
        <v>1</v>
      </c>
      <c r="O70" s="539">
        <f>SUBTOTAL(9,K70:N70)</f>
        <v>4</v>
      </c>
      <c r="P70" s="311" t="s">
        <v>113</v>
      </c>
      <c r="Q70" s="312"/>
      <c r="R70" s="312"/>
      <c r="S70" s="265"/>
      <c r="T70" s="265"/>
      <c r="U70" s="117" t="str">
        <f t="shared" si="8"/>
        <v>0</v>
      </c>
      <c r="V70" s="208">
        <f t="shared" si="5"/>
        <v>0</v>
      </c>
      <c r="W70" s="209">
        <f t="shared" si="6"/>
        <v>0</v>
      </c>
      <c r="X70" s="209">
        <f t="shared" si="10"/>
        <v>0</v>
      </c>
      <c r="Y70" s="45"/>
      <c r="Z70" s="30"/>
      <c r="AA70" s="30"/>
      <c r="AB70" s="31"/>
      <c r="AC70" s="26"/>
      <c r="AD70" s="145"/>
      <c r="AE70" s="30"/>
      <c r="AF70" s="30"/>
      <c r="AG70" s="30"/>
      <c r="AH70" s="30"/>
      <c r="AI70" s="30"/>
      <c r="AJ70" s="30"/>
      <c r="AK70" s="30"/>
      <c r="AL70" s="30"/>
      <c r="AM70" s="30"/>
      <c r="AN70" s="30"/>
      <c r="AO70" s="30"/>
      <c r="AP70" s="30"/>
      <c r="AQ70" s="30"/>
      <c r="AR70" s="30"/>
      <c r="AS70" s="30"/>
      <c r="AT70" s="30"/>
      <c r="AU70" s="30"/>
      <c r="AV70" s="30"/>
    </row>
    <row r="71" spans="1:48" ht="92.25" customHeight="1" x14ac:dyDescent="0.15">
      <c r="A71" s="150">
        <f t="shared" si="3"/>
        <v>66</v>
      </c>
      <c r="B71" s="313" t="s">
        <v>162</v>
      </c>
      <c r="C71" s="314" t="s">
        <v>226</v>
      </c>
      <c r="D71" s="309" t="s">
        <v>164</v>
      </c>
      <c r="E71" s="314" t="s">
        <v>227</v>
      </c>
      <c r="F71" s="101" t="s">
        <v>228</v>
      </c>
      <c r="G71" s="315" t="s">
        <v>230</v>
      </c>
      <c r="H71" s="109" t="s">
        <v>231</v>
      </c>
      <c r="I71" s="310" t="s">
        <v>112</v>
      </c>
      <c r="J71" s="235">
        <v>0.25</v>
      </c>
      <c r="K71" s="104">
        <v>1</v>
      </c>
      <c r="L71" s="104">
        <v>1</v>
      </c>
      <c r="M71" s="104">
        <v>1</v>
      </c>
      <c r="N71" s="104">
        <v>1</v>
      </c>
      <c r="O71" s="539">
        <f>SUBTOTAL(9,K71:N71)</f>
        <v>4</v>
      </c>
      <c r="P71" s="316" t="s">
        <v>113</v>
      </c>
      <c r="Q71" s="317"/>
      <c r="R71" s="318"/>
      <c r="S71" s="259"/>
      <c r="T71" s="127"/>
      <c r="U71" s="118" t="str">
        <f t="shared" si="8"/>
        <v>0</v>
      </c>
      <c r="V71" s="208">
        <f t="shared" si="5"/>
        <v>0</v>
      </c>
      <c r="W71" s="209">
        <f t="shared" si="6"/>
        <v>0</v>
      </c>
      <c r="X71" s="209">
        <f t="shared" si="10"/>
        <v>0</v>
      </c>
      <c r="Y71" s="45"/>
      <c r="Z71" s="30"/>
      <c r="AA71" s="30"/>
      <c r="AB71" s="31"/>
      <c r="AC71" s="26"/>
      <c r="AD71" s="145"/>
      <c r="AE71" s="30"/>
      <c r="AF71" s="30"/>
      <c r="AG71" s="30"/>
      <c r="AH71" s="30"/>
      <c r="AI71" s="30"/>
      <c r="AJ71" s="30"/>
      <c r="AK71" s="30"/>
      <c r="AL71" s="30"/>
      <c r="AM71" s="30"/>
      <c r="AN71" s="30"/>
      <c r="AO71" s="30"/>
      <c r="AP71" s="30"/>
      <c r="AQ71" s="30"/>
      <c r="AR71" s="30"/>
      <c r="AS71" s="30"/>
      <c r="AT71" s="30"/>
      <c r="AU71" s="30"/>
      <c r="AV71" s="30"/>
    </row>
    <row r="72" spans="1:48" ht="96" customHeight="1" x14ac:dyDescent="0.15">
      <c r="A72" s="150">
        <f t="shared" ref="A72:A105" si="11">A71+1</f>
        <v>67</v>
      </c>
      <c r="B72" s="319" t="s">
        <v>162</v>
      </c>
      <c r="C72" s="100" t="s">
        <v>226</v>
      </c>
      <c r="D72" s="104" t="s">
        <v>164</v>
      </c>
      <c r="E72" s="100" t="s">
        <v>227</v>
      </c>
      <c r="F72" s="101" t="s">
        <v>228</v>
      </c>
      <c r="G72" s="104" t="s">
        <v>166</v>
      </c>
      <c r="H72" s="110" t="s">
        <v>232</v>
      </c>
      <c r="I72" s="87" t="s">
        <v>125</v>
      </c>
      <c r="J72" s="320">
        <v>0.25</v>
      </c>
      <c r="K72" s="321">
        <v>0.25</v>
      </c>
      <c r="L72" s="320">
        <v>1</v>
      </c>
      <c r="M72" s="320">
        <v>1</v>
      </c>
      <c r="N72" s="320">
        <v>1</v>
      </c>
      <c r="O72" s="320">
        <v>1</v>
      </c>
      <c r="P72" s="236" t="s">
        <v>148</v>
      </c>
      <c r="Q72" s="322"/>
      <c r="R72" s="323"/>
      <c r="S72" s="324"/>
      <c r="T72" s="276"/>
      <c r="U72" s="32" t="str">
        <f t="shared" si="8"/>
        <v>4</v>
      </c>
      <c r="V72" s="124">
        <f>IF(P72="sumatoria",(Q72+R72+S72+T72),(Q72+R72+S72+T72)/U72)</f>
        <v>0</v>
      </c>
      <c r="W72" s="277">
        <f t="shared" si="6"/>
        <v>0</v>
      </c>
      <c r="X72" s="277">
        <f t="shared" si="10"/>
        <v>0</v>
      </c>
      <c r="Y72" s="45"/>
      <c r="Z72" s="30"/>
      <c r="AA72" s="30"/>
      <c r="AB72" s="31"/>
      <c r="AC72" s="26"/>
      <c r="AD72" s="145"/>
      <c r="AE72" s="30"/>
      <c r="AF72" s="30"/>
      <c r="AG72" s="30"/>
      <c r="AH72" s="30"/>
      <c r="AI72" s="30"/>
      <c r="AJ72" s="30"/>
      <c r="AK72" s="30"/>
      <c r="AL72" s="30"/>
      <c r="AM72" s="30"/>
      <c r="AN72" s="30"/>
      <c r="AO72" s="30"/>
      <c r="AP72" s="30"/>
      <c r="AQ72" s="30"/>
      <c r="AR72" s="30"/>
      <c r="AS72" s="30"/>
      <c r="AT72" s="30"/>
      <c r="AU72" s="30"/>
      <c r="AV72" s="30"/>
    </row>
    <row r="73" spans="1:48" ht="145" customHeight="1" x14ac:dyDescent="0.15">
      <c r="A73" s="150">
        <f t="shared" si="11"/>
        <v>68</v>
      </c>
      <c r="B73" s="319" t="s">
        <v>162</v>
      </c>
      <c r="C73" s="100" t="s">
        <v>162</v>
      </c>
      <c r="D73" s="104" t="s">
        <v>164</v>
      </c>
      <c r="E73" s="100" t="s">
        <v>108</v>
      </c>
      <c r="F73" s="96" t="s">
        <v>233</v>
      </c>
      <c r="G73" s="104" t="s">
        <v>230</v>
      </c>
      <c r="H73" s="100" t="s">
        <v>234</v>
      </c>
      <c r="I73" s="87" t="s">
        <v>112</v>
      </c>
      <c r="J73" s="235">
        <v>0.5</v>
      </c>
      <c r="K73" s="325">
        <v>3</v>
      </c>
      <c r="L73" s="104">
        <v>3</v>
      </c>
      <c r="M73" s="104">
        <v>3</v>
      </c>
      <c r="N73" s="104">
        <v>3</v>
      </c>
      <c r="O73" s="539">
        <f t="shared" ref="O73:O78" si="12">SUBTOTAL(9,K73:N73)</f>
        <v>12</v>
      </c>
      <c r="P73" s="326" t="s">
        <v>113</v>
      </c>
      <c r="Q73" s="317"/>
      <c r="R73" s="327"/>
      <c r="S73" s="328"/>
      <c r="T73" s="127"/>
      <c r="U73" s="119" t="str">
        <f t="shared" si="8"/>
        <v>0</v>
      </c>
      <c r="V73" s="208">
        <f t="shared" si="5"/>
        <v>0</v>
      </c>
      <c r="W73" s="209">
        <f t="shared" ref="W73:W104" si="13">(V73/O73)</f>
        <v>0</v>
      </c>
      <c r="X73" s="209">
        <f t="shared" si="10"/>
        <v>0</v>
      </c>
      <c r="Y73" s="45"/>
      <c r="Z73" s="30"/>
      <c r="AA73" s="30"/>
      <c r="AB73" s="31"/>
      <c r="AC73" s="329"/>
      <c r="AD73" s="145"/>
      <c r="AE73" s="30"/>
      <c r="AF73" s="30"/>
      <c r="AG73" s="30"/>
      <c r="AH73" s="30"/>
      <c r="AI73" s="30"/>
      <c r="AJ73" s="30"/>
      <c r="AK73" s="30"/>
      <c r="AL73" s="30"/>
      <c r="AM73" s="30"/>
      <c r="AN73" s="30"/>
      <c r="AO73" s="30"/>
      <c r="AP73" s="30"/>
      <c r="AQ73" s="30"/>
      <c r="AR73" s="30"/>
      <c r="AS73" s="30"/>
      <c r="AT73" s="30"/>
      <c r="AU73" s="30"/>
      <c r="AV73" s="30"/>
    </row>
    <row r="74" spans="1:48" ht="88.5" customHeight="1" x14ac:dyDescent="0.15">
      <c r="A74" s="150">
        <f t="shared" si="11"/>
        <v>69</v>
      </c>
      <c r="B74" s="319" t="s">
        <v>162</v>
      </c>
      <c r="C74" s="100" t="s">
        <v>162</v>
      </c>
      <c r="D74" s="104" t="s">
        <v>164</v>
      </c>
      <c r="E74" s="100" t="s">
        <v>108</v>
      </c>
      <c r="F74" s="101" t="s">
        <v>235</v>
      </c>
      <c r="G74" s="104" t="s">
        <v>168</v>
      </c>
      <c r="H74" s="100" t="s">
        <v>236</v>
      </c>
      <c r="I74" s="87" t="s">
        <v>112</v>
      </c>
      <c r="J74" s="235">
        <v>0.25</v>
      </c>
      <c r="K74" s="325">
        <v>0</v>
      </c>
      <c r="L74" s="104">
        <v>1</v>
      </c>
      <c r="M74" s="104">
        <v>0</v>
      </c>
      <c r="N74" s="104">
        <v>1</v>
      </c>
      <c r="O74" s="539">
        <f t="shared" si="12"/>
        <v>2</v>
      </c>
      <c r="P74" s="326" t="s">
        <v>113</v>
      </c>
      <c r="Q74" s="317"/>
      <c r="R74" s="327"/>
      <c r="S74" s="328"/>
      <c r="T74" s="127"/>
      <c r="U74" s="119" t="str">
        <f t="shared" ref="U74" si="14">IF(P74="Constante","4",IF(P74="Demanda","4","0"))</f>
        <v>0</v>
      </c>
      <c r="V74" s="208">
        <f t="shared" si="5"/>
        <v>0</v>
      </c>
      <c r="W74" s="209">
        <f t="shared" si="13"/>
        <v>0</v>
      </c>
      <c r="X74" s="209">
        <f t="shared" si="10"/>
        <v>0</v>
      </c>
      <c r="Y74" s="45"/>
      <c r="Z74" s="30"/>
      <c r="AA74" s="30"/>
      <c r="AB74" s="31"/>
      <c r="AC74" s="329"/>
      <c r="AD74" s="145"/>
      <c r="AE74" s="30"/>
      <c r="AF74" s="30"/>
      <c r="AG74" s="30"/>
      <c r="AH74" s="30"/>
      <c r="AI74" s="30"/>
      <c r="AJ74" s="30"/>
      <c r="AK74" s="30"/>
      <c r="AL74" s="30"/>
      <c r="AM74" s="30"/>
      <c r="AN74" s="30"/>
      <c r="AO74" s="30"/>
      <c r="AP74" s="30"/>
      <c r="AQ74" s="30"/>
      <c r="AR74" s="30"/>
      <c r="AS74" s="30"/>
      <c r="AT74" s="30"/>
      <c r="AU74" s="30"/>
      <c r="AV74" s="30"/>
    </row>
    <row r="75" spans="1:48" ht="74" customHeight="1" x14ac:dyDescent="0.15">
      <c r="A75" s="150">
        <f t="shared" si="11"/>
        <v>70</v>
      </c>
      <c r="B75" s="319" t="s">
        <v>162</v>
      </c>
      <c r="C75" s="100" t="s">
        <v>162</v>
      </c>
      <c r="D75" s="104" t="s">
        <v>164</v>
      </c>
      <c r="E75" s="100" t="s">
        <v>108</v>
      </c>
      <c r="F75" s="96" t="s">
        <v>233</v>
      </c>
      <c r="G75" s="104" t="s">
        <v>110</v>
      </c>
      <c r="H75" s="102" t="s">
        <v>237</v>
      </c>
      <c r="I75" s="296" t="s">
        <v>112</v>
      </c>
      <c r="J75" s="235">
        <v>0.25</v>
      </c>
      <c r="K75" s="330">
        <v>1</v>
      </c>
      <c r="L75" s="247">
        <v>1</v>
      </c>
      <c r="M75" s="247">
        <v>1</v>
      </c>
      <c r="N75" s="247">
        <v>1</v>
      </c>
      <c r="O75" s="539">
        <f t="shared" si="12"/>
        <v>4</v>
      </c>
      <c r="P75" s="326" t="s">
        <v>113</v>
      </c>
      <c r="Q75" s="317"/>
      <c r="R75" s="327"/>
      <c r="S75" s="328"/>
      <c r="T75" s="127"/>
      <c r="U75" s="119" t="str">
        <f t="shared" si="8"/>
        <v>0</v>
      </c>
      <c r="V75" s="208">
        <f t="shared" si="5"/>
        <v>0</v>
      </c>
      <c r="W75" s="209">
        <f t="shared" si="13"/>
        <v>0</v>
      </c>
      <c r="X75" s="209">
        <f t="shared" si="10"/>
        <v>0</v>
      </c>
      <c r="Y75" s="45"/>
      <c r="Z75" s="30"/>
      <c r="AA75" s="30"/>
      <c r="AB75" s="31"/>
      <c r="AC75" s="329"/>
      <c r="AD75" s="145"/>
      <c r="AE75" s="30"/>
      <c r="AF75" s="30"/>
      <c r="AG75" s="30"/>
      <c r="AH75" s="30"/>
      <c r="AI75" s="30"/>
      <c r="AJ75" s="30"/>
      <c r="AK75" s="30"/>
      <c r="AL75" s="30"/>
      <c r="AM75" s="30"/>
      <c r="AN75" s="30"/>
      <c r="AO75" s="30"/>
      <c r="AP75" s="30"/>
      <c r="AQ75" s="30"/>
      <c r="AR75" s="30"/>
      <c r="AS75" s="30"/>
      <c r="AT75" s="30"/>
      <c r="AU75" s="30"/>
      <c r="AV75" s="30"/>
    </row>
    <row r="76" spans="1:48" ht="91.5" customHeight="1" thickBot="1" x14ac:dyDescent="0.2">
      <c r="A76" s="150">
        <f t="shared" si="11"/>
        <v>71</v>
      </c>
      <c r="B76" s="89" t="s">
        <v>120</v>
      </c>
      <c r="C76" s="281" t="s">
        <v>41</v>
      </c>
      <c r="D76" s="89" t="s">
        <v>238</v>
      </c>
      <c r="E76" s="100" t="s">
        <v>117</v>
      </c>
      <c r="F76" s="101" t="s">
        <v>122</v>
      </c>
      <c r="G76" s="331" t="s">
        <v>230</v>
      </c>
      <c r="H76" s="109" t="s">
        <v>239</v>
      </c>
      <c r="I76" s="104" t="s">
        <v>112</v>
      </c>
      <c r="J76" s="332">
        <v>0.34</v>
      </c>
      <c r="K76" s="325">
        <v>1</v>
      </c>
      <c r="L76" s="325">
        <v>1</v>
      </c>
      <c r="M76" s="325">
        <v>1</v>
      </c>
      <c r="N76" s="325"/>
      <c r="O76" s="539">
        <f t="shared" si="12"/>
        <v>3</v>
      </c>
      <c r="P76" s="115" t="s">
        <v>113</v>
      </c>
      <c r="Q76" s="126"/>
      <c r="R76" s="333"/>
      <c r="S76" s="265"/>
      <c r="T76" s="127"/>
      <c r="U76" s="118"/>
      <c r="V76" s="208">
        <f t="shared" si="5"/>
        <v>0</v>
      </c>
      <c r="W76" s="209">
        <f t="shared" si="13"/>
        <v>0</v>
      </c>
      <c r="X76" s="209">
        <f t="shared" si="10"/>
        <v>0</v>
      </c>
      <c r="Y76" s="334"/>
      <c r="Z76" s="335"/>
      <c r="AA76" s="335"/>
      <c r="AB76" s="336"/>
      <c r="AC76" s="26"/>
      <c r="AD76" s="145"/>
      <c r="AE76" s="30"/>
      <c r="AF76" s="30"/>
      <c r="AG76" s="30"/>
      <c r="AH76" s="30"/>
      <c r="AI76" s="30"/>
      <c r="AJ76" s="30"/>
      <c r="AK76" s="30"/>
      <c r="AL76" s="30"/>
      <c r="AM76" s="30"/>
      <c r="AN76" s="30"/>
      <c r="AO76" s="30"/>
      <c r="AP76" s="30"/>
      <c r="AQ76" s="30"/>
      <c r="AR76" s="30"/>
      <c r="AS76" s="30"/>
      <c r="AT76" s="30"/>
      <c r="AU76" s="30"/>
      <c r="AV76" s="30"/>
    </row>
    <row r="77" spans="1:48" ht="103.5" customHeight="1" thickBot="1" x14ac:dyDescent="0.2">
      <c r="A77" s="150">
        <f t="shared" si="11"/>
        <v>72</v>
      </c>
      <c r="B77" s="89" t="s">
        <v>120</v>
      </c>
      <c r="C77" s="281" t="s">
        <v>41</v>
      </c>
      <c r="D77" s="89" t="s">
        <v>238</v>
      </c>
      <c r="E77" s="100" t="s">
        <v>117</v>
      </c>
      <c r="F77" s="101" t="s">
        <v>122</v>
      </c>
      <c r="G77" s="331" t="s">
        <v>230</v>
      </c>
      <c r="H77" s="109" t="s">
        <v>240</v>
      </c>
      <c r="I77" s="104" t="s">
        <v>112</v>
      </c>
      <c r="J77" s="332">
        <v>0.33</v>
      </c>
      <c r="K77" s="337">
        <v>0</v>
      </c>
      <c r="L77" s="337">
        <v>1</v>
      </c>
      <c r="M77" s="337">
        <v>0</v>
      </c>
      <c r="N77" s="337">
        <v>1</v>
      </c>
      <c r="O77" s="539">
        <f t="shared" si="12"/>
        <v>2</v>
      </c>
      <c r="P77" s="115" t="s">
        <v>113</v>
      </c>
      <c r="Q77" s="126"/>
      <c r="R77" s="333"/>
      <c r="S77" s="265"/>
      <c r="T77" s="127"/>
      <c r="U77" s="156">
        <v>0</v>
      </c>
      <c r="V77" s="208">
        <f>IF(P77="sumatoria",(Q77+R77+S77+T77),(Q77+R77+S77+T77)/U77)</f>
        <v>0</v>
      </c>
      <c r="W77" s="209">
        <f t="shared" si="13"/>
        <v>0</v>
      </c>
      <c r="X77" s="209">
        <f t="shared" si="10"/>
        <v>0</v>
      </c>
      <c r="Y77" s="45" t="s">
        <v>241</v>
      </c>
      <c r="Z77" s="30" t="s">
        <v>241</v>
      </c>
      <c r="AA77" s="30" t="s">
        <v>241</v>
      </c>
      <c r="AB77" s="31" t="s">
        <v>241</v>
      </c>
      <c r="AC77" s="26" t="s">
        <v>241</v>
      </c>
      <c r="AD77" s="145"/>
      <c r="AE77" s="30"/>
      <c r="AF77" s="30"/>
      <c r="AG77" s="30"/>
      <c r="AH77" s="30"/>
      <c r="AI77" s="30"/>
      <c r="AJ77" s="30"/>
      <c r="AK77" s="30"/>
      <c r="AL77" s="30"/>
      <c r="AM77" s="30"/>
      <c r="AN77" s="30"/>
      <c r="AO77" s="30"/>
      <c r="AP77" s="30"/>
      <c r="AQ77" s="30"/>
      <c r="AR77" s="30"/>
      <c r="AS77" s="30"/>
      <c r="AT77" s="30"/>
      <c r="AU77" s="30"/>
      <c r="AV77" s="30"/>
    </row>
    <row r="78" spans="1:48" ht="103.5" customHeight="1" x14ac:dyDescent="0.15">
      <c r="A78" s="150">
        <f t="shared" si="11"/>
        <v>73</v>
      </c>
      <c r="B78" s="89" t="s">
        <v>120</v>
      </c>
      <c r="C78" s="281" t="s">
        <v>41</v>
      </c>
      <c r="D78" s="89" t="s">
        <v>238</v>
      </c>
      <c r="E78" s="100" t="s">
        <v>117</v>
      </c>
      <c r="F78" s="101" t="s">
        <v>122</v>
      </c>
      <c r="G78" s="338" t="s">
        <v>230</v>
      </c>
      <c r="H78" s="109" t="s">
        <v>242</v>
      </c>
      <c r="I78" s="104" t="s">
        <v>112</v>
      </c>
      <c r="J78" s="332">
        <v>0.33</v>
      </c>
      <c r="K78" s="337">
        <v>0</v>
      </c>
      <c r="L78" s="337">
        <v>1</v>
      </c>
      <c r="M78" s="337">
        <v>0</v>
      </c>
      <c r="N78" s="337">
        <v>1</v>
      </c>
      <c r="O78" s="539">
        <f t="shared" si="12"/>
        <v>2</v>
      </c>
      <c r="P78" s="115" t="s">
        <v>113</v>
      </c>
      <c r="Q78" s="126"/>
      <c r="R78" s="333"/>
      <c r="S78" s="265"/>
      <c r="T78" s="127"/>
      <c r="U78" s="156">
        <v>0</v>
      </c>
      <c r="V78" s="208">
        <f>IF(P78="sumatoria",(Q78+R78+S78+T78),(Q78+R78+S78+T78)/U78)</f>
        <v>0</v>
      </c>
      <c r="W78" s="209">
        <f t="shared" si="13"/>
        <v>0</v>
      </c>
      <c r="X78" s="209">
        <f t="shared" si="10"/>
        <v>0</v>
      </c>
      <c r="Y78" s="45" t="s">
        <v>241</v>
      </c>
      <c r="Z78" s="30" t="s">
        <v>241</v>
      </c>
      <c r="AA78" s="30" t="s">
        <v>241</v>
      </c>
      <c r="AB78" s="31" t="s">
        <v>241</v>
      </c>
      <c r="AC78" s="26" t="s">
        <v>241</v>
      </c>
      <c r="AD78" s="145"/>
      <c r="AE78" s="30"/>
      <c r="AF78" s="30"/>
      <c r="AG78" s="30"/>
      <c r="AH78" s="30"/>
      <c r="AI78" s="30"/>
      <c r="AJ78" s="30"/>
      <c r="AK78" s="30"/>
      <c r="AL78" s="30"/>
      <c r="AM78" s="30"/>
      <c r="AN78" s="30"/>
      <c r="AO78" s="30"/>
      <c r="AP78" s="30"/>
      <c r="AQ78" s="30"/>
      <c r="AR78" s="30"/>
      <c r="AS78" s="30"/>
      <c r="AT78" s="30"/>
      <c r="AU78" s="30"/>
      <c r="AV78" s="30"/>
    </row>
    <row r="79" spans="1:48" ht="90" customHeight="1" x14ac:dyDescent="0.15">
      <c r="A79" s="150">
        <f t="shared" si="11"/>
        <v>74</v>
      </c>
      <c r="B79" s="339" t="s">
        <v>162</v>
      </c>
      <c r="C79" s="281" t="s">
        <v>243</v>
      </c>
      <c r="D79" s="89" t="s">
        <v>244</v>
      </c>
      <c r="E79" s="100" t="s">
        <v>117</v>
      </c>
      <c r="F79" s="101" t="s">
        <v>235</v>
      </c>
      <c r="G79" s="296" t="s">
        <v>156</v>
      </c>
      <c r="H79" s="571" t="s">
        <v>396</v>
      </c>
      <c r="I79" s="406" t="s">
        <v>125</v>
      </c>
      <c r="J79" s="572">
        <v>0.3</v>
      </c>
      <c r="K79" s="407">
        <v>1</v>
      </c>
      <c r="L79" s="407">
        <v>1</v>
      </c>
      <c r="M79" s="407">
        <v>1</v>
      </c>
      <c r="N79" s="407">
        <v>1</v>
      </c>
      <c r="O79" s="407">
        <v>1</v>
      </c>
      <c r="P79" s="408" t="s">
        <v>113</v>
      </c>
      <c r="Q79" s="341"/>
      <c r="R79" s="341"/>
      <c r="S79" s="265"/>
      <c r="T79" s="265"/>
      <c r="U79" s="118"/>
      <c r="V79" s="208">
        <f t="shared" ref="V79:V105" si="15">IF(P79="sumatoria",(Q79+R79+S79+T79),(Q79+R79+S79+T79)/U79)</f>
        <v>0</v>
      </c>
      <c r="W79" s="277">
        <f t="shared" si="13"/>
        <v>0</v>
      </c>
      <c r="X79" s="277">
        <f t="shared" si="10"/>
        <v>0</v>
      </c>
      <c r="Y79" s="174"/>
      <c r="Z79" s="174"/>
      <c r="AA79" s="174"/>
      <c r="AB79" s="174"/>
      <c r="AC79" s="340"/>
      <c r="AD79" s="174"/>
      <c r="AE79" s="30"/>
      <c r="AF79" s="30"/>
      <c r="AG79" s="30"/>
      <c r="AH79" s="30"/>
      <c r="AI79" s="30"/>
      <c r="AJ79" s="30"/>
      <c r="AK79" s="30"/>
      <c r="AL79" s="30"/>
      <c r="AM79" s="30"/>
      <c r="AN79" s="30"/>
      <c r="AO79" s="30"/>
      <c r="AP79" s="30"/>
      <c r="AQ79" s="30"/>
      <c r="AR79" s="30"/>
      <c r="AS79" s="30"/>
      <c r="AT79" s="30"/>
      <c r="AU79" s="30"/>
      <c r="AV79" s="30"/>
    </row>
    <row r="80" spans="1:48" ht="79.5" customHeight="1" x14ac:dyDescent="0.15">
      <c r="A80" s="150">
        <f t="shared" si="11"/>
        <v>75</v>
      </c>
      <c r="B80" s="339" t="s">
        <v>162</v>
      </c>
      <c r="C80" s="281" t="s">
        <v>243</v>
      </c>
      <c r="D80" s="89" t="s">
        <v>244</v>
      </c>
      <c r="E80" s="100" t="s">
        <v>114</v>
      </c>
      <c r="F80" s="101" t="s">
        <v>235</v>
      </c>
      <c r="G80" s="296" t="s">
        <v>156</v>
      </c>
      <c r="H80" s="573" t="s">
        <v>397</v>
      </c>
      <c r="I80" s="409" t="s">
        <v>112</v>
      </c>
      <c r="J80" s="574">
        <v>0.3</v>
      </c>
      <c r="K80" s="410">
        <v>3</v>
      </c>
      <c r="L80" s="411">
        <v>3</v>
      </c>
      <c r="M80" s="411">
        <v>3</v>
      </c>
      <c r="N80" s="411">
        <v>3</v>
      </c>
      <c r="O80" s="412">
        <v>12</v>
      </c>
      <c r="P80" s="413" t="s">
        <v>113</v>
      </c>
      <c r="Q80" s="341"/>
      <c r="R80" s="341"/>
      <c r="S80" s="265"/>
      <c r="T80" s="265"/>
      <c r="U80" s="118"/>
      <c r="V80" s="208">
        <f t="shared" si="15"/>
        <v>0</v>
      </c>
      <c r="W80" s="209">
        <f t="shared" si="13"/>
        <v>0</v>
      </c>
      <c r="X80" s="209">
        <f t="shared" si="10"/>
        <v>0</v>
      </c>
      <c r="Y80" s="174"/>
      <c r="Z80" s="174"/>
      <c r="AA80" s="174"/>
      <c r="AB80" s="174"/>
      <c r="AC80" s="340"/>
      <c r="AD80" s="174"/>
      <c r="AE80" s="30"/>
      <c r="AF80" s="30"/>
      <c r="AG80" s="30"/>
      <c r="AH80" s="30"/>
      <c r="AI80" s="30"/>
      <c r="AJ80" s="30"/>
      <c r="AK80" s="30"/>
      <c r="AL80" s="30"/>
      <c r="AM80" s="30"/>
      <c r="AN80" s="30"/>
      <c r="AO80" s="30"/>
      <c r="AP80" s="30"/>
      <c r="AQ80" s="30"/>
      <c r="AR80" s="30"/>
      <c r="AS80" s="30"/>
      <c r="AT80" s="30"/>
      <c r="AU80" s="30"/>
      <c r="AV80" s="30"/>
    </row>
    <row r="81" spans="1:48" ht="79.5" customHeight="1" x14ac:dyDescent="0.15">
      <c r="A81" s="150">
        <f t="shared" si="11"/>
        <v>76</v>
      </c>
      <c r="B81" s="339" t="s">
        <v>162</v>
      </c>
      <c r="C81" s="281" t="s">
        <v>243</v>
      </c>
      <c r="D81" s="89" t="s">
        <v>244</v>
      </c>
      <c r="E81" s="100" t="s">
        <v>117</v>
      </c>
      <c r="F81" s="101" t="s">
        <v>235</v>
      </c>
      <c r="G81" s="296" t="s">
        <v>156</v>
      </c>
      <c r="H81" s="573" t="s">
        <v>398</v>
      </c>
      <c r="I81" s="409" t="s">
        <v>125</v>
      </c>
      <c r="J81" s="574">
        <v>0.3</v>
      </c>
      <c r="K81" s="407">
        <v>1</v>
      </c>
      <c r="L81" s="407">
        <v>1</v>
      </c>
      <c r="M81" s="407">
        <v>1</v>
      </c>
      <c r="N81" s="407">
        <v>1</v>
      </c>
      <c r="O81" s="407">
        <v>1</v>
      </c>
      <c r="P81" s="413" t="s">
        <v>126</v>
      </c>
      <c r="Q81" s="341"/>
      <c r="R81" s="341"/>
      <c r="S81" s="265"/>
      <c r="T81" s="265"/>
      <c r="U81" s="118"/>
      <c r="V81" s="208" t="e">
        <f t="shared" ref="V81:V82" si="16">IF(P81="sumatoria",(Q81+R81+S81+T81),(Q81+R81+S81+T81)/U81)</f>
        <v>#DIV/0!</v>
      </c>
      <c r="W81" s="209" t="e">
        <f t="shared" ref="W81:W82" si="17">(V81/O81)</f>
        <v>#DIV/0!</v>
      </c>
      <c r="X81" s="209" t="e">
        <f t="shared" ref="X81:X82" si="18">W81*J81</f>
        <v>#DIV/0!</v>
      </c>
      <c r="Y81" s="174"/>
      <c r="Z81" s="174"/>
      <c r="AA81" s="174"/>
      <c r="AB81" s="174"/>
      <c r="AC81" s="340"/>
      <c r="AD81" s="174"/>
      <c r="AE81" s="30"/>
      <c r="AF81" s="30"/>
      <c r="AG81" s="30"/>
      <c r="AH81" s="30"/>
      <c r="AI81" s="30"/>
      <c r="AJ81" s="30"/>
      <c r="AK81" s="30"/>
      <c r="AL81" s="30"/>
      <c r="AM81" s="30"/>
      <c r="AN81" s="30"/>
      <c r="AO81" s="30"/>
      <c r="AP81" s="30"/>
      <c r="AQ81" s="30"/>
      <c r="AR81" s="30"/>
      <c r="AS81" s="30"/>
      <c r="AT81" s="30"/>
      <c r="AU81" s="30"/>
      <c r="AV81" s="30"/>
    </row>
    <row r="82" spans="1:48" ht="114" customHeight="1" x14ac:dyDescent="0.15">
      <c r="A82" s="150">
        <f t="shared" si="11"/>
        <v>77</v>
      </c>
      <c r="B82" s="339" t="s">
        <v>162</v>
      </c>
      <c r="C82" s="281" t="s">
        <v>243</v>
      </c>
      <c r="D82" s="89" t="s">
        <v>244</v>
      </c>
      <c r="E82" s="100" t="s">
        <v>117</v>
      </c>
      <c r="F82" s="101" t="s">
        <v>235</v>
      </c>
      <c r="G82" s="296" t="s">
        <v>156</v>
      </c>
      <c r="H82" s="575" t="s">
        <v>399</v>
      </c>
      <c r="I82" s="414" t="s">
        <v>112</v>
      </c>
      <c r="J82" s="576">
        <v>0.1</v>
      </c>
      <c r="K82" s="415">
        <v>0</v>
      </c>
      <c r="L82" s="416">
        <v>1</v>
      </c>
      <c r="M82" s="416">
        <v>0</v>
      </c>
      <c r="N82" s="416">
        <v>0</v>
      </c>
      <c r="O82" s="417">
        <v>1</v>
      </c>
      <c r="P82" s="408" t="s">
        <v>113</v>
      </c>
      <c r="Q82" s="341"/>
      <c r="R82" s="341"/>
      <c r="S82" s="265"/>
      <c r="T82" s="265"/>
      <c r="U82" s="118"/>
      <c r="V82" s="208">
        <f t="shared" si="16"/>
        <v>0</v>
      </c>
      <c r="W82" s="209">
        <f t="shared" si="17"/>
        <v>0</v>
      </c>
      <c r="X82" s="209">
        <f t="shared" si="18"/>
        <v>0</v>
      </c>
      <c r="Y82" s="174"/>
      <c r="Z82" s="174"/>
      <c r="AA82" s="174"/>
      <c r="AB82" s="174"/>
      <c r="AC82" s="340"/>
      <c r="AD82" s="174"/>
      <c r="AE82" s="30"/>
      <c r="AF82" s="30"/>
      <c r="AG82" s="30"/>
      <c r="AH82" s="30"/>
      <c r="AI82" s="30"/>
      <c r="AJ82" s="30"/>
      <c r="AK82" s="30"/>
      <c r="AL82" s="30"/>
      <c r="AM82" s="30"/>
      <c r="AN82" s="30"/>
      <c r="AO82" s="30"/>
      <c r="AP82" s="30"/>
      <c r="AQ82" s="30"/>
      <c r="AR82" s="30"/>
      <c r="AS82" s="30"/>
      <c r="AT82" s="30"/>
      <c r="AU82" s="30"/>
      <c r="AV82" s="30"/>
    </row>
    <row r="83" spans="1:48" s="76" customFormat="1" ht="98.25" customHeight="1" x14ac:dyDescent="0.2">
      <c r="A83" s="150">
        <f t="shared" si="11"/>
        <v>78</v>
      </c>
      <c r="B83" s="342" t="s">
        <v>162</v>
      </c>
      <c r="C83" s="107" t="s">
        <v>245</v>
      </c>
      <c r="D83" s="89" t="s">
        <v>244</v>
      </c>
      <c r="E83" s="100" t="s">
        <v>108</v>
      </c>
      <c r="F83" s="101" t="s">
        <v>235</v>
      </c>
      <c r="G83" s="342" t="s">
        <v>168</v>
      </c>
      <c r="H83" s="105" t="s">
        <v>246</v>
      </c>
      <c r="I83" s="343" t="s">
        <v>112</v>
      </c>
      <c r="J83" s="344">
        <v>0.2</v>
      </c>
      <c r="K83" s="345">
        <v>0</v>
      </c>
      <c r="L83" s="346">
        <v>1</v>
      </c>
      <c r="M83" s="345">
        <v>0</v>
      </c>
      <c r="N83" s="346">
        <v>1</v>
      </c>
      <c r="O83" s="539">
        <f>SUBTOTAL(9,K83:N83)</f>
        <v>2</v>
      </c>
      <c r="P83" s="347" t="s">
        <v>113</v>
      </c>
      <c r="Q83" s="348"/>
      <c r="R83" s="348"/>
      <c r="S83" s="348"/>
      <c r="T83" s="348"/>
      <c r="U83" s="160"/>
      <c r="V83" s="208">
        <f t="shared" si="15"/>
        <v>0</v>
      </c>
      <c r="W83" s="209">
        <f t="shared" si="13"/>
        <v>0</v>
      </c>
      <c r="X83" s="209">
        <f t="shared" si="10"/>
        <v>0</v>
      </c>
      <c r="Y83" s="349"/>
      <c r="Z83" s="349"/>
      <c r="AA83" s="349"/>
      <c r="AB83" s="349"/>
      <c r="AC83" s="349"/>
      <c r="AD83" s="349"/>
      <c r="AE83" s="350"/>
      <c r="AF83" s="350"/>
      <c r="AG83" s="350"/>
      <c r="AH83" s="350"/>
      <c r="AI83" s="350"/>
      <c r="AJ83" s="350"/>
      <c r="AK83" s="350"/>
      <c r="AL83" s="350"/>
      <c r="AM83" s="350"/>
      <c r="AN83" s="350"/>
      <c r="AO83" s="350"/>
      <c r="AP83" s="350"/>
      <c r="AQ83" s="350"/>
      <c r="AR83" s="350"/>
      <c r="AS83" s="350"/>
      <c r="AT83" s="350"/>
      <c r="AU83" s="350"/>
      <c r="AV83" s="350"/>
    </row>
    <row r="84" spans="1:48" s="76" customFormat="1" ht="98.25" customHeight="1" x14ac:dyDescent="0.2">
      <c r="A84" s="150">
        <f t="shared" si="11"/>
        <v>79</v>
      </c>
      <c r="B84" s="342" t="s">
        <v>162</v>
      </c>
      <c r="C84" s="107" t="s">
        <v>245</v>
      </c>
      <c r="D84" s="89" t="s">
        <v>244</v>
      </c>
      <c r="E84" s="100" t="s">
        <v>108</v>
      </c>
      <c r="F84" s="101" t="s">
        <v>235</v>
      </c>
      <c r="G84" s="342" t="s">
        <v>168</v>
      </c>
      <c r="H84" s="107" t="s">
        <v>247</v>
      </c>
      <c r="I84" s="343" t="s">
        <v>112</v>
      </c>
      <c r="J84" s="351">
        <v>0.2</v>
      </c>
      <c r="K84" s="346">
        <v>0</v>
      </c>
      <c r="L84" s="352">
        <v>1</v>
      </c>
      <c r="M84" s="346">
        <v>0</v>
      </c>
      <c r="N84" s="352">
        <v>1</v>
      </c>
      <c r="O84" s="539">
        <f>SUBTOTAL(9,K84:N84)</f>
        <v>2</v>
      </c>
      <c r="P84" s="353" t="s">
        <v>113</v>
      </c>
      <c r="Q84" s="348"/>
      <c r="R84" s="348"/>
      <c r="S84" s="348"/>
      <c r="T84" s="348"/>
      <c r="U84" s="161"/>
      <c r="V84" s="208">
        <f t="shared" si="15"/>
        <v>0</v>
      </c>
      <c r="W84" s="209">
        <f t="shared" si="13"/>
        <v>0</v>
      </c>
      <c r="X84" s="209">
        <f t="shared" si="10"/>
        <v>0</v>
      </c>
      <c r="Y84" s="354"/>
      <c r="Z84" s="355"/>
      <c r="AA84" s="355"/>
      <c r="AB84" s="355"/>
      <c r="AC84" s="355"/>
      <c r="AD84" s="356"/>
      <c r="AE84" s="350"/>
      <c r="AF84" s="350"/>
      <c r="AG84" s="350"/>
      <c r="AH84" s="350"/>
      <c r="AI84" s="350"/>
      <c r="AJ84" s="350"/>
      <c r="AK84" s="350"/>
      <c r="AL84" s="350"/>
      <c r="AM84" s="350"/>
      <c r="AN84" s="350"/>
      <c r="AO84" s="350"/>
      <c r="AP84" s="350"/>
      <c r="AQ84" s="350"/>
      <c r="AR84" s="350"/>
      <c r="AS84" s="350"/>
      <c r="AT84" s="350"/>
      <c r="AU84" s="350"/>
      <c r="AV84" s="350"/>
    </row>
    <row r="85" spans="1:48" s="76" customFormat="1" ht="98.25" customHeight="1" x14ac:dyDescent="0.2">
      <c r="A85" s="150">
        <f t="shared" si="11"/>
        <v>80</v>
      </c>
      <c r="B85" s="357" t="s">
        <v>162</v>
      </c>
      <c r="C85" s="106" t="s">
        <v>245</v>
      </c>
      <c r="D85" s="89" t="s">
        <v>244</v>
      </c>
      <c r="E85" s="102" t="s">
        <v>108</v>
      </c>
      <c r="F85" s="101" t="s">
        <v>235</v>
      </c>
      <c r="G85" s="342" t="s">
        <v>188</v>
      </c>
      <c r="H85" s="106" t="s">
        <v>248</v>
      </c>
      <c r="I85" s="343" t="s">
        <v>112</v>
      </c>
      <c r="J85" s="343">
        <v>0.2</v>
      </c>
      <c r="K85" s="352">
        <v>1</v>
      </c>
      <c r="L85" s="352">
        <v>1</v>
      </c>
      <c r="M85" s="352">
        <v>1</v>
      </c>
      <c r="N85" s="352">
        <v>1</v>
      </c>
      <c r="O85" s="539">
        <f>SUBTOTAL(9,K85:N85)</f>
        <v>4</v>
      </c>
      <c r="P85" s="353" t="s">
        <v>113</v>
      </c>
      <c r="Q85" s="348"/>
      <c r="R85" s="348"/>
      <c r="S85" s="348"/>
      <c r="T85" s="348"/>
      <c r="U85" s="161"/>
      <c r="V85" s="208">
        <f t="shared" si="15"/>
        <v>0</v>
      </c>
      <c r="W85" s="209">
        <f t="shared" si="13"/>
        <v>0</v>
      </c>
      <c r="X85" s="209">
        <f t="shared" si="10"/>
        <v>0</v>
      </c>
      <c r="Y85" s="354"/>
      <c r="Z85" s="355"/>
      <c r="AA85" s="355"/>
      <c r="AB85" s="355"/>
      <c r="AC85" s="355"/>
      <c r="AD85" s="356"/>
      <c r="AE85" s="350"/>
      <c r="AF85" s="350"/>
      <c r="AG85" s="350"/>
      <c r="AH85" s="350"/>
      <c r="AI85" s="350"/>
      <c r="AJ85" s="350"/>
      <c r="AK85" s="350"/>
      <c r="AL85" s="350"/>
      <c r="AM85" s="350"/>
      <c r="AN85" s="350"/>
      <c r="AO85" s="350"/>
      <c r="AP85" s="350"/>
      <c r="AQ85" s="350"/>
      <c r="AR85" s="350"/>
      <c r="AS85" s="350"/>
      <c r="AT85" s="350"/>
      <c r="AU85" s="350"/>
      <c r="AV85" s="350"/>
    </row>
    <row r="86" spans="1:48" s="76" customFormat="1" ht="98.25" customHeight="1" x14ac:dyDescent="0.2">
      <c r="A86" s="150">
        <f t="shared" si="11"/>
        <v>81</v>
      </c>
      <c r="B86" s="357" t="s">
        <v>162</v>
      </c>
      <c r="C86" s="106" t="s">
        <v>245</v>
      </c>
      <c r="D86" s="89" t="s">
        <v>244</v>
      </c>
      <c r="E86" s="102" t="s">
        <v>108</v>
      </c>
      <c r="F86" s="101" t="s">
        <v>235</v>
      </c>
      <c r="G86" s="342" t="s">
        <v>168</v>
      </c>
      <c r="H86" s="107" t="s">
        <v>249</v>
      </c>
      <c r="I86" s="343" t="s">
        <v>125</v>
      </c>
      <c r="J86" s="343">
        <v>0.2</v>
      </c>
      <c r="K86" s="358">
        <v>1</v>
      </c>
      <c r="L86" s="358">
        <v>1</v>
      </c>
      <c r="M86" s="358">
        <v>1</v>
      </c>
      <c r="N86" s="358">
        <v>1</v>
      </c>
      <c r="O86" s="358">
        <v>1</v>
      </c>
      <c r="P86" s="353" t="s">
        <v>126</v>
      </c>
      <c r="Q86" s="359"/>
      <c r="R86" s="359"/>
      <c r="S86" s="359"/>
      <c r="T86" s="359"/>
      <c r="U86" s="162"/>
      <c r="V86" s="208" t="e">
        <f t="shared" si="15"/>
        <v>#DIV/0!</v>
      </c>
      <c r="W86" s="277" t="e">
        <f t="shared" si="13"/>
        <v>#DIV/0!</v>
      </c>
      <c r="X86" s="277" t="e">
        <f t="shared" si="10"/>
        <v>#DIV/0!</v>
      </c>
      <c r="Y86" s="355"/>
      <c r="Z86" s="355"/>
      <c r="AA86" s="355"/>
      <c r="AB86" s="355"/>
      <c r="AC86" s="355"/>
      <c r="AD86" s="356"/>
      <c r="AE86" s="350"/>
      <c r="AF86" s="350"/>
      <c r="AG86" s="350"/>
      <c r="AH86" s="350"/>
      <c r="AI86" s="350"/>
      <c r="AJ86" s="350"/>
      <c r="AK86" s="350"/>
      <c r="AL86" s="350"/>
      <c r="AM86" s="350"/>
      <c r="AN86" s="350"/>
      <c r="AO86" s="350"/>
      <c r="AP86" s="350"/>
      <c r="AQ86" s="350"/>
      <c r="AR86" s="350"/>
      <c r="AS86" s="350"/>
      <c r="AT86" s="350"/>
      <c r="AU86" s="350"/>
      <c r="AV86" s="350"/>
    </row>
    <row r="87" spans="1:48" s="76" customFormat="1" ht="98.25" customHeight="1" x14ac:dyDescent="0.2">
      <c r="A87" s="150">
        <f t="shared" si="11"/>
        <v>82</v>
      </c>
      <c r="B87" s="399" t="s">
        <v>162</v>
      </c>
      <c r="C87" s="403" t="s">
        <v>245</v>
      </c>
      <c r="D87" s="401" t="s">
        <v>244</v>
      </c>
      <c r="E87" s="397" t="s">
        <v>108</v>
      </c>
      <c r="F87" s="398" t="s">
        <v>235</v>
      </c>
      <c r="G87" s="342" t="s">
        <v>196</v>
      </c>
      <c r="H87" s="107" t="s">
        <v>250</v>
      </c>
      <c r="I87" s="343" t="s">
        <v>112</v>
      </c>
      <c r="J87" s="351">
        <v>0.2</v>
      </c>
      <c r="K87" s="352">
        <v>1</v>
      </c>
      <c r="L87" s="352">
        <v>1</v>
      </c>
      <c r="M87" s="352">
        <v>1</v>
      </c>
      <c r="N87" s="352">
        <v>1</v>
      </c>
      <c r="O87" s="539">
        <f>SUBTOTAL(9,K87:N87)</f>
        <v>4</v>
      </c>
      <c r="P87" s="353" t="s">
        <v>113</v>
      </c>
      <c r="Q87" s="348"/>
      <c r="R87" s="348"/>
      <c r="S87" s="348"/>
      <c r="T87" s="348"/>
      <c r="U87" s="161"/>
      <c r="V87" s="208">
        <f t="shared" si="15"/>
        <v>0</v>
      </c>
      <c r="W87" s="209">
        <f t="shared" si="13"/>
        <v>0</v>
      </c>
      <c r="X87" s="209">
        <f t="shared" si="10"/>
        <v>0</v>
      </c>
      <c r="Y87" s="354"/>
      <c r="Z87" s="355"/>
      <c r="AA87" s="355"/>
      <c r="AB87" s="355"/>
      <c r="AC87" s="355"/>
      <c r="AD87" s="356"/>
      <c r="AE87" s="350"/>
      <c r="AF87" s="350"/>
      <c r="AG87" s="350"/>
      <c r="AH87" s="350"/>
      <c r="AI87" s="350"/>
      <c r="AJ87" s="350"/>
      <c r="AK87" s="350"/>
      <c r="AL87" s="350"/>
      <c r="AM87" s="350"/>
      <c r="AN87" s="350"/>
      <c r="AO87" s="350"/>
      <c r="AP87" s="350"/>
      <c r="AQ87" s="350"/>
      <c r="AR87" s="350"/>
      <c r="AS87" s="350"/>
      <c r="AT87" s="350"/>
      <c r="AU87" s="350"/>
      <c r="AV87" s="350"/>
    </row>
    <row r="88" spans="1:48" s="78" customFormat="1" ht="105" customHeight="1" x14ac:dyDescent="0.15">
      <c r="A88" s="150">
        <f t="shared" si="11"/>
        <v>83</v>
      </c>
      <c r="B88" s="400" t="s">
        <v>105</v>
      </c>
      <c r="C88" s="397" t="s">
        <v>251</v>
      </c>
      <c r="D88" s="402" t="s">
        <v>107</v>
      </c>
      <c r="E88" s="397" t="s">
        <v>117</v>
      </c>
      <c r="F88" s="96" t="s">
        <v>211</v>
      </c>
      <c r="G88" s="89" t="s">
        <v>110</v>
      </c>
      <c r="H88" s="110" t="s">
        <v>252</v>
      </c>
      <c r="I88" s="87" t="s">
        <v>125</v>
      </c>
      <c r="J88" s="320">
        <v>0.4</v>
      </c>
      <c r="K88" s="550">
        <v>1</v>
      </c>
      <c r="L88" s="550">
        <v>1</v>
      </c>
      <c r="M88" s="550">
        <v>1</v>
      </c>
      <c r="N88" s="550">
        <v>1</v>
      </c>
      <c r="O88" s="577">
        <v>1</v>
      </c>
      <c r="P88" s="360" t="s">
        <v>148</v>
      </c>
      <c r="Q88" s="210"/>
      <c r="R88" s="211"/>
      <c r="S88" s="212"/>
      <c r="T88" s="155"/>
      <c r="U88" s="155"/>
      <c r="V88" s="208" t="e">
        <f t="shared" si="15"/>
        <v>#DIV/0!</v>
      </c>
      <c r="W88" s="213" t="e">
        <f t="shared" si="13"/>
        <v>#DIV/0!</v>
      </c>
      <c r="X88" s="213" t="e">
        <f t="shared" si="10"/>
        <v>#DIV/0!</v>
      </c>
      <c r="Y88" s="198"/>
      <c r="Z88" s="199"/>
      <c r="AA88" s="199"/>
      <c r="AB88" s="200"/>
      <c r="AC88" s="361"/>
      <c r="AD88" s="362"/>
      <c r="AE88" s="202"/>
      <c r="AF88" s="202"/>
      <c r="AG88" s="202"/>
      <c r="AH88" s="202"/>
      <c r="AI88" s="202"/>
      <c r="AJ88" s="202"/>
      <c r="AK88" s="202"/>
      <c r="AL88" s="202"/>
      <c r="AM88" s="202"/>
      <c r="AN88" s="202"/>
      <c r="AO88" s="202"/>
      <c r="AP88" s="202"/>
      <c r="AQ88" s="202"/>
      <c r="AR88" s="202"/>
      <c r="AS88" s="202"/>
      <c r="AT88" s="202"/>
      <c r="AU88" s="202"/>
      <c r="AV88" s="202"/>
    </row>
    <row r="89" spans="1:48" s="78" customFormat="1" ht="45" x14ac:dyDescent="0.2">
      <c r="A89" s="150">
        <f t="shared" si="11"/>
        <v>84</v>
      </c>
      <c r="B89" s="87" t="s">
        <v>105</v>
      </c>
      <c r="C89" s="281" t="s">
        <v>251</v>
      </c>
      <c r="D89" s="89" t="s">
        <v>107</v>
      </c>
      <c r="E89" s="281" t="s">
        <v>117</v>
      </c>
      <c r="F89" s="101" t="s">
        <v>253</v>
      </c>
      <c r="G89" s="87" t="s">
        <v>110</v>
      </c>
      <c r="H89" s="110" t="s">
        <v>254</v>
      </c>
      <c r="I89" s="87" t="s">
        <v>125</v>
      </c>
      <c r="J89" s="320">
        <v>0.2</v>
      </c>
      <c r="K89" s="550">
        <v>1</v>
      </c>
      <c r="L89" s="550">
        <v>1</v>
      </c>
      <c r="M89" s="550">
        <v>1</v>
      </c>
      <c r="N89" s="550">
        <v>1</v>
      </c>
      <c r="O89" s="577">
        <v>1</v>
      </c>
      <c r="P89" s="150" t="s">
        <v>148</v>
      </c>
      <c r="Q89" s="40"/>
      <c r="R89" s="218"/>
      <c r="S89" s="219"/>
      <c r="T89" s="28"/>
      <c r="U89" s="28"/>
      <c r="V89" s="208" t="e">
        <f t="shared" si="15"/>
        <v>#DIV/0!</v>
      </c>
      <c r="W89" s="220" t="e">
        <f t="shared" si="13"/>
        <v>#DIV/0!</v>
      </c>
      <c r="X89" s="220" t="e">
        <f t="shared" si="10"/>
        <v>#DIV/0!</v>
      </c>
      <c r="Y89" s="198"/>
      <c r="Z89" s="199"/>
      <c r="AA89" s="199"/>
      <c r="AB89" s="200"/>
      <c r="AC89" s="26"/>
      <c r="AD89" s="201"/>
      <c r="AE89" s="202"/>
      <c r="AF89" s="202"/>
      <c r="AG89" s="202"/>
      <c r="AH89" s="202"/>
      <c r="AI89" s="202"/>
      <c r="AJ89" s="202"/>
      <c r="AK89" s="202"/>
      <c r="AL89" s="202"/>
      <c r="AM89" s="202"/>
      <c r="AN89" s="202"/>
      <c r="AO89" s="202"/>
      <c r="AP89" s="202"/>
      <c r="AQ89" s="202"/>
      <c r="AR89" s="202"/>
      <c r="AS89" s="202"/>
      <c r="AT89" s="202"/>
      <c r="AU89" s="202"/>
      <c r="AV89" s="202"/>
    </row>
    <row r="90" spans="1:48" s="78" customFormat="1" ht="45" x14ac:dyDescent="0.2">
      <c r="A90" s="150">
        <f t="shared" si="11"/>
        <v>85</v>
      </c>
      <c r="B90" s="87" t="s">
        <v>105</v>
      </c>
      <c r="C90" s="101" t="s">
        <v>251</v>
      </c>
      <c r="D90" s="87" t="s">
        <v>107</v>
      </c>
      <c r="E90" s="101" t="s">
        <v>117</v>
      </c>
      <c r="F90" s="101" t="s">
        <v>253</v>
      </c>
      <c r="G90" s="87" t="s">
        <v>110</v>
      </c>
      <c r="H90" s="110" t="s">
        <v>255</v>
      </c>
      <c r="I90" s="87" t="s">
        <v>125</v>
      </c>
      <c r="J90" s="320">
        <v>0.2</v>
      </c>
      <c r="K90" s="550">
        <v>0.15</v>
      </c>
      <c r="L90" s="577">
        <v>0.35</v>
      </c>
      <c r="M90" s="577">
        <v>0.35</v>
      </c>
      <c r="N90" s="577">
        <v>0.15</v>
      </c>
      <c r="O90" s="541">
        <f>SUBTOTAL(9,K90:N90)</f>
        <v>1</v>
      </c>
      <c r="P90" s="150" t="s">
        <v>113</v>
      </c>
      <c r="Q90" s="40"/>
      <c r="R90" s="218"/>
      <c r="S90" s="219"/>
      <c r="T90" s="28"/>
      <c r="U90" s="28"/>
      <c r="V90" s="208">
        <f t="shared" si="15"/>
        <v>0</v>
      </c>
      <c r="W90" s="220">
        <f t="shared" si="13"/>
        <v>0</v>
      </c>
      <c r="X90" s="220">
        <f t="shared" si="10"/>
        <v>0</v>
      </c>
      <c r="Y90" s="198"/>
      <c r="Z90" s="199"/>
      <c r="AA90" s="199"/>
      <c r="AB90" s="200"/>
      <c r="AC90" s="26"/>
      <c r="AD90" s="201"/>
      <c r="AE90" s="202"/>
      <c r="AF90" s="202"/>
      <c r="AG90" s="202"/>
      <c r="AH90" s="202"/>
      <c r="AI90" s="202"/>
      <c r="AJ90" s="202"/>
      <c r="AK90" s="202"/>
      <c r="AL90" s="202"/>
      <c r="AM90" s="202"/>
      <c r="AN90" s="202"/>
      <c r="AO90" s="202"/>
      <c r="AP90" s="202"/>
      <c r="AQ90" s="202"/>
      <c r="AR90" s="202"/>
      <c r="AS90" s="202"/>
      <c r="AT90" s="202"/>
      <c r="AU90" s="202"/>
      <c r="AV90" s="202"/>
    </row>
    <row r="91" spans="1:48" ht="60" x14ac:dyDescent="0.15">
      <c r="A91" s="150">
        <f t="shared" si="11"/>
        <v>86</v>
      </c>
      <c r="B91" s="87" t="s">
        <v>105</v>
      </c>
      <c r="C91" s="101" t="s">
        <v>251</v>
      </c>
      <c r="D91" s="87" t="s">
        <v>107</v>
      </c>
      <c r="E91" s="101" t="s">
        <v>117</v>
      </c>
      <c r="F91" s="101" t="s">
        <v>253</v>
      </c>
      <c r="G91" s="87" t="s">
        <v>110</v>
      </c>
      <c r="H91" s="110" t="s">
        <v>256</v>
      </c>
      <c r="I91" s="87" t="s">
        <v>125</v>
      </c>
      <c r="J91" s="320">
        <v>0.2</v>
      </c>
      <c r="K91" s="578">
        <v>3</v>
      </c>
      <c r="L91" s="578">
        <v>3</v>
      </c>
      <c r="M91" s="578">
        <v>3</v>
      </c>
      <c r="N91" s="578">
        <v>3</v>
      </c>
      <c r="O91" s="578">
        <v>12</v>
      </c>
      <c r="P91" s="150" t="s">
        <v>113</v>
      </c>
      <c r="Q91" s="122"/>
      <c r="R91" s="194"/>
      <c r="S91" s="195"/>
      <c r="T91" s="32"/>
      <c r="U91" s="32"/>
      <c r="V91" s="208">
        <f t="shared" si="15"/>
        <v>0</v>
      </c>
      <c r="W91" s="220">
        <f t="shared" si="13"/>
        <v>0</v>
      </c>
      <c r="X91" s="220">
        <f t="shared" si="10"/>
        <v>0</v>
      </c>
      <c r="Y91" s="363"/>
      <c r="Z91" s="364"/>
      <c r="AA91" s="364"/>
      <c r="AB91" s="365"/>
      <c r="AC91" s="366"/>
      <c r="AD91" s="367"/>
      <c r="AE91" s="202"/>
      <c r="AF91" s="202"/>
      <c r="AG91" s="202"/>
      <c r="AH91" s="202"/>
      <c r="AI91" s="202"/>
      <c r="AJ91" s="202"/>
      <c r="AK91" s="202"/>
      <c r="AL91" s="202"/>
      <c r="AM91" s="202"/>
      <c r="AN91" s="202"/>
      <c r="AO91" s="202"/>
      <c r="AP91" s="202"/>
      <c r="AQ91" s="202"/>
      <c r="AR91" s="202"/>
      <c r="AS91" s="202"/>
      <c r="AT91" s="202"/>
      <c r="AU91" s="202"/>
      <c r="AV91" s="202"/>
    </row>
    <row r="92" spans="1:48" ht="45" x14ac:dyDescent="0.2">
      <c r="A92" s="150">
        <f t="shared" si="11"/>
        <v>87</v>
      </c>
      <c r="B92" s="368" t="s">
        <v>16</v>
      </c>
      <c r="C92" s="369" t="s">
        <v>21</v>
      </c>
      <c r="D92" s="87" t="s">
        <v>257</v>
      </c>
      <c r="E92" s="370" t="s">
        <v>258</v>
      </c>
      <c r="F92" s="101" t="s">
        <v>259</v>
      </c>
      <c r="G92" s="371" t="s">
        <v>110</v>
      </c>
      <c r="H92" s="547" t="s">
        <v>260</v>
      </c>
      <c r="I92" s="87" t="s">
        <v>125</v>
      </c>
      <c r="J92" s="549">
        <v>0.5</v>
      </c>
      <c r="K92" s="549">
        <v>1</v>
      </c>
      <c r="L92" s="549">
        <v>1</v>
      </c>
      <c r="M92" s="549">
        <v>1</v>
      </c>
      <c r="N92" s="549">
        <v>1</v>
      </c>
      <c r="O92" s="549">
        <v>1</v>
      </c>
      <c r="P92" s="150" t="s">
        <v>148</v>
      </c>
      <c r="Q92" s="372"/>
      <c r="R92" s="372"/>
      <c r="S92" s="372"/>
      <c r="T92" s="372"/>
      <c r="U92" s="163"/>
      <c r="V92" s="208" t="e">
        <f t="shared" si="15"/>
        <v>#DIV/0!</v>
      </c>
      <c r="W92" s="220" t="e">
        <f t="shared" si="13"/>
        <v>#DIV/0!</v>
      </c>
      <c r="X92" s="220" t="e">
        <f t="shared" si="10"/>
        <v>#DIV/0!</v>
      </c>
      <c r="Y92" s="373"/>
      <c r="Z92" s="373"/>
      <c r="AA92" s="373"/>
      <c r="AB92" s="373"/>
      <c r="AC92" s="373"/>
      <c r="AD92" s="374"/>
      <c r="AE92" s="30"/>
      <c r="AF92" s="30"/>
      <c r="AG92" s="30"/>
      <c r="AH92" s="30"/>
      <c r="AI92" s="30"/>
      <c r="AJ92" s="30"/>
      <c r="AK92" s="30"/>
      <c r="AL92" s="30"/>
      <c r="AM92" s="30"/>
      <c r="AN92" s="30"/>
      <c r="AO92" s="30"/>
      <c r="AP92" s="30"/>
      <c r="AQ92" s="30"/>
      <c r="AR92" s="30"/>
      <c r="AS92" s="30"/>
      <c r="AT92" s="30"/>
      <c r="AU92" s="30"/>
      <c r="AV92" s="30"/>
    </row>
    <row r="93" spans="1:48" ht="105" x14ac:dyDescent="0.2">
      <c r="A93" s="150">
        <f t="shared" si="11"/>
        <v>88</v>
      </c>
      <c r="B93" s="368" t="s">
        <v>16</v>
      </c>
      <c r="C93" s="369" t="s">
        <v>21</v>
      </c>
      <c r="D93" s="87" t="s">
        <v>257</v>
      </c>
      <c r="E93" s="370" t="s">
        <v>261</v>
      </c>
      <c r="F93" s="101" t="s">
        <v>259</v>
      </c>
      <c r="G93" s="371" t="s">
        <v>262</v>
      </c>
      <c r="H93" s="546" t="s">
        <v>263</v>
      </c>
      <c r="I93" s="87" t="s">
        <v>125</v>
      </c>
      <c r="J93" s="550">
        <v>0.25</v>
      </c>
      <c r="K93" s="549">
        <v>1</v>
      </c>
      <c r="L93" s="549">
        <v>1</v>
      </c>
      <c r="M93" s="549">
        <v>1</v>
      </c>
      <c r="N93" s="549">
        <v>1</v>
      </c>
      <c r="O93" s="549">
        <v>1</v>
      </c>
      <c r="P93" s="150" t="s">
        <v>148</v>
      </c>
      <c r="Q93" s="372"/>
      <c r="R93" s="372"/>
      <c r="S93" s="372"/>
      <c r="T93" s="372"/>
      <c r="U93" s="163"/>
      <c r="V93" s="208" t="e">
        <f t="shared" si="15"/>
        <v>#DIV/0!</v>
      </c>
      <c r="W93" s="220" t="e">
        <f t="shared" si="13"/>
        <v>#DIV/0!</v>
      </c>
      <c r="X93" s="220" t="e">
        <f t="shared" si="10"/>
        <v>#DIV/0!</v>
      </c>
      <c r="Y93" s="373"/>
      <c r="Z93" s="373"/>
      <c r="AA93" s="373"/>
      <c r="AB93" s="373"/>
      <c r="AC93" s="373"/>
      <c r="AD93" s="374"/>
      <c r="AE93" s="30"/>
      <c r="AF93" s="30"/>
      <c r="AG93" s="30"/>
      <c r="AH93" s="30"/>
      <c r="AI93" s="30"/>
      <c r="AJ93" s="30"/>
      <c r="AK93" s="30"/>
      <c r="AL93" s="30"/>
      <c r="AM93" s="30"/>
      <c r="AN93" s="30"/>
      <c r="AO93" s="30"/>
      <c r="AP93" s="30"/>
      <c r="AQ93" s="30"/>
      <c r="AR93" s="30"/>
      <c r="AS93" s="30"/>
      <c r="AT93" s="30"/>
      <c r="AU93" s="30"/>
      <c r="AV93" s="30"/>
    </row>
    <row r="94" spans="1:48" ht="105" x14ac:dyDescent="0.2">
      <c r="A94" s="150">
        <f t="shared" si="11"/>
        <v>89</v>
      </c>
      <c r="B94" s="368" t="s">
        <v>16</v>
      </c>
      <c r="C94" s="369" t="s">
        <v>21</v>
      </c>
      <c r="D94" s="87" t="s">
        <v>257</v>
      </c>
      <c r="E94" s="370" t="s">
        <v>261</v>
      </c>
      <c r="F94" s="101" t="s">
        <v>259</v>
      </c>
      <c r="G94" s="371" t="s">
        <v>262</v>
      </c>
      <c r="H94" s="579" t="s">
        <v>264</v>
      </c>
      <c r="I94" s="87" t="s">
        <v>125</v>
      </c>
      <c r="J94" s="580">
        <v>0.25</v>
      </c>
      <c r="K94" s="549">
        <v>1</v>
      </c>
      <c r="L94" s="549">
        <v>1</v>
      </c>
      <c r="M94" s="549">
        <v>1</v>
      </c>
      <c r="N94" s="549">
        <v>1</v>
      </c>
      <c r="O94" s="549">
        <v>1</v>
      </c>
      <c r="P94" s="150" t="s">
        <v>148</v>
      </c>
      <c r="Q94" s="375"/>
      <c r="R94" s="375"/>
      <c r="S94" s="375"/>
      <c r="T94" s="375"/>
      <c r="U94" s="164"/>
      <c r="V94" s="208" t="e">
        <f t="shared" si="15"/>
        <v>#DIV/0!</v>
      </c>
      <c r="W94" s="220" t="e">
        <f t="shared" si="13"/>
        <v>#DIV/0!</v>
      </c>
      <c r="X94" s="220" t="e">
        <f t="shared" si="10"/>
        <v>#DIV/0!</v>
      </c>
      <c r="Y94" s="376"/>
      <c r="Z94" s="376"/>
      <c r="AA94" s="376"/>
      <c r="AB94" s="376"/>
      <c r="AC94" s="376"/>
      <c r="AD94" s="377"/>
      <c r="AE94" s="30"/>
      <c r="AF94" s="30"/>
      <c r="AG94" s="30"/>
      <c r="AH94" s="30"/>
      <c r="AI94" s="30"/>
      <c r="AJ94" s="30"/>
      <c r="AK94" s="30"/>
      <c r="AL94" s="30"/>
      <c r="AM94" s="30"/>
      <c r="AN94" s="30"/>
      <c r="AO94" s="30"/>
      <c r="AP94" s="30"/>
      <c r="AQ94" s="30"/>
      <c r="AR94" s="30"/>
      <c r="AS94" s="30"/>
      <c r="AT94" s="30"/>
      <c r="AU94" s="30"/>
      <c r="AV94" s="30"/>
    </row>
    <row r="95" spans="1:48" s="79" customFormat="1" ht="76" x14ac:dyDescent="0.2">
      <c r="A95" s="150">
        <f t="shared" si="11"/>
        <v>90</v>
      </c>
      <c r="B95" s="368" t="s">
        <v>16</v>
      </c>
      <c r="C95" s="369" t="s">
        <v>16</v>
      </c>
      <c r="D95" s="87" t="s">
        <v>257</v>
      </c>
      <c r="E95" s="370" t="s">
        <v>265</v>
      </c>
      <c r="F95" s="96" t="s">
        <v>266</v>
      </c>
      <c r="G95" s="371" t="s">
        <v>262</v>
      </c>
      <c r="H95" s="111" t="s">
        <v>267</v>
      </c>
      <c r="I95" s="87" t="s">
        <v>125</v>
      </c>
      <c r="J95" s="235">
        <v>0.25</v>
      </c>
      <c r="K95" s="581">
        <v>1</v>
      </c>
      <c r="L95" s="581">
        <v>1</v>
      </c>
      <c r="M95" s="581">
        <v>1</v>
      </c>
      <c r="N95" s="581">
        <v>1</v>
      </c>
      <c r="O95" s="539">
        <f t="shared" ref="O95" si="19">SUBTOTAL(9,K95:N95)</f>
        <v>4</v>
      </c>
      <c r="P95" s="150" t="s">
        <v>113</v>
      </c>
      <c r="Q95" s="372"/>
      <c r="R95" s="372"/>
      <c r="S95" s="372"/>
      <c r="T95" s="372"/>
      <c r="U95" s="163"/>
      <c r="V95" s="208">
        <f t="shared" si="15"/>
        <v>0</v>
      </c>
      <c r="W95" s="220">
        <f t="shared" si="13"/>
        <v>0</v>
      </c>
      <c r="X95" s="220">
        <f t="shared" si="10"/>
        <v>0</v>
      </c>
      <c r="Y95" s="378"/>
      <c r="Z95" s="378"/>
      <c r="AA95" s="378"/>
      <c r="AB95" s="378"/>
      <c r="AC95" s="378"/>
      <c r="AD95" s="379"/>
      <c r="AE95" s="34"/>
      <c r="AF95" s="34"/>
      <c r="AG95" s="34"/>
      <c r="AH95" s="34"/>
      <c r="AI95" s="34"/>
      <c r="AJ95" s="34"/>
      <c r="AK95" s="34"/>
      <c r="AL95" s="34"/>
      <c r="AM95" s="34"/>
      <c r="AN95" s="34"/>
      <c r="AO95" s="34"/>
      <c r="AP95" s="34"/>
      <c r="AQ95" s="34"/>
      <c r="AR95" s="34"/>
      <c r="AS95" s="34"/>
      <c r="AT95" s="34"/>
      <c r="AU95" s="34"/>
      <c r="AV95" s="34"/>
    </row>
    <row r="96" spans="1:48" s="79" customFormat="1" ht="132" customHeight="1" x14ac:dyDescent="0.2">
      <c r="A96" s="150">
        <f t="shared" si="11"/>
        <v>91</v>
      </c>
      <c r="B96" s="368" t="s">
        <v>16</v>
      </c>
      <c r="C96" s="369" t="s">
        <v>16</v>
      </c>
      <c r="D96" s="87" t="s">
        <v>257</v>
      </c>
      <c r="E96" s="370" t="s">
        <v>268</v>
      </c>
      <c r="F96" s="101" t="s">
        <v>259</v>
      </c>
      <c r="G96" s="371" t="s">
        <v>262</v>
      </c>
      <c r="H96" s="111" t="s">
        <v>269</v>
      </c>
      <c r="I96" s="87" t="s">
        <v>125</v>
      </c>
      <c r="J96" s="320">
        <v>0.25</v>
      </c>
      <c r="K96" s="549">
        <v>1</v>
      </c>
      <c r="L96" s="549">
        <v>1</v>
      </c>
      <c r="M96" s="549">
        <v>1</v>
      </c>
      <c r="N96" s="549">
        <v>1</v>
      </c>
      <c r="O96" s="549">
        <v>1</v>
      </c>
      <c r="P96" s="150" t="s">
        <v>148</v>
      </c>
      <c r="Q96" s="372"/>
      <c r="R96" s="372"/>
      <c r="S96" s="372"/>
      <c r="T96" s="372"/>
      <c r="U96" s="163"/>
      <c r="V96" s="208" t="e">
        <f t="shared" si="15"/>
        <v>#DIV/0!</v>
      </c>
      <c r="W96" s="220" t="e">
        <f t="shared" si="13"/>
        <v>#DIV/0!</v>
      </c>
      <c r="X96" s="220" t="e">
        <f t="shared" si="10"/>
        <v>#DIV/0!</v>
      </c>
      <c r="Y96" s="378"/>
      <c r="Z96" s="378"/>
      <c r="AA96" s="378"/>
      <c r="AB96" s="378"/>
      <c r="AC96" s="378"/>
      <c r="AD96" s="379"/>
      <c r="AE96" s="34"/>
      <c r="AF96" s="34"/>
      <c r="AG96" s="34"/>
      <c r="AH96" s="34"/>
      <c r="AI96" s="34"/>
      <c r="AJ96" s="34"/>
      <c r="AK96" s="34"/>
      <c r="AL96" s="34"/>
      <c r="AM96" s="34"/>
      <c r="AN96" s="34"/>
      <c r="AO96" s="34"/>
      <c r="AP96" s="34"/>
      <c r="AQ96" s="34"/>
      <c r="AR96" s="34"/>
      <c r="AS96" s="34"/>
      <c r="AT96" s="34"/>
      <c r="AU96" s="34"/>
      <c r="AV96" s="34"/>
    </row>
    <row r="97" spans="1:48" s="79" customFormat="1" ht="151" x14ac:dyDescent="0.2">
      <c r="A97" s="150">
        <f t="shared" si="11"/>
        <v>92</v>
      </c>
      <c r="B97" s="342" t="s">
        <v>16</v>
      </c>
      <c r="C97" s="107" t="s">
        <v>16</v>
      </c>
      <c r="D97" s="87" t="s">
        <v>257</v>
      </c>
      <c r="E97" s="370" t="s">
        <v>265</v>
      </c>
      <c r="F97" s="101" t="s">
        <v>259</v>
      </c>
      <c r="G97" s="371" t="s">
        <v>262</v>
      </c>
      <c r="H97" s="111" t="s">
        <v>270</v>
      </c>
      <c r="I97" s="87" t="s">
        <v>125</v>
      </c>
      <c r="J97" s="320">
        <v>0.25</v>
      </c>
      <c r="K97" s="549">
        <v>1</v>
      </c>
      <c r="L97" s="549">
        <v>1</v>
      </c>
      <c r="M97" s="549">
        <v>1</v>
      </c>
      <c r="N97" s="549">
        <v>1</v>
      </c>
      <c r="O97" s="549">
        <v>1</v>
      </c>
      <c r="P97" s="150" t="s">
        <v>148</v>
      </c>
      <c r="Q97" s="372"/>
      <c r="R97" s="372"/>
      <c r="S97" s="372"/>
      <c r="T97" s="372"/>
      <c r="U97" s="163"/>
      <c r="V97" s="208" t="e">
        <f t="shared" si="15"/>
        <v>#DIV/0!</v>
      </c>
      <c r="W97" s="220" t="e">
        <f t="shared" si="13"/>
        <v>#DIV/0!</v>
      </c>
      <c r="X97" s="220" t="e">
        <f t="shared" si="10"/>
        <v>#DIV/0!</v>
      </c>
      <c r="Y97" s="378"/>
      <c r="Z97" s="378"/>
      <c r="AA97" s="378"/>
      <c r="AB97" s="378"/>
      <c r="AC97" s="378"/>
      <c r="AD97" s="379"/>
      <c r="AE97" s="34"/>
      <c r="AF97" s="34"/>
      <c r="AG97" s="34"/>
      <c r="AH97" s="34"/>
      <c r="AI97" s="34"/>
      <c r="AJ97" s="34"/>
      <c r="AK97" s="34"/>
      <c r="AL97" s="34"/>
      <c r="AM97" s="34"/>
      <c r="AN97" s="34"/>
      <c r="AO97" s="34"/>
      <c r="AP97" s="34"/>
      <c r="AQ97" s="34"/>
      <c r="AR97" s="34"/>
      <c r="AS97" s="34"/>
      <c r="AT97" s="34"/>
      <c r="AU97" s="34"/>
      <c r="AV97" s="34"/>
    </row>
    <row r="98" spans="1:48" s="79" customFormat="1" ht="75" x14ac:dyDescent="0.2">
      <c r="A98" s="150">
        <f t="shared" si="11"/>
        <v>93</v>
      </c>
      <c r="B98" s="342" t="s">
        <v>16</v>
      </c>
      <c r="C98" s="107" t="s">
        <v>16</v>
      </c>
      <c r="D98" s="87" t="s">
        <v>257</v>
      </c>
      <c r="E98" s="370" t="s">
        <v>261</v>
      </c>
      <c r="F98" s="101" t="s">
        <v>259</v>
      </c>
      <c r="G98" s="371" t="s">
        <v>262</v>
      </c>
      <c r="H98" s="107" t="s">
        <v>271</v>
      </c>
      <c r="I98" s="87" t="s">
        <v>125</v>
      </c>
      <c r="J98" s="320">
        <v>0.25</v>
      </c>
      <c r="K98" s="549">
        <v>1</v>
      </c>
      <c r="L98" s="549">
        <v>1</v>
      </c>
      <c r="M98" s="549">
        <v>1</v>
      </c>
      <c r="N98" s="549">
        <v>1</v>
      </c>
      <c r="O98" s="549">
        <v>1</v>
      </c>
      <c r="P98" s="150" t="s">
        <v>148</v>
      </c>
      <c r="Q98" s="372"/>
      <c r="R98" s="372"/>
      <c r="S98" s="372"/>
      <c r="T98" s="372"/>
      <c r="U98" s="163"/>
      <c r="V98" s="208" t="e">
        <f t="shared" si="15"/>
        <v>#DIV/0!</v>
      </c>
      <c r="W98" s="220" t="e">
        <f t="shared" si="13"/>
        <v>#DIV/0!</v>
      </c>
      <c r="X98" s="220" t="e">
        <f t="shared" si="10"/>
        <v>#DIV/0!</v>
      </c>
      <c r="Y98" s="378"/>
      <c r="Z98" s="378"/>
      <c r="AA98" s="378"/>
      <c r="AB98" s="378"/>
      <c r="AC98" s="378"/>
      <c r="AD98" s="379"/>
      <c r="AE98" s="34"/>
      <c r="AF98" s="34"/>
      <c r="AG98" s="34"/>
      <c r="AH98" s="34"/>
      <c r="AI98" s="34"/>
      <c r="AJ98" s="34"/>
      <c r="AK98" s="34"/>
      <c r="AL98" s="34"/>
      <c r="AM98" s="34"/>
      <c r="AN98" s="34"/>
      <c r="AO98" s="34"/>
      <c r="AP98" s="34"/>
      <c r="AQ98" s="34"/>
      <c r="AR98" s="34"/>
      <c r="AS98" s="34"/>
      <c r="AT98" s="34"/>
      <c r="AU98" s="34"/>
      <c r="AV98" s="34"/>
    </row>
    <row r="99" spans="1:48" ht="79.5" customHeight="1" x14ac:dyDescent="0.2">
      <c r="A99" s="150">
        <f t="shared" si="11"/>
        <v>94</v>
      </c>
      <c r="B99" s="342" t="s">
        <v>16</v>
      </c>
      <c r="C99" s="107" t="s">
        <v>19</v>
      </c>
      <c r="D99" s="87" t="s">
        <v>257</v>
      </c>
      <c r="E99" s="370" t="s">
        <v>227</v>
      </c>
      <c r="F99" s="96" t="s">
        <v>266</v>
      </c>
      <c r="G99" s="371" t="s">
        <v>110</v>
      </c>
      <c r="H99" s="107" t="s">
        <v>272</v>
      </c>
      <c r="I99" s="87" t="s">
        <v>125</v>
      </c>
      <c r="J99" s="320">
        <v>0.5</v>
      </c>
      <c r="K99" s="550">
        <v>1</v>
      </c>
      <c r="L99" s="550">
        <v>1</v>
      </c>
      <c r="M99" s="550">
        <v>1</v>
      </c>
      <c r="N99" s="550">
        <v>1</v>
      </c>
      <c r="O99" s="577">
        <v>1</v>
      </c>
      <c r="P99" s="150" t="s">
        <v>148</v>
      </c>
      <c r="Q99" s="372"/>
      <c r="R99" s="372"/>
      <c r="S99" s="372"/>
      <c r="T99" s="372"/>
      <c r="U99" s="163"/>
      <c r="V99" s="208" t="e">
        <f t="shared" si="15"/>
        <v>#DIV/0!</v>
      </c>
      <c r="W99" s="220" t="e">
        <f t="shared" si="13"/>
        <v>#DIV/0!</v>
      </c>
      <c r="X99" s="220" t="e">
        <f t="shared" si="10"/>
        <v>#DIV/0!</v>
      </c>
      <c r="Y99" s="373"/>
      <c r="Z99" s="373"/>
      <c r="AA99" s="373"/>
      <c r="AB99" s="373"/>
      <c r="AC99" s="373"/>
      <c r="AD99" s="374"/>
      <c r="AE99" s="30"/>
      <c r="AF99" s="30"/>
      <c r="AG99" s="30"/>
      <c r="AH99" s="30"/>
      <c r="AI99" s="30"/>
      <c r="AJ99" s="30"/>
      <c r="AK99" s="30"/>
      <c r="AL99" s="30"/>
      <c r="AM99" s="30"/>
      <c r="AN99" s="30"/>
      <c r="AO99" s="30"/>
      <c r="AP99" s="30"/>
      <c r="AQ99" s="30"/>
      <c r="AR99" s="30"/>
      <c r="AS99" s="30"/>
      <c r="AT99" s="30"/>
      <c r="AU99" s="30"/>
      <c r="AV99" s="30"/>
    </row>
    <row r="100" spans="1:48" ht="120" x14ac:dyDescent="0.2">
      <c r="A100" s="150">
        <f t="shared" si="11"/>
        <v>95</v>
      </c>
      <c r="B100" s="342" t="s">
        <v>16</v>
      </c>
      <c r="C100" s="107" t="s">
        <v>19</v>
      </c>
      <c r="D100" s="87" t="s">
        <v>257</v>
      </c>
      <c r="E100" s="370" t="s">
        <v>261</v>
      </c>
      <c r="F100" s="96" t="s">
        <v>266</v>
      </c>
      <c r="G100" s="371" t="s">
        <v>156</v>
      </c>
      <c r="H100" s="107" t="s">
        <v>273</v>
      </c>
      <c r="I100" s="87" t="s">
        <v>125</v>
      </c>
      <c r="J100" s="320">
        <v>0.25</v>
      </c>
      <c r="K100" s="549">
        <v>1</v>
      </c>
      <c r="L100" s="549">
        <v>1</v>
      </c>
      <c r="M100" s="549">
        <v>1</v>
      </c>
      <c r="N100" s="549">
        <v>1</v>
      </c>
      <c r="O100" s="549">
        <v>1</v>
      </c>
      <c r="P100" s="150" t="s">
        <v>148</v>
      </c>
      <c r="Q100" s="372"/>
      <c r="R100" s="372"/>
      <c r="S100" s="372"/>
      <c r="T100" s="372"/>
      <c r="U100" s="163"/>
      <c r="V100" s="208" t="e">
        <f t="shared" si="15"/>
        <v>#DIV/0!</v>
      </c>
      <c r="W100" s="220" t="e">
        <f t="shared" si="13"/>
        <v>#DIV/0!</v>
      </c>
      <c r="X100" s="220" t="e">
        <f t="shared" si="10"/>
        <v>#DIV/0!</v>
      </c>
      <c r="Y100" s="373"/>
      <c r="Z100" s="373"/>
      <c r="AA100" s="373"/>
      <c r="AB100" s="373"/>
      <c r="AC100" s="373"/>
      <c r="AD100" s="374"/>
      <c r="AE100" s="30"/>
      <c r="AF100" s="30"/>
      <c r="AG100" s="30"/>
      <c r="AH100" s="30"/>
      <c r="AI100" s="30"/>
      <c r="AJ100" s="30"/>
      <c r="AK100" s="30"/>
      <c r="AL100" s="30"/>
      <c r="AM100" s="30"/>
      <c r="AN100" s="30"/>
      <c r="AO100" s="30"/>
      <c r="AP100" s="30"/>
      <c r="AQ100" s="30"/>
      <c r="AR100" s="30"/>
      <c r="AS100" s="30"/>
      <c r="AT100" s="30"/>
      <c r="AU100" s="30"/>
      <c r="AV100" s="30"/>
    </row>
    <row r="101" spans="1:48" ht="120" x14ac:dyDescent="0.2">
      <c r="A101" s="150">
        <f t="shared" si="11"/>
        <v>96</v>
      </c>
      <c r="B101" s="357" t="s">
        <v>16</v>
      </c>
      <c r="C101" s="106" t="s">
        <v>19</v>
      </c>
      <c r="D101" s="296" t="s">
        <v>257</v>
      </c>
      <c r="E101" s="380" t="s">
        <v>261</v>
      </c>
      <c r="F101" s="101" t="s">
        <v>259</v>
      </c>
      <c r="G101" s="381" t="s">
        <v>156</v>
      </c>
      <c r="H101" s="106" t="s">
        <v>274</v>
      </c>
      <c r="I101" s="296" t="s">
        <v>125</v>
      </c>
      <c r="J101" s="582">
        <v>0.25</v>
      </c>
      <c r="K101" s="549">
        <v>1</v>
      </c>
      <c r="L101" s="549">
        <v>1</v>
      </c>
      <c r="M101" s="549">
        <v>1</v>
      </c>
      <c r="N101" s="549">
        <v>1</v>
      </c>
      <c r="O101" s="549">
        <v>1</v>
      </c>
      <c r="P101" s="150" t="s">
        <v>148</v>
      </c>
      <c r="Q101" s="375"/>
      <c r="R101" s="375"/>
      <c r="S101" s="375"/>
      <c r="T101" s="375"/>
      <c r="U101" s="164"/>
      <c r="V101" s="208" t="e">
        <f t="shared" si="15"/>
        <v>#DIV/0!</v>
      </c>
      <c r="W101" s="220" t="e">
        <f t="shared" si="13"/>
        <v>#DIV/0!</v>
      </c>
      <c r="X101" s="220" t="e">
        <f t="shared" si="10"/>
        <v>#DIV/0!</v>
      </c>
      <c r="Y101" s="376"/>
      <c r="Z101" s="376"/>
      <c r="AA101" s="376"/>
      <c r="AB101" s="376"/>
      <c r="AC101" s="376"/>
      <c r="AD101" s="376"/>
      <c r="AE101" s="174"/>
      <c r="AF101" s="174"/>
      <c r="AG101" s="174"/>
      <c r="AH101" s="174"/>
      <c r="AI101" s="174"/>
      <c r="AJ101" s="174"/>
      <c r="AK101" s="174"/>
      <c r="AL101" s="174"/>
      <c r="AM101" s="174"/>
      <c r="AN101" s="174"/>
      <c r="AO101" s="174"/>
      <c r="AP101" s="174"/>
      <c r="AQ101" s="174"/>
      <c r="AR101" s="174"/>
      <c r="AS101" s="174"/>
      <c r="AT101" s="174"/>
      <c r="AU101" s="174"/>
      <c r="AV101" s="174"/>
    </row>
    <row r="102" spans="1:48" ht="68" customHeight="1" x14ac:dyDescent="0.2">
      <c r="A102" s="150">
        <f t="shared" si="11"/>
        <v>97</v>
      </c>
      <c r="B102" s="104" t="s">
        <v>135</v>
      </c>
      <c r="C102" s="107" t="s">
        <v>275</v>
      </c>
      <c r="D102" s="104" t="s">
        <v>276</v>
      </c>
      <c r="E102" s="100" t="s">
        <v>117</v>
      </c>
      <c r="F102" s="101" t="s">
        <v>277</v>
      </c>
      <c r="G102" s="104" t="s">
        <v>140</v>
      </c>
      <c r="H102" s="107" t="s">
        <v>278</v>
      </c>
      <c r="I102" s="104" t="s">
        <v>125</v>
      </c>
      <c r="J102" s="235">
        <v>0.2</v>
      </c>
      <c r="K102" s="235">
        <v>0.25</v>
      </c>
      <c r="L102" s="235">
        <v>0.25</v>
      </c>
      <c r="M102" s="235">
        <v>0.25</v>
      </c>
      <c r="N102" s="235">
        <v>0.25</v>
      </c>
      <c r="O102" s="541">
        <f>SUBTOTAL(9,K102:N102)</f>
        <v>1</v>
      </c>
      <c r="P102" s="326" t="s">
        <v>113</v>
      </c>
      <c r="Q102" s="382"/>
      <c r="R102" s="382"/>
      <c r="S102" s="382"/>
      <c r="T102" s="382"/>
      <c r="U102" s="165"/>
      <c r="V102" s="208">
        <f t="shared" si="15"/>
        <v>0</v>
      </c>
      <c r="W102" s="220">
        <f t="shared" si="13"/>
        <v>0</v>
      </c>
      <c r="X102" s="220">
        <f t="shared" si="10"/>
        <v>0</v>
      </c>
      <c r="Y102" s="30"/>
      <c r="Z102" s="30"/>
      <c r="AA102" s="30"/>
      <c r="AB102" s="30"/>
      <c r="AC102" s="30"/>
      <c r="AD102" s="30"/>
      <c r="AE102" s="174"/>
      <c r="AF102" s="174"/>
      <c r="AG102" s="174"/>
      <c r="AH102" s="174"/>
      <c r="AI102" s="174"/>
      <c r="AJ102" s="174"/>
      <c r="AK102" s="174"/>
      <c r="AL102" s="174"/>
      <c r="AM102" s="174"/>
      <c r="AN102" s="174"/>
      <c r="AO102" s="174"/>
      <c r="AP102" s="174"/>
      <c r="AQ102" s="174"/>
      <c r="AR102" s="174"/>
      <c r="AS102" s="174"/>
      <c r="AT102" s="174"/>
      <c r="AU102" s="174"/>
      <c r="AV102" s="174"/>
    </row>
    <row r="103" spans="1:48" ht="79" customHeight="1" x14ac:dyDescent="0.2">
      <c r="A103" s="150">
        <f t="shared" si="11"/>
        <v>98</v>
      </c>
      <c r="B103" s="104" t="s">
        <v>135</v>
      </c>
      <c r="C103" s="107" t="s">
        <v>275</v>
      </c>
      <c r="D103" s="104" t="s">
        <v>276</v>
      </c>
      <c r="E103" s="100" t="s">
        <v>117</v>
      </c>
      <c r="F103" s="101" t="s">
        <v>277</v>
      </c>
      <c r="G103" s="104" t="s">
        <v>156</v>
      </c>
      <c r="H103" s="107" t="s">
        <v>279</v>
      </c>
      <c r="I103" s="104" t="s">
        <v>125</v>
      </c>
      <c r="J103" s="235">
        <v>0.4</v>
      </c>
      <c r="K103" s="569">
        <v>1</v>
      </c>
      <c r="L103" s="569">
        <v>1</v>
      </c>
      <c r="M103" s="569">
        <v>1</v>
      </c>
      <c r="N103" s="569">
        <v>1</v>
      </c>
      <c r="O103" s="569">
        <v>4</v>
      </c>
      <c r="P103" s="326" t="s">
        <v>113</v>
      </c>
      <c r="Q103" s="383"/>
      <c r="R103" s="383"/>
      <c r="S103" s="383"/>
      <c r="T103" s="383"/>
      <c r="U103" s="165"/>
      <c r="V103" s="208">
        <f t="shared" si="15"/>
        <v>0</v>
      </c>
      <c r="W103" s="197">
        <f t="shared" si="13"/>
        <v>0</v>
      </c>
      <c r="X103" s="197">
        <f t="shared" si="10"/>
        <v>0</v>
      </c>
      <c r="Y103" s="30"/>
      <c r="Z103" s="30"/>
      <c r="AA103" s="30"/>
      <c r="AB103" s="30"/>
      <c r="AC103" s="30"/>
      <c r="AD103" s="30"/>
      <c r="AE103" s="174"/>
      <c r="AF103" s="174"/>
      <c r="AG103" s="174"/>
      <c r="AH103" s="174"/>
      <c r="AI103" s="174"/>
      <c r="AJ103" s="174"/>
      <c r="AK103" s="174"/>
      <c r="AL103" s="174"/>
      <c r="AM103" s="174"/>
      <c r="AN103" s="174"/>
      <c r="AO103" s="174"/>
      <c r="AP103" s="174"/>
      <c r="AQ103" s="174"/>
      <c r="AR103" s="174"/>
      <c r="AS103" s="174"/>
      <c r="AT103" s="174"/>
      <c r="AU103" s="174"/>
      <c r="AV103" s="174"/>
    </row>
    <row r="104" spans="1:48" ht="55" customHeight="1" x14ac:dyDescent="0.2">
      <c r="A104" s="150">
        <f t="shared" si="11"/>
        <v>99</v>
      </c>
      <c r="B104" s="104" t="s">
        <v>135</v>
      </c>
      <c r="C104" s="106" t="s">
        <v>275</v>
      </c>
      <c r="D104" s="104" t="s">
        <v>276</v>
      </c>
      <c r="E104" s="100" t="s">
        <v>117</v>
      </c>
      <c r="F104" s="101" t="s">
        <v>277</v>
      </c>
      <c r="G104" s="104" t="s">
        <v>133</v>
      </c>
      <c r="H104" s="106" t="s">
        <v>280</v>
      </c>
      <c r="I104" s="247" t="s">
        <v>125</v>
      </c>
      <c r="J104" s="248">
        <v>0.4</v>
      </c>
      <c r="K104" s="569">
        <v>1</v>
      </c>
      <c r="L104" s="569">
        <v>1</v>
      </c>
      <c r="M104" s="569">
        <v>1</v>
      </c>
      <c r="N104" s="569">
        <v>1</v>
      </c>
      <c r="O104" s="569">
        <v>4</v>
      </c>
      <c r="P104" s="326" t="s">
        <v>113</v>
      </c>
      <c r="Q104" s="382"/>
      <c r="R104" s="382"/>
      <c r="S104" s="382"/>
      <c r="T104" s="382"/>
      <c r="U104" s="166"/>
      <c r="V104" s="208">
        <f t="shared" si="15"/>
        <v>0</v>
      </c>
      <c r="W104" s="209">
        <f t="shared" si="13"/>
        <v>0</v>
      </c>
      <c r="X104" s="209">
        <f t="shared" si="10"/>
        <v>0</v>
      </c>
      <c r="Y104" s="45"/>
      <c r="Z104" s="30"/>
      <c r="AA104" s="30"/>
      <c r="AB104" s="30"/>
      <c r="AC104" s="30"/>
      <c r="AD104" s="30"/>
      <c r="AE104" s="174"/>
      <c r="AF104" s="174"/>
      <c r="AG104" s="174"/>
      <c r="AH104" s="174"/>
      <c r="AI104" s="174"/>
      <c r="AJ104" s="174"/>
      <c r="AK104" s="174"/>
      <c r="AL104" s="174"/>
      <c r="AM104" s="174"/>
      <c r="AN104" s="174"/>
      <c r="AO104" s="174"/>
      <c r="AP104" s="174"/>
      <c r="AQ104" s="174"/>
      <c r="AR104" s="174"/>
      <c r="AS104" s="174"/>
      <c r="AT104" s="174"/>
      <c r="AU104" s="174"/>
      <c r="AV104" s="174"/>
    </row>
    <row r="105" spans="1:48" ht="75" x14ac:dyDescent="0.15">
      <c r="A105" s="150">
        <f t="shared" si="11"/>
        <v>100</v>
      </c>
      <c r="B105" s="149" t="s">
        <v>281</v>
      </c>
      <c r="C105" s="403" t="s">
        <v>282</v>
      </c>
      <c r="D105" s="319" t="s">
        <v>257</v>
      </c>
      <c r="E105" s="100" t="s">
        <v>283</v>
      </c>
      <c r="F105" s="101" t="s">
        <v>284</v>
      </c>
      <c r="G105" s="149" t="s">
        <v>156</v>
      </c>
      <c r="H105" s="144" t="s">
        <v>285</v>
      </c>
      <c r="I105" s="304" t="s">
        <v>125</v>
      </c>
      <c r="J105" s="235">
        <v>1</v>
      </c>
      <c r="K105" s="384">
        <v>1</v>
      </c>
      <c r="L105" s="384">
        <v>1</v>
      </c>
      <c r="M105" s="384">
        <v>1</v>
      </c>
      <c r="N105" s="384">
        <v>1</v>
      </c>
      <c r="O105" s="384">
        <v>1</v>
      </c>
      <c r="P105" s="385" t="s">
        <v>148</v>
      </c>
      <c r="Q105" s="317"/>
      <c r="R105" s="327"/>
      <c r="S105" s="328"/>
      <c r="T105" s="127"/>
      <c r="U105" s="208">
        <v>0</v>
      </c>
      <c r="V105" s="208" t="e">
        <f t="shared" si="15"/>
        <v>#DIV/0!</v>
      </c>
      <c r="W105" s="209">
        <v>0</v>
      </c>
      <c r="X105" s="209">
        <f t="shared" si="10"/>
        <v>0</v>
      </c>
      <c r="Y105" s="30"/>
      <c r="Z105" s="30"/>
      <c r="AA105" s="31"/>
      <c r="AB105" s="329"/>
      <c r="AC105" s="386"/>
      <c r="AD105" s="174"/>
      <c r="AE105" s="174"/>
      <c r="AF105" s="174"/>
      <c r="AG105" s="174"/>
      <c r="AH105" s="174"/>
      <c r="AI105" s="174"/>
      <c r="AJ105" s="174"/>
      <c r="AK105" s="174"/>
      <c r="AL105" s="174"/>
      <c r="AM105" s="174"/>
      <c r="AN105" s="174"/>
      <c r="AO105" s="174"/>
      <c r="AP105" s="174"/>
      <c r="AQ105" s="174"/>
      <c r="AR105" s="174"/>
      <c r="AS105" s="174"/>
      <c r="AT105" s="174"/>
      <c r="AU105" s="174"/>
      <c r="AV105" s="174"/>
    </row>
    <row r="106" spans="1:48" x14ac:dyDescent="0.2">
      <c r="A106" s="174"/>
      <c r="B106" s="387"/>
      <c r="C106" s="387"/>
      <c r="D106" s="387"/>
      <c r="E106" s="388"/>
      <c r="F106" s="388"/>
      <c r="G106" s="387"/>
      <c r="H106" s="96"/>
      <c r="I106" s="389"/>
      <c r="J106" s="390"/>
      <c r="K106" s="391"/>
      <c r="L106" s="391"/>
      <c r="M106" s="391"/>
      <c r="N106" s="391"/>
      <c r="O106" s="391"/>
      <c r="P106" s="174"/>
      <c r="Q106" s="174"/>
      <c r="R106" s="174"/>
      <c r="S106" s="174"/>
      <c r="T106" s="174"/>
      <c r="V106" s="174"/>
      <c r="W106" s="392"/>
      <c r="X106" s="392"/>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row>
    <row r="107" spans="1:48" x14ac:dyDescent="0.2">
      <c r="A107" s="174"/>
      <c r="B107" s="387"/>
      <c r="C107" s="96"/>
      <c r="D107" s="387"/>
      <c r="E107" s="388"/>
      <c r="F107" s="388"/>
      <c r="G107" s="387"/>
      <c r="H107" s="96"/>
      <c r="I107" s="389"/>
      <c r="J107" s="390"/>
      <c r="K107" s="391"/>
      <c r="L107" s="391"/>
      <c r="M107" s="391"/>
      <c r="N107" s="391"/>
      <c r="O107" s="391"/>
      <c r="P107" s="174"/>
      <c r="Q107" s="174"/>
      <c r="R107" s="174"/>
      <c r="S107" s="174"/>
      <c r="T107" s="174"/>
      <c r="V107" s="174"/>
      <c r="W107" s="392"/>
      <c r="X107" s="392"/>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row>
    <row r="108" spans="1:48" x14ac:dyDescent="0.2">
      <c r="A108" s="174"/>
      <c r="B108" s="387"/>
      <c r="C108" s="96"/>
      <c r="D108" s="387"/>
      <c r="E108" s="388"/>
      <c r="F108" s="388"/>
      <c r="G108" s="387"/>
      <c r="H108" s="389"/>
      <c r="I108" s="389"/>
      <c r="J108" s="390"/>
      <c r="K108" s="391"/>
      <c r="L108" s="391"/>
      <c r="M108" s="391"/>
      <c r="N108" s="391"/>
      <c r="O108" s="391"/>
      <c r="P108" s="174"/>
      <c r="Q108" s="174"/>
      <c r="R108" s="174"/>
      <c r="S108" s="174"/>
      <c r="T108" s="174"/>
      <c r="V108" s="174"/>
      <c r="W108" s="392"/>
      <c r="X108" s="392"/>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row>
    <row r="109" spans="1:48" x14ac:dyDescent="0.2">
      <c r="A109" s="174"/>
      <c r="B109" s="387"/>
      <c r="C109" s="96"/>
      <c r="D109" s="387"/>
      <c r="E109" s="388"/>
      <c r="F109" s="388"/>
      <c r="G109" s="387"/>
      <c r="H109" s="389"/>
      <c r="I109" s="389"/>
      <c r="J109" s="390"/>
      <c r="K109" s="391"/>
      <c r="L109" s="391"/>
      <c r="M109" s="391"/>
      <c r="N109" s="391"/>
      <c r="O109" s="391"/>
      <c r="P109" s="174"/>
      <c r="Q109" s="174"/>
      <c r="R109" s="174"/>
      <c r="S109" s="174"/>
      <c r="T109" s="174"/>
      <c r="V109" s="174"/>
      <c r="W109" s="392"/>
      <c r="X109" s="392"/>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row>
    <row r="110" spans="1:48" x14ac:dyDescent="0.2">
      <c r="A110" s="174"/>
      <c r="B110" s="387"/>
      <c r="C110" s="96"/>
      <c r="D110" s="387"/>
      <c r="E110" s="388"/>
      <c r="F110" s="388"/>
      <c r="G110" s="387"/>
      <c r="H110" s="389"/>
      <c r="I110" s="389"/>
      <c r="J110" s="390"/>
      <c r="K110" s="391"/>
      <c r="L110" s="391"/>
      <c r="M110" s="391"/>
      <c r="N110" s="391"/>
      <c r="O110" s="391"/>
      <c r="P110" s="174"/>
      <c r="Q110" s="174"/>
      <c r="R110" s="174"/>
      <c r="S110" s="174"/>
      <c r="T110" s="174"/>
      <c r="V110" s="174"/>
      <c r="W110" s="392"/>
      <c r="X110" s="392"/>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row>
    <row r="111" spans="1:48" x14ac:dyDescent="0.2">
      <c r="A111" s="174"/>
      <c r="B111" s="387"/>
      <c r="C111" s="96"/>
      <c r="D111" s="387"/>
      <c r="E111" s="388"/>
      <c r="F111" s="388"/>
      <c r="G111" s="387"/>
      <c r="H111" s="389"/>
      <c r="I111" s="389"/>
      <c r="J111" s="390"/>
      <c r="K111" s="391"/>
      <c r="L111" s="391"/>
      <c r="M111" s="391"/>
      <c r="N111" s="391"/>
      <c r="O111" s="391"/>
      <c r="P111" s="174"/>
      <c r="Q111" s="174"/>
      <c r="R111" s="174"/>
      <c r="S111" s="174"/>
      <c r="T111" s="174"/>
      <c r="V111" s="174"/>
      <c r="W111" s="392"/>
      <c r="X111" s="392"/>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row>
    <row r="112" spans="1:48" x14ac:dyDescent="0.2">
      <c r="A112" s="174"/>
      <c r="B112" s="387"/>
      <c r="C112" s="96"/>
      <c r="D112" s="387"/>
      <c r="E112" s="388"/>
      <c r="F112" s="388"/>
      <c r="G112" s="387"/>
      <c r="H112" s="389"/>
      <c r="I112" s="389"/>
      <c r="J112" s="390"/>
      <c r="K112" s="391"/>
      <c r="L112" s="391"/>
      <c r="M112" s="391"/>
      <c r="N112" s="391"/>
      <c r="O112" s="391"/>
      <c r="P112" s="174"/>
      <c r="Q112" s="174"/>
      <c r="R112" s="174"/>
      <c r="S112" s="174"/>
      <c r="T112" s="174"/>
      <c r="V112" s="174"/>
      <c r="W112" s="392"/>
      <c r="X112" s="392"/>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row>
    <row r="113" spans="1:48" x14ac:dyDescent="0.2">
      <c r="A113" s="174"/>
      <c r="B113" s="387"/>
      <c r="C113" s="96"/>
      <c r="D113" s="387"/>
      <c r="E113" s="388"/>
      <c r="F113" s="388"/>
      <c r="G113" s="387"/>
      <c r="H113" s="389"/>
      <c r="I113" s="389"/>
      <c r="J113" s="390"/>
      <c r="K113" s="391"/>
      <c r="L113" s="391"/>
      <c r="M113" s="391"/>
      <c r="N113" s="391"/>
      <c r="O113" s="391"/>
      <c r="P113" s="174"/>
      <c r="Q113" s="174"/>
      <c r="R113" s="174"/>
      <c r="S113" s="174"/>
      <c r="T113" s="174"/>
      <c r="V113" s="174"/>
      <c r="W113" s="392"/>
      <c r="X113" s="392"/>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row>
    <row r="114" spans="1:48" x14ac:dyDescent="0.2">
      <c r="W114" s="392"/>
      <c r="X114" s="392"/>
    </row>
    <row r="115" spans="1:48" x14ac:dyDescent="0.2">
      <c r="W115" s="392"/>
      <c r="X115" s="392"/>
    </row>
    <row r="116" spans="1:48" x14ac:dyDescent="0.2">
      <c r="W116" s="392"/>
      <c r="X116" s="392"/>
    </row>
    <row r="117" spans="1:48" x14ac:dyDescent="0.2">
      <c r="W117" s="392"/>
      <c r="X117" s="392"/>
    </row>
    <row r="118" spans="1:48" x14ac:dyDescent="0.2">
      <c r="W118" s="392"/>
      <c r="X118" s="392"/>
    </row>
    <row r="119" spans="1:48" x14ac:dyDescent="0.2">
      <c r="W119" s="392"/>
      <c r="X119" s="392"/>
    </row>
    <row r="120" spans="1:48" x14ac:dyDescent="0.2">
      <c r="W120" s="392"/>
      <c r="X120" s="392"/>
    </row>
    <row r="121" spans="1:48" x14ac:dyDescent="0.2">
      <c r="W121" s="392"/>
      <c r="X121" s="392"/>
    </row>
    <row r="122" spans="1:48" x14ac:dyDescent="0.2">
      <c r="W122" s="392"/>
      <c r="X122" s="392"/>
    </row>
    <row r="123" spans="1:48" x14ac:dyDescent="0.2">
      <c r="W123" s="392"/>
      <c r="X123" s="392"/>
    </row>
    <row r="124" spans="1:48" x14ac:dyDescent="0.2">
      <c r="W124" s="392"/>
      <c r="X124" s="392"/>
    </row>
    <row r="125" spans="1:48" x14ac:dyDescent="0.2">
      <c r="W125" s="392"/>
      <c r="X125" s="392"/>
    </row>
    <row r="126" spans="1:48" x14ac:dyDescent="0.2">
      <c r="W126" s="392"/>
      <c r="X126" s="392"/>
    </row>
    <row r="127" spans="1:48" x14ac:dyDescent="0.2">
      <c r="W127" s="392"/>
      <c r="X127" s="392"/>
    </row>
    <row r="128" spans="1:48" x14ac:dyDescent="0.2">
      <c r="W128" s="392"/>
      <c r="X128" s="392"/>
    </row>
    <row r="129" spans="23:24" x14ac:dyDescent="0.2">
      <c r="W129" s="392"/>
      <c r="X129" s="392"/>
    </row>
    <row r="130" spans="23:24" x14ac:dyDescent="0.2">
      <c r="W130" s="392"/>
      <c r="X130" s="392"/>
    </row>
    <row r="131" spans="23:24" x14ac:dyDescent="0.2">
      <c r="W131" s="392"/>
      <c r="X131" s="392"/>
    </row>
    <row r="132" spans="23:24" x14ac:dyDescent="0.2">
      <c r="W132" s="392"/>
      <c r="X132" s="392"/>
    </row>
    <row r="133" spans="23:24" x14ac:dyDescent="0.2">
      <c r="W133" s="392"/>
      <c r="X133" s="392"/>
    </row>
    <row r="134" spans="23:24" x14ac:dyDescent="0.2">
      <c r="W134" s="392"/>
      <c r="X134" s="392"/>
    </row>
    <row r="135" spans="23:24" x14ac:dyDescent="0.2">
      <c r="W135" s="392"/>
      <c r="X135" s="392"/>
    </row>
    <row r="136" spans="23:24" x14ac:dyDescent="0.2">
      <c r="W136" s="392"/>
      <c r="X136" s="392"/>
    </row>
    <row r="137" spans="23:24" x14ac:dyDescent="0.2">
      <c r="W137" s="392"/>
      <c r="X137" s="392"/>
    </row>
    <row r="138" spans="23:24" x14ac:dyDescent="0.2">
      <c r="W138" s="392"/>
      <c r="X138" s="392"/>
    </row>
    <row r="139" spans="23:24" x14ac:dyDescent="0.2">
      <c r="W139" s="392"/>
      <c r="X139" s="392"/>
    </row>
    <row r="140" spans="23:24" x14ac:dyDescent="0.2">
      <c r="W140" s="392"/>
      <c r="X140" s="392"/>
    </row>
    <row r="141" spans="23:24" x14ac:dyDescent="0.2">
      <c r="W141" s="392"/>
      <c r="X141" s="392"/>
    </row>
    <row r="142" spans="23:24" x14ac:dyDescent="0.2">
      <c r="W142" s="392"/>
      <c r="X142" s="392"/>
    </row>
    <row r="143" spans="23:24" x14ac:dyDescent="0.2">
      <c r="W143" s="392"/>
      <c r="X143" s="392"/>
    </row>
    <row r="144" spans="23:24" x14ac:dyDescent="0.2">
      <c r="W144" s="392"/>
      <c r="X144" s="392"/>
    </row>
    <row r="145" spans="23:24" x14ac:dyDescent="0.2">
      <c r="W145" s="392"/>
      <c r="X145" s="392"/>
    </row>
    <row r="146" spans="23:24" x14ac:dyDescent="0.2">
      <c r="W146" s="392"/>
      <c r="X146" s="392"/>
    </row>
    <row r="147" spans="23:24" x14ac:dyDescent="0.2">
      <c r="W147" s="392"/>
      <c r="X147" s="392"/>
    </row>
    <row r="148" spans="23:24" x14ac:dyDescent="0.2">
      <c r="W148" s="392"/>
      <c r="X148" s="392"/>
    </row>
    <row r="149" spans="23:24" x14ac:dyDescent="0.2">
      <c r="W149" s="392"/>
      <c r="X149" s="392"/>
    </row>
    <row r="150" spans="23:24" x14ac:dyDescent="0.2">
      <c r="W150" s="392"/>
      <c r="X150" s="392"/>
    </row>
    <row r="151" spans="23:24" x14ac:dyDescent="0.2">
      <c r="W151" s="392"/>
      <c r="X151" s="392"/>
    </row>
    <row r="152" spans="23:24" x14ac:dyDescent="0.2">
      <c r="W152" s="392"/>
      <c r="X152" s="392"/>
    </row>
    <row r="153" spans="23:24" x14ac:dyDescent="0.2">
      <c r="W153" s="392"/>
      <c r="X153" s="392"/>
    </row>
    <row r="154" spans="23:24" x14ac:dyDescent="0.2">
      <c r="W154" s="392"/>
      <c r="X154" s="392"/>
    </row>
    <row r="155" spans="23:24" x14ac:dyDescent="0.2">
      <c r="W155" s="392"/>
      <c r="X155" s="392"/>
    </row>
    <row r="156" spans="23:24" x14ac:dyDescent="0.2">
      <c r="W156" s="392"/>
      <c r="X156" s="392"/>
    </row>
    <row r="157" spans="23:24" x14ac:dyDescent="0.2">
      <c r="W157" s="392"/>
      <c r="X157" s="392"/>
    </row>
    <row r="158" spans="23:24" x14ac:dyDescent="0.2">
      <c r="W158" s="392"/>
      <c r="X158" s="392"/>
    </row>
    <row r="159" spans="23:24" x14ac:dyDescent="0.2">
      <c r="W159" s="392"/>
      <c r="X159" s="392"/>
    </row>
    <row r="160" spans="23:24" x14ac:dyDescent="0.2">
      <c r="W160" s="392"/>
      <c r="X160" s="392"/>
    </row>
    <row r="161" spans="23:24" x14ac:dyDescent="0.2">
      <c r="W161" s="392"/>
      <c r="X161" s="392"/>
    </row>
    <row r="162" spans="23:24" x14ac:dyDescent="0.2">
      <c r="W162" s="392"/>
      <c r="X162" s="392"/>
    </row>
    <row r="163" spans="23:24" x14ac:dyDescent="0.2">
      <c r="W163" s="392"/>
      <c r="X163" s="392"/>
    </row>
    <row r="164" spans="23:24" x14ac:dyDescent="0.2">
      <c r="W164" s="392"/>
      <c r="X164" s="392"/>
    </row>
    <row r="165" spans="23:24" x14ac:dyDescent="0.2">
      <c r="W165" s="392"/>
      <c r="X165" s="392"/>
    </row>
    <row r="166" spans="23:24" x14ac:dyDescent="0.2">
      <c r="W166" s="392"/>
      <c r="X166" s="392"/>
    </row>
    <row r="167" spans="23:24" x14ac:dyDescent="0.2">
      <c r="W167" s="392"/>
      <c r="X167" s="392"/>
    </row>
    <row r="168" spans="23:24" x14ac:dyDescent="0.2">
      <c r="W168" s="392"/>
      <c r="X168" s="392"/>
    </row>
    <row r="169" spans="23:24" x14ac:dyDescent="0.2">
      <c r="W169" s="392"/>
      <c r="X169" s="392"/>
    </row>
    <row r="170" spans="23:24" x14ac:dyDescent="0.2">
      <c r="W170" s="392"/>
      <c r="X170" s="392"/>
    </row>
    <row r="171" spans="23:24" x14ac:dyDescent="0.2">
      <c r="W171" s="392"/>
      <c r="X171" s="392"/>
    </row>
    <row r="172" spans="23:24" x14ac:dyDescent="0.2">
      <c r="W172" s="392"/>
      <c r="X172" s="392"/>
    </row>
    <row r="173" spans="23:24" x14ac:dyDescent="0.2">
      <c r="W173" s="392"/>
      <c r="X173" s="392"/>
    </row>
    <row r="174" spans="23:24" x14ac:dyDescent="0.2">
      <c r="W174" s="392"/>
      <c r="X174" s="392"/>
    </row>
    <row r="175" spans="23:24" x14ac:dyDescent="0.2">
      <c r="W175" s="392"/>
      <c r="X175" s="392"/>
    </row>
    <row r="176" spans="23:24" x14ac:dyDescent="0.2">
      <c r="W176" s="392"/>
      <c r="X176" s="392"/>
    </row>
    <row r="177" spans="23:24" x14ac:dyDescent="0.2">
      <c r="W177" s="392"/>
      <c r="X177" s="392"/>
    </row>
    <row r="178" spans="23:24" x14ac:dyDescent="0.2">
      <c r="W178" s="392"/>
      <c r="X178" s="392"/>
    </row>
    <row r="179" spans="23:24" x14ac:dyDescent="0.2">
      <c r="W179" s="392"/>
      <c r="X179" s="392"/>
    </row>
    <row r="180" spans="23:24" x14ac:dyDescent="0.2">
      <c r="W180" s="392"/>
      <c r="X180" s="392"/>
    </row>
    <row r="181" spans="23:24" x14ac:dyDescent="0.2">
      <c r="W181" s="392"/>
      <c r="X181" s="392"/>
    </row>
    <row r="182" spans="23:24" x14ac:dyDescent="0.2">
      <c r="W182" s="392"/>
      <c r="X182" s="392"/>
    </row>
    <row r="183" spans="23:24" x14ac:dyDescent="0.2">
      <c r="W183" s="392"/>
      <c r="X183" s="392"/>
    </row>
    <row r="184" spans="23:24" x14ac:dyDescent="0.2">
      <c r="W184" s="392"/>
      <c r="X184" s="392"/>
    </row>
    <row r="185" spans="23:24" x14ac:dyDescent="0.2">
      <c r="W185" s="392"/>
      <c r="X185" s="392"/>
    </row>
    <row r="186" spans="23:24" x14ac:dyDescent="0.2">
      <c r="W186" s="392"/>
      <c r="X186" s="392"/>
    </row>
    <row r="187" spans="23:24" x14ac:dyDescent="0.2">
      <c r="W187" s="392"/>
      <c r="X187" s="392"/>
    </row>
    <row r="188" spans="23:24" x14ac:dyDescent="0.2">
      <c r="W188" s="392"/>
      <c r="X188" s="392"/>
    </row>
    <row r="189" spans="23:24" x14ac:dyDescent="0.2">
      <c r="W189" s="392"/>
      <c r="X189" s="392"/>
    </row>
    <row r="190" spans="23:24" x14ac:dyDescent="0.2">
      <c r="W190" s="392"/>
      <c r="X190" s="392"/>
    </row>
    <row r="191" spans="23:24" x14ac:dyDescent="0.2">
      <c r="W191" s="392"/>
      <c r="X191" s="392"/>
    </row>
    <row r="192" spans="23:24" x14ac:dyDescent="0.2">
      <c r="W192" s="392"/>
      <c r="X192" s="392"/>
    </row>
    <row r="193" spans="23:24" x14ac:dyDescent="0.2">
      <c r="W193" s="392"/>
      <c r="X193" s="392"/>
    </row>
    <row r="194" spans="23:24" x14ac:dyDescent="0.2">
      <c r="W194" s="392"/>
      <c r="X194" s="392"/>
    </row>
    <row r="195" spans="23:24" x14ac:dyDescent="0.2">
      <c r="W195" s="392"/>
      <c r="X195" s="392"/>
    </row>
    <row r="196" spans="23:24" x14ac:dyDescent="0.2">
      <c r="W196" s="392"/>
      <c r="X196" s="392"/>
    </row>
    <row r="197" spans="23:24" x14ac:dyDescent="0.2">
      <c r="W197" s="392"/>
      <c r="X197" s="392"/>
    </row>
    <row r="198" spans="23:24" x14ac:dyDescent="0.2">
      <c r="W198" s="392"/>
      <c r="X198" s="392"/>
    </row>
    <row r="199" spans="23:24" x14ac:dyDescent="0.2">
      <c r="W199" s="392"/>
      <c r="X199" s="392"/>
    </row>
    <row r="200" spans="23:24" x14ac:dyDescent="0.2">
      <c r="W200" s="392"/>
      <c r="X200" s="392"/>
    </row>
    <row r="201" spans="23:24" x14ac:dyDescent="0.2">
      <c r="W201" s="392"/>
      <c r="X201" s="392"/>
    </row>
    <row r="202" spans="23:24" x14ac:dyDescent="0.2">
      <c r="W202" s="392"/>
      <c r="X202" s="392"/>
    </row>
    <row r="203" spans="23:24" x14ac:dyDescent="0.2">
      <c r="W203" s="392"/>
      <c r="X203" s="392"/>
    </row>
    <row r="204" spans="23:24" x14ac:dyDescent="0.2">
      <c r="W204" s="392"/>
      <c r="X204" s="392"/>
    </row>
    <row r="205" spans="23:24" x14ac:dyDescent="0.2">
      <c r="W205" s="392"/>
      <c r="X205" s="392"/>
    </row>
    <row r="206" spans="23:24" x14ac:dyDescent="0.2">
      <c r="W206" s="392"/>
      <c r="X206" s="392"/>
    </row>
    <row r="207" spans="23:24" x14ac:dyDescent="0.2">
      <c r="W207" s="392"/>
      <c r="X207" s="392"/>
    </row>
    <row r="208" spans="23:24" x14ac:dyDescent="0.2">
      <c r="W208" s="392"/>
      <c r="X208" s="392"/>
    </row>
    <row r="209" spans="23:24" x14ac:dyDescent="0.2">
      <c r="W209" s="392"/>
      <c r="X209" s="392"/>
    </row>
    <row r="210" spans="23:24" x14ac:dyDescent="0.2">
      <c r="W210" s="392"/>
      <c r="X210" s="392"/>
    </row>
    <row r="211" spans="23:24" x14ac:dyDescent="0.2">
      <c r="W211" s="392"/>
      <c r="X211" s="392"/>
    </row>
    <row r="212" spans="23:24" x14ac:dyDescent="0.2">
      <c r="W212" s="392"/>
      <c r="X212" s="392"/>
    </row>
    <row r="213" spans="23:24" x14ac:dyDescent="0.2">
      <c r="W213" s="392"/>
      <c r="X213" s="392"/>
    </row>
    <row r="214" spans="23:24" x14ac:dyDescent="0.2">
      <c r="W214" s="392"/>
      <c r="X214" s="392"/>
    </row>
    <row r="215" spans="23:24" x14ac:dyDescent="0.2">
      <c r="W215" s="392"/>
      <c r="X215" s="392"/>
    </row>
    <row r="216" spans="23:24" x14ac:dyDescent="0.2">
      <c r="W216" s="392"/>
      <c r="X216" s="392"/>
    </row>
    <row r="217" spans="23:24" x14ac:dyDescent="0.2">
      <c r="W217" s="392"/>
      <c r="X217" s="392"/>
    </row>
    <row r="218" spans="23:24" x14ac:dyDescent="0.2">
      <c r="W218" s="392"/>
      <c r="X218" s="392"/>
    </row>
    <row r="219" spans="23:24" x14ac:dyDescent="0.2">
      <c r="W219" s="392"/>
      <c r="X219" s="392"/>
    </row>
    <row r="220" spans="23:24" x14ac:dyDescent="0.2">
      <c r="W220" s="392"/>
      <c r="X220" s="392"/>
    </row>
    <row r="221" spans="23:24" x14ac:dyDescent="0.2">
      <c r="W221" s="392"/>
      <c r="X221" s="392"/>
    </row>
    <row r="222" spans="23:24" x14ac:dyDescent="0.2">
      <c r="W222" s="392"/>
      <c r="X222" s="392"/>
    </row>
    <row r="223" spans="23:24" x14ac:dyDescent="0.2">
      <c r="W223" s="392"/>
      <c r="X223" s="392"/>
    </row>
    <row r="224" spans="23:24" x14ac:dyDescent="0.2">
      <c r="W224" s="392"/>
      <c r="X224" s="392"/>
    </row>
    <row r="225" spans="23:24" x14ac:dyDescent="0.2">
      <c r="W225" s="392"/>
      <c r="X225" s="392"/>
    </row>
    <row r="226" spans="23:24" x14ac:dyDescent="0.2">
      <c r="W226" s="392"/>
      <c r="X226" s="392"/>
    </row>
    <row r="227" spans="23:24" x14ac:dyDescent="0.2">
      <c r="W227" s="392"/>
      <c r="X227" s="392"/>
    </row>
    <row r="228" spans="23:24" x14ac:dyDescent="0.2">
      <c r="W228" s="392"/>
      <c r="X228" s="392"/>
    </row>
    <row r="229" spans="23:24" x14ac:dyDescent="0.2">
      <c r="W229" s="392"/>
      <c r="X229" s="392"/>
    </row>
    <row r="230" spans="23:24" x14ac:dyDescent="0.2">
      <c r="W230" s="392"/>
      <c r="X230" s="392"/>
    </row>
    <row r="231" spans="23:24" x14ac:dyDescent="0.2">
      <c r="W231" s="392"/>
      <c r="X231" s="392"/>
    </row>
    <row r="232" spans="23:24" x14ac:dyDescent="0.2">
      <c r="W232" s="392"/>
      <c r="X232" s="392"/>
    </row>
    <row r="233" spans="23:24" x14ac:dyDescent="0.2">
      <c r="W233" s="392"/>
      <c r="X233" s="392"/>
    </row>
    <row r="234" spans="23:24" x14ac:dyDescent="0.2">
      <c r="W234" s="392"/>
      <c r="X234" s="392"/>
    </row>
    <row r="235" spans="23:24" x14ac:dyDescent="0.2">
      <c r="W235" s="392"/>
      <c r="X235" s="392"/>
    </row>
    <row r="236" spans="23:24" x14ac:dyDescent="0.2">
      <c r="W236" s="392"/>
      <c r="X236" s="392"/>
    </row>
    <row r="237" spans="23:24" x14ac:dyDescent="0.2">
      <c r="W237" s="392"/>
      <c r="X237" s="392"/>
    </row>
    <row r="238" spans="23:24" x14ac:dyDescent="0.2">
      <c r="W238" s="392"/>
      <c r="X238" s="392"/>
    </row>
    <row r="239" spans="23:24" x14ac:dyDescent="0.2">
      <c r="W239" s="392"/>
      <c r="X239" s="392"/>
    </row>
    <row r="240" spans="23:24" x14ac:dyDescent="0.2">
      <c r="W240" s="392"/>
      <c r="X240" s="392"/>
    </row>
    <row r="241" spans="23:24" x14ac:dyDescent="0.2">
      <c r="W241" s="392"/>
      <c r="X241" s="392"/>
    </row>
    <row r="242" spans="23:24" x14ac:dyDescent="0.2">
      <c r="W242" s="392"/>
      <c r="X242" s="392"/>
    </row>
    <row r="243" spans="23:24" x14ac:dyDescent="0.2">
      <c r="W243" s="392"/>
      <c r="X243" s="392"/>
    </row>
    <row r="244" spans="23:24" x14ac:dyDescent="0.2">
      <c r="W244" s="392"/>
      <c r="X244" s="392"/>
    </row>
    <row r="245" spans="23:24" x14ac:dyDescent="0.2">
      <c r="W245" s="392"/>
      <c r="X245" s="392"/>
    </row>
  </sheetData>
  <sheetProtection autoFilter="0" pivotTables="0"/>
  <autoFilter ref="A5:AV105" xr:uid="{00000000-0009-0000-0000-000004000000}"/>
  <mergeCells count="17">
    <mergeCell ref="AO4:AP4"/>
    <mergeCell ref="AQ4:AT4"/>
    <mergeCell ref="AU4:AV4"/>
    <mergeCell ref="Q3:AV3"/>
    <mergeCell ref="AC4:AD4"/>
    <mergeCell ref="AE4:AH4"/>
    <mergeCell ref="AI4:AJ4"/>
    <mergeCell ref="AK4:AN4"/>
    <mergeCell ref="A1:C1"/>
    <mergeCell ref="D1:Y1"/>
    <mergeCell ref="Z1:AD1"/>
    <mergeCell ref="Q4:T4"/>
    <mergeCell ref="Y4:AB4"/>
    <mergeCell ref="A3:P4"/>
    <mergeCell ref="V4:V5"/>
    <mergeCell ref="W4:W5"/>
    <mergeCell ref="X4:X5"/>
  </mergeCells>
  <phoneticPr fontId="9" type="noConversion"/>
  <dataValidations count="3">
    <dataValidation type="list" allowBlank="1" showInputMessage="1" showErrorMessage="1" sqref="P88:P105 P6:P48 P51:P58 P64:P82" xr:uid="{00000000-0002-0000-0400-000000000000}">
      <formula1>"Constante,Sumatoria,Demanda"</formula1>
    </dataValidation>
    <dataValidation type="list" allowBlank="1" showInputMessage="1" showErrorMessage="1" sqref="I6:I30 I51:I105" xr:uid="{00000000-0002-0000-0400-000001000000}">
      <formula1>"Porcentaje, Número"</formula1>
    </dataValidation>
    <dataValidation type="list" allowBlank="1" showInputMessage="1" showErrorMessage="1" sqref="AC88:AC91 AB105 AC6:AC76" xr:uid="{00000000-0002-0000-0400-000002000000}">
      <formula1>"Sí, No"</formula1>
    </dataValidation>
  </dataValidation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400-000003000000}">
          <x14:formula1>
            <xm:f>Hoja2!$A$2:$A$8</xm:f>
          </x14:formula1>
          <xm:sqref>B49:B58 B6:B30 B64:B442</xm:sqref>
        </x14:dataValidation>
        <x14:dataValidation type="list" allowBlank="1" showInputMessage="1" showErrorMessage="1" xr:uid="{00000000-0002-0000-0400-000004000000}">
          <x14:formula1>
            <xm:f>Hoja2!$G$2:$G$12</xm:f>
          </x14:formula1>
          <xm:sqref>E49:E58 E64:E69 E6:E30 E71:E104</xm:sqref>
        </x14:dataValidation>
        <x14:dataValidation type="list" allowBlank="1" showInputMessage="1" showErrorMessage="1" xr:uid="{00000000-0002-0000-0400-000005000000}">
          <x14:formula1>
            <xm:f>Hoja2!$E$2:$E$21</xm:f>
          </x14:formula1>
          <xm:sqref>G6:G30 G46:G58 G37:G38 G40:G42 G44 G64:G104</xm:sqref>
        </x14:dataValidation>
        <x14:dataValidation type="list" allowBlank="1" showInputMessage="1" showErrorMessage="1" xr:uid="{00000000-0002-0000-0400-000006000000}">
          <x14:formula1>
            <xm:f>Hoja2!$B$2:$B$39</xm:f>
          </x14:formula1>
          <xm:sqref>C49:C58 C6:C36 C106:C442 D108:D442 D106 C64:C104</xm:sqref>
        </x14:dataValidation>
        <x14:dataValidation type="list" allowBlank="1" showInputMessage="1" showErrorMessage="1" xr:uid="{00000000-0002-0000-0400-000007000000}">
          <x14:formula1>
            <xm:f>Hoja2!$C$2:$C$36</xm:f>
          </x14:formula1>
          <xm:sqref>D49:D58 D64:D69 D6:D30 D76:D105</xm:sqref>
        </x14:dataValidation>
        <x14:dataValidation type="list" allowBlank="1" showInputMessage="1" showErrorMessage="1" xr:uid="{00000000-0002-0000-0400-000008000000}">
          <x14:formula1>
            <xm:f>Hoja2!$D$2:$D$36</xm:f>
          </x14:formula1>
          <xm:sqref>E106:G442</xm:sqref>
        </x14:dataValidation>
        <x14:dataValidation type="list" allowBlank="1" showInputMessage="1" showErrorMessage="1" xr:uid="{56982BEC-908B-DB4E-AA53-A5A400D0F4A1}">
          <x14:formula1>
            <xm:f>Hoja2!$I$2:$I$12</xm:f>
          </x14:formula1>
          <xm:sqref>F6 F96:F98 F56:F58 F64:F72 F74 F10:F50 F101:F104 F76:F94</xm:sqref>
        </x14:dataValidation>
        <x14:dataValidation type="list" allowBlank="1" showInputMessage="1" showErrorMessage="1" xr:uid="{43A6B8F2-FF5C-414E-8853-5C4E5BA41E26}">
          <x14:formula1>
            <xm:f>Hoja2!$C$2:$C$21</xm:f>
          </x14:formula1>
          <xm:sqref>D47</xm:sqref>
        </x14:dataValidation>
        <x14:dataValidation type="list" allowBlank="1" showInputMessage="1" showErrorMessage="1" xr:uid="{C73D0E80-365A-5641-9692-0B158A56874B}">
          <x14:formula1>
            <xm:f>Hoja2!$B$2:$B$26</xm:f>
          </x14:formula1>
          <xm:sqref>C105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8E619-1AFB-A247-B034-332DFB4D46B5}">
  <dimension ref="A1:AD17"/>
  <sheetViews>
    <sheetView showGridLines="0" workbookViewId="0">
      <selection activeCell="D4" sqref="D4"/>
    </sheetView>
  </sheetViews>
  <sheetFormatPr baseColWidth="10" defaultColWidth="11.5" defaultRowHeight="15" x14ac:dyDescent="0.2"/>
  <cols>
    <col min="2" max="2" width="14.5" customWidth="1"/>
    <col min="3" max="3" width="108.1640625" customWidth="1"/>
  </cols>
  <sheetData>
    <row r="1" spans="1:30" ht="97" customHeight="1" thickBot="1" x14ac:dyDescent="0.35">
      <c r="A1" s="477"/>
      <c r="B1" s="478"/>
      <c r="C1" s="479"/>
      <c r="D1" s="480" t="s">
        <v>0</v>
      </c>
      <c r="E1" s="481"/>
      <c r="F1" s="481"/>
      <c r="G1" s="480"/>
      <c r="H1" s="480"/>
      <c r="I1" s="480"/>
      <c r="J1" s="482"/>
      <c r="K1" s="480"/>
      <c r="L1" s="480"/>
      <c r="M1" s="480"/>
      <c r="N1" s="480"/>
      <c r="O1" s="480"/>
      <c r="P1" s="480"/>
      <c r="Q1" s="480"/>
      <c r="R1" s="480"/>
      <c r="S1" s="480"/>
      <c r="T1" s="480"/>
      <c r="U1" s="480"/>
      <c r="V1" s="480"/>
      <c r="W1" s="480"/>
      <c r="X1" s="480"/>
      <c r="Y1" s="480"/>
      <c r="Z1" s="483" t="s">
        <v>1</v>
      </c>
      <c r="AA1" s="483"/>
      <c r="AB1" s="483"/>
      <c r="AC1" s="483"/>
      <c r="AD1" s="484"/>
    </row>
    <row r="3" spans="1:30" x14ac:dyDescent="0.2">
      <c r="B3" s="511" t="s">
        <v>286</v>
      </c>
      <c r="C3" s="511"/>
    </row>
    <row r="4" spans="1:30" ht="46" customHeight="1" x14ac:dyDescent="0.2">
      <c r="B4" s="510" t="s">
        <v>287</v>
      </c>
      <c r="C4" s="510"/>
    </row>
    <row r="5" spans="1:30" x14ac:dyDescent="0.2">
      <c r="B5" s="151" t="s">
        <v>288</v>
      </c>
      <c r="C5" s="151" t="s">
        <v>289</v>
      </c>
    </row>
    <row r="6" spans="1:30" x14ac:dyDescent="0.2">
      <c r="B6" s="152" t="s">
        <v>290</v>
      </c>
      <c r="C6" s="153" t="s">
        <v>291</v>
      </c>
    </row>
    <row r="7" spans="1:30" x14ac:dyDescent="0.2">
      <c r="B7" s="152" t="s">
        <v>292</v>
      </c>
      <c r="C7" s="153" t="s">
        <v>293</v>
      </c>
    </row>
    <row r="8" spans="1:30" x14ac:dyDescent="0.2">
      <c r="B8" s="152" t="s">
        <v>294</v>
      </c>
      <c r="C8" s="153" t="s">
        <v>295</v>
      </c>
    </row>
    <row r="9" spans="1:30" x14ac:dyDescent="0.2">
      <c r="B9" s="152" t="s">
        <v>296</v>
      </c>
      <c r="C9" s="154" t="s">
        <v>297</v>
      </c>
    </row>
    <row r="10" spans="1:30" x14ac:dyDescent="0.2">
      <c r="B10" s="152" t="s">
        <v>298</v>
      </c>
      <c r="C10" s="153" t="s">
        <v>299</v>
      </c>
    </row>
    <row r="11" spans="1:30" x14ac:dyDescent="0.2">
      <c r="B11" s="152" t="s">
        <v>300</v>
      </c>
      <c r="C11" s="153" t="s">
        <v>301</v>
      </c>
    </row>
    <row r="12" spans="1:30" x14ac:dyDescent="0.2">
      <c r="B12" s="152" t="s">
        <v>302</v>
      </c>
      <c r="C12" s="153" t="s">
        <v>303</v>
      </c>
    </row>
    <row r="13" spans="1:30" x14ac:dyDescent="0.2">
      <c r="B13" s="152" t="s">
        <v>304</v>
      </c>
      <c r="C13" s="153" t="s">
        <v>305</v>
      </c>
    </row>
    <row r="14" spans="1:30" x14ac:dyDescent="0.2">
      <c r="B14" s="152" t="s">
        <v>306</v>
      </c>
      <c r="C14" s="153" t="s">
        <v>307</v>
      </c>
    </row>
    <row r="15" spans="1:30" x14ac:dyDescent="0.2">
      <c r="B15" s="152" t="s">
        <v>308</v>
      </c>
      <c r="C15" s="153" t="s">
        <v>309</v>
      </c>
    </row>
    <row r="16" spans="1:30" x14ac:dyDescent="0.2">
      <c r="B16" s="152" t="s">
        <v>310</v>
      </c>
      <c r="C16" s="153" t="s">
        <v>311</v>
      </c>
    </row>
    <row r="17" spans="2:3" x14ac:dyDescent="0.2">
      <c r="B17" s="152" t="s">
        <v>312</v>
      </c>
      <c r="C17" s="153" t="s">
        <v>313</v>
      </c>
    </row>
  </sheetData>
  <mergeCells count="5">
    <mergeCell ref="A1:C1"/>
    <mergeCell ref="D1:Y1"/>
    <mergeCell ref="Z1:AD1"/>
    <mergeCell ref="B4:C4"/>
    <mergeCell ref="B3:C3"/>
  </mergeCells>
  <phoneticPr fontId="9"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8188B-9EBB-3E4E-8DD4-FD68987570AB}">
  <sheetPr>
    <tabColor theme="0"/>
  </sheetPr>
  <dimension ref="A1:E47"/>
  <sheetViews>
    <sheetView showGridLines="0" tabSelected="1" view="pageBreakPreview" topLeftCell="A2" zoomScale="80" zoomScaleNormal="80" zoomScaleSheetLayoutView="80" workbookViewId="0">
      <selection activeCell="H18" sqref="H18"/>
    </sheetView>
  </sheetViews>
  <sheetFormatPr baseColWidth="10" defaultColWidth="10.6640625" defaultRowHeight="14" x14ac:dyDescent="0.15"/>
  <cols>
    <col min="1" max="1" width="10.6640625" style="134"/>
    <col min="2" max="2" width="16.5" style="134" customWidth="1"/>
    <col min="3" max="3" width="18.5" style="134" customWidth="1"/>
    <col min="4" max="4" width="37" style="134" customWidth="1"/>
    <col min="5" max="5" width="112.83203125" style="134" customWidth="1"/>
    <col min="6" max="16384" width="10.6640625" style="134"/>
  </cols>
  <sheetData>
    <row r="1" spans="1:5" ht="25" thickBot="1" x14ac:dyDescent="0.3">
      <c r="A1" s="515" t="s">
        <v>314</v>
      </c>
      <c r="B1" s="516"/>
      <c r="C1" s="516"/>
      <c r="D1" s="517"/>
      <c r="E1" s="133" t="s">
        <v>315</v>
      </c>
    </row>
    <row r="2" spans="1:5" ht="30.75" customHeight="1" x14ac:dyDescent="0.15">
      <c r="A2" s="518" t="s">
        <v>316</v>
      </c>
      <c r="B2" s="521"/>
      <c r="C2" s="521"/>
      <c r="D2" s="59" t="s">
        <v>83</v>
      </c>
      <c r="E2" s="135" t="s">
        <v>317</v>
      </c>
    </row>
    <row r="3" spans="1:5" ht="15" x14ac:dyDescent="0.15">
      <c r="A3" s="519"/>
      <c r="B3" s="522"/>
      <c r="C3" s="522"/>
      <c r="D3" s="60" t="s">
        <v>84</v>
      </c>
      <c r="E3" s="136" t="s">
        <v>318</v>
      </c>
    </row>
    <row r="4" spans="1:5" ht="15" x14ac:dyDescent="0.15">
      <c r="A4" s="519"/>
      <c r="B4" s="522"/>
      <c r="C4" s="522"/>
      <c r="D4" s="60" t="s">
        <v>85</v>
      </c>
      <c r="E4" s="136" t="s">
        <v>319</v>
      </c>
    </row>
    <row r="5" spans="1:5" ht="15" x14ac:dyDescent="0.15">
      <c r="A5" s="519"/>
      <c r="B5" s="522"/>
      <c r="C5" s="522"/>
      <c r="D5" s="60" t="s">
        <v>320</v>
      </c>
      <c r="E5" s="136" t="s">
        <v>321</v>
      </c>
    </row>
    <row r="6" spans="1:5" ht="15" x14ac:dyDescent="0.15">
      <c r="A6" s="519"/>
      <c r="B6" s="522"/>
      <c r="C6" s="522"/>
      <c r="D6" s="60" t="s">
        <v>87</v>
      </c>
      <c r="E6" s="136" t="s">
        <v>322</v>
      </c>
    </row>
    <row r="7" spans="1:5" ht="15" x14ac:dyDescent="0.15">
      <c r="A7" s="519"/>
      <c r="B7" s="522"/>
      <c r="C7" s="522"/>
      <c r="D7" s="60" t="s">
        <v>323</v>
      </c>
      <c r="E7" s="136" t="s">
        <v>324</v>
      </c>
    </row>
    <row r="8" spans="1:5" ht="45" x14ac:dyDescent="0.15">
      <c r="A8" s="519"/>
      <c r="B8" s="522"/>
      <c r="C8" s="522"/>
      <c r="D8" s="61" t="s">
        <v>89</v>
      </c>
      <c r="E8" s="136" t="s">
        <v>325</v>
      </c>
    </row>
    <row r="9" spans="1:5" ht="15" x14ac:dyDescent="0.15">
      <c r="A9" s="519"/>
      <c r="B9" s="522"/>
      <c r="C9" s="522"/>
      <c r="D9" s="61" t="s">
        <v>90</v>
      </c>
      <c r="E9" s="136" t="s">
        <v>326</v>
      </c>
    </row>
    <row r="10" spans="1:5" ht="30" x14ac:dyDescent="0.15">
      <c r="A10" s="519"/>
      <c r="B10" s="522"/>
      <c r="C10" s="522"/>
      <c r="D10" s="61" t="s">
        <v>91</v>
      </c>
      <c r="E10" s="136" t="s">
        <v>327</v>
      </c>
    </row>
    <row r="11" spans="1:5" ht="15.75" customHeight="1" x14ac:dyDescent="0.15">
      <c r="A11" s="519"/>
      <c r="B11" s="523" t="s">
        <v>328</v>
      </c>
      <c r="C11" s="523"/>
      <c r="D11" s="62" t="s">
        <v>92</v>
      </c>
      <c r="E11" s="527" t="s">
        <v>329</v>
      </c>
    </row>
    <row r="12" spans="1:5" ht="15" x14ac:dyDescent="0.15">
      <c r="A12" s="519"/>
      <c r="B12" s="523"/>
      <c r="C12" s="523"/>
      <c r="D12" s="62" t="s">
        <v>93</v>
      </c>
      <c r="E12" s="527"/>
    </row>
    <row r="13" spans="1:5" ht="15" x14ac:dyDescent="0.15">
      <c r="A13" s="519"/>
      <c r="B13" s="523"/>
      <c r="C13" s="523"/>
      <c r="D13" s="62" t="s">
        <v>94</v>
      </c>
      <c r="E13" s="527"/>
    </row>
    <row r="14" spans="1:5" ht="15" x14ac:dyDescent="0.15">
      <c r="A14" s="519"/>
      <c r="B14" s="523"/>
      <c r="C14" s="523"/>
      <c r="D14" s="62" t="s">
        <v>95</v>
      </c>
      <c r="E14" s="527"/>
    </row>
    <row r="15" spans="1:5" ht="15.75" customHeight="1" x14ac:dyDescent="0.15">
      <c r="A15" s="519"/>
      <c r="B15" s="523"/>
      <c r="C15" s="523"/>
      <c r="D15" s="60" t="s">
        <v>96</v>
      </c>
      <c r="E15" s="137" t="s">
        <v>330</v>
      </c>
    </row>
    <row r="16" spans="1:5" ht="136" thickBot="1" x14ac:dyDescent="0.2">
      <c r="A16" s="520"/>
      <c r="B16" s="524"/>
      <c r="C16" s="524"/>
      <c r="D16" s="63" t="s">
        <v>97</v>
      </c>
      <c r="E16" s="138" t="s">
        <v>331</v>
      </c>
    </row>
    <row r="17" spans="1:5" ht="15" customHeight="1" x14ac:dyDescent="0.15">
      <c r="A17" s="528" t="s">
        <v>332</v>
      </c>
      <c r="B17" s="531" t="s">
        <v>71</v>
      </c>
      <c r="C17" s="531"/>
      <c r="D17" s="64" t="s">
        <v>92</v>
      </c>
      <c r="E17" s="533" t="s">
        <v>333</v>
      </c>
    </row>
    <row r="18" spans="1:5" ht="30.75" customHeight="1" x14ac:dyDescent="0.15">
      <c r="A18" s="529"/>
      <c r="B18" s="532"/>
      <c r="C18" s="532"/>
      <c r="D18" s="65" t="s">
        <v>93</v>
      </c>
      <c r="E18" s="533"/>
    </row>
    <row r="19" spans="1:5" ht="15" x14ac:dyDescent="0.15">
      <c r="A19" s="529"/>
      <c r="B19" s="532"/>
      <c r="C19" s="532"/>
      <c r="D19" s="65" t="s">
        <v>94</v>
      </c>
      <c r="E19" s="533"/>
    </row>
    <row r="20" spans="1:5" ht="15" x14ac:dyDescent="0.15">
      <c r="A20" s="529"/>
      <c r="B20" s="532"/>
      <c r="C20" s="532"/>
      <c r="D20" s="65" t="s">
        <v>95</v>
      </c>
      <c r="E20" s="534"/>
    </row>
    <row r="21" spans="1:5" ht="15" x14ac:dyDescent="0.15">
      <c r="A21" s="529"/>
      <c r="B21" s="535" t="s">
        <v>72</v>
      </c>
      <c r="C21" s="535"/>
      <c r="D21" s="536"/>
      <c r="E21" s="139" t="s">
        <v>334</v>
      </c>
    </row>
    <row r="22" spans="1:5" ht="15" x14ac:dyDescent="0.15">
      <c r="A22" s="529"/>
      <c r="B22" s="537" t="s">
        <v>335</v>
      </c>
      <c r="C22" s="537"/>
      <c r="D22" s="538"/>
      <c r="E22" s="139" t="s">
        <v>334</v>
      </c>
    </row>
    <row r="23" spans="1:5" ht="15.75" customHeight="1" x14ac:dyDescent="0.15">
      <c r="A23" s="529"/>
      <c r="B23" s="535" t="s">
        <v>336</v>
      </c>
      <c r="C23" s="535"/>
      <c r="D23" s="536"/>
      <c r="E23" s="139" t="s">
        <v>334</v>
      </c>
    </row>
    <row r="24" spans="1:5" ht="15" customHeight="1" x14ac:dyDescent="0.15">
      <c r="A24" s="529"/>
      <c r="B24" s="525" t="s">
        <v>92</v>
      </c>
      <c r="C24" s="525" t="s">
        <v>337</v>
      </c>
      <c r="D24" s="66" t="s">
        <v>338</v>
      </c>
      <c r="E24" s="140" t="s">
        <v>339</v>
      </c>
    </row>
    <row r="25" spans="1:5" ht="15" x14ac:dyDescent="0.15">
      <c r="A25" s="529"/>
      <c r="B25" s="525"/>
      <c r="C25" s="525"/>
      <c r="D25" s="66" t="s">
        <v>340</v>
      </c>
      <c r="E25" s="140" t="s">
        <v>341</v>
      </c>
    </row>
    <row r="26" spans="1:5" ht="15" x14ac:dyDescent="0.15">
      <c r="A26" s="529"/>
      <c r="B26" s="525"/>
      <c r="C26" s="525"/>
      <c r="D26" s="66" t="s">
        <v>342</v>
      </c>
      <c r="E26" s="140" t="s">
        <v>343</v>
      </c>
    </row>
    <row r="27" spans="1:5" ht="15" x14ac:dyDescent="0.15">
      <c r="A27" s="529"/>
      <c r="B27" s="525"/>
      <c r="C27" s="525"/>
      <c r="D27" s="66" t="s">
        <v>344</v>
      </c>
      <c r="E27" s="140" t="s">
        <v>345</v>
      </c>
    </row>
    <row r="28" spans="1:5" ht="30" x14ac:dyDescent="0.15">
      <c r="A28" s="529"/>
      <c r="B28" s="525"/>
      <c r="C28" s="513" t="s">
        <v>346</v>
      </c>
      <c r="D28" s="67" t="s">
        <v>347</v>
      </c>
      <c r="E28" s="141" t="s">
        <v>348</v>
      </c>
    </row>
    <row r="29" spans="1:5" ht="72" customHeight="1" thickBot="1" x14ac:dyDescent="0.2">
      <c r="A29" s="529"/>
      <c r="B29" s="525"/>
      <c r="C29" s="513"/>
      <c r="D29" s="67" t="s">
        <v>349</v>
      </c>
      <c r="E29" s="142" t="s">
        <v>350</v>
      </c>
    </row>
    <row r="30" spans="1:5" ht="15" x14ac:dyDescent="0.15">
      <c r="A30" s="529"/>
      <c r="B30" s="525" t="s">
        <v>93</v>
      </c>
      <c r="C30" s="512" t="s">
        <v>337</v>
      </c>
      <c r="D30" s="66" t="s">
        <v>338</v>
      </c>
      <c r="E30" s="140" t="s">
        <v>339</v>
      </c>
    </row>
    <row r="31" spans="1:5" ht="15" x14ac:dyDescent="0.15">
      <c r="A31" s="529"/>
      <c r="B31" s="525"/>
      <c r="C31" s="512"/>
      <c r="D31" s="66" t="s">
        <v>340</v>
      </c>
      <c r="E31" s="140" t="s">
        <v>341</v>
      </c>
    </row>
    <row r="32" spans="1:5" ht="30" customHeight="1" x14ac:dyDescent="0.15">
      <c r="A32" s="529"/>
      <c r="B32" s="525"/>
      <c r="C32" s="512"/>
      <c r="D32" s="66" t="s">
        <v>342</v>
      </c>
      <c r="E32" s="140" t="s">
        <v>343</v>
      </c>
    </row>
    <row r="33" spans="1:5" ht="15" x14ac:dyDescent="0.15">
      <c r="A33" s="529"/>
      <c r="B33" s="525"/>
      <c r="C33" s="512"/>
      <c r="D33" s="66" t="s">
        <v>344</v>
      </c>
      <c r="E33" s="140" t="s">
        <v>345</v>
      </c>
    </row>
    <row r="34" spans="1:5" ht="30" x14ac:dyDescent="0.15">
      <c r="A34" s="529"/>
      <c r="B34" s="525"/>
      <c r="C34" s="513" t="s">
        <v>346</v>
      </c>
      <c r="D34" s="67" t="s">
        <v>347</v>
      </c>
      <c r="E34" s="141" t="s">
        <v>348</v>
      </c>
    </row>
    <row r="35" spans="1:5" ht="71.25" customHeight="1" thickBot="1" x14ac:dyDescent="0.2">
      <c r="A35" s="529"/>
      <c r="B35" s="525"/>
      <c r="C35" s="513"/>
      <c r="D35" s="67" t="s">
        <v>349</v>
      </c>
      <c r="E35" s="142" t="s">
        <v>350</v>
      </c>
    </row>
    <row r="36" spans="1:5" ht="30" customHeight="1" x14ac:dyDescent="0.15">
      <c r="A36" s="529"/>
      <c r="B36" s="525" t="s">
        <v>94</v>
      </c>
      <c r="C36" s="512" t="s">
        <v>337</v>
      </c>
      <c r="D36" s="66" t="s">
        <v>338</v>
      </c>
      <c r="E36" s="140" t="s">
        <v>339</v>
      </c>
    </row>
    <row r="37" spans="1:5" ht="15" x14ac:dyDescent="0.15">
      <c r="A37" s="529"/>
      <c r="B37" s="525"/>
      <c r="C37" s="512"/>
      <c r="D37" s="66" t="s">
        <v>340</v>
      </c>
      <c r="E37" s="140" t="s">
        <v>341</v>
      </c>
    </row>
    <row r="38" spans="1:5" ht="15" x14ac:dyDescent="0.15">
      <c r="A38" s="529"/>
      <c r="B38" s="525"/>
      <c r="C38" s="512"/>
      <c r="D38" s="66" t="s">
        <v>342</v>
      </c>
      <c r="E38" s="140" t="s">
        <v>343</v>
      </c>
    </row>
    <row r="39" spans="1:5" ht="15" x14ac:dyDescent="0.15">
      <c r="A39" s="529"/>
      <c r="B39" s="525"/>
      <c r="C39" s="512"/>
      <c r="D39" s="66" t="s">
        <v>344</v>
      </c>
      <c r="E39" s="140" t="s">
        <v>345</v>
      </c>
    </row>
    <row r="40" spans="1:5" ht="30" customHeight="1" x14ac:dyDescent="0.15">
      <c r="A40" s="529"/>
      <c r="B40" s="525"/>
      <c r="C40" s="513" t="s">
        <v>346</v>
      </c>
      <c r="D40" s="67" t="s">
        <v>347</v>
      </c>
      <c r="E40" s="141" t="s">
        <v>348</v>
      </c>
    </row>
    <row r="41" spans="1:5" ht="75" customHeight="1" thickBot="1" x14ac:dyDescent="0.2">
      <c r="A41" s="529"/>
      <c r="B41" s="525"/>
      <c r="C41" s="513"/>
      <c r="D41" s="67" t="s">
        <v>349</v>
      </c>
      <c r="E41" s="142" t="s">
        <v>350</v>
      </c>
    </row>
    <row r="42" spans="1:5" ht="15" x14ac:dyDescent="0.15">
      <c r="A42" s="529"/>
      <c r="B42" s="525" t="s">
        <v>351</v>
      </c>
      <c r="C42" s="512" t="s">
        <v>337</v>
      </c>
      <c r="D42" s="66" t="s">
        <v>338</v>
      </c>
      <c r="E42" s="140" t="s">
        <v>339</v>
      </c>
    </row>
    <row r="43" spans="1:5" ht="15" x14ac:dyDescent="0.15">
      <c r="A43" s="529"/>
      <c r="B43" s="525"/>
      <c r="C43" s="512"/>
      <c r="D43" s="66" t="s">
        <v>340</v>
      </c>
      <c r="E43" s="140" t="s">
        <v>341</v>
      </c>
    </row>
    <row r="44" spans="1:5" ht="15" x14ac:dyDescent="0.15">
      <c r="A44" s="529"/>
      <c r="B44" s="525"/>
      <c r="C44" s="512"/>
      <c r="D44" s="66" t="s">
        <v>342</v>
      </c>
      <c r="E44" s="140" t="s">
        <v>343</v>
      </c>
    </row>
    <row r="45" spans="1:5" ht="15" x14ac:dyDescent="0.15">
      <c r="A45" s="529"/>
      <c r="B45" s="525"/>
      <c r="C45" s="512"/>
      <c r="D45" s="66" t="s">
        <v>344</v>
      </c>
      <c r="E45" s="140" t="s">
        <v>345</v>
      </c>
    </row>
    <row r="46" spans="1:5" ht="48" customHeight="1" x14ac:dyDescent="0.15">
      <c r="A46" s="529"/>
      <c r="B46" s="525"/>
      <c r="C46" s="513" t="s">
        <v>346</v>
      </c>
      <c r="D46" s="67" t="s">
        <v>347</v>
      </c>
      <c r="E46" s="141" t="s">
        <v>348</v>
      </c>
    </row>
    <row r="47" spans="1:5" ht="67.5" customHeight="1" thickBot="1" x14ac:dyDescent="0.2">
      <c r="A47" s="530"/>
      <c r="B47" s="526"/>
      <c r="C47" s="514"/>
      <c r="D47" s="143" t="s">
        <v>349</v>
      </c>
      <c r="E47" s="142" t="s">
        <v>350</v>
      </c>
    </row>
  </sheetData>
  <mergeCells count="23">
    <mergeCell ref="E11:E14"/>
    <mergeCell ref="A17:A47"/>
    <mergeCell ref="B17:C20"/>
    <mergeCell ref="E17:E20"/>
    <mergeCell ref="B21:D21"/>
    <mergeCell ref="B22:D22"/>
    <mergeCell ref="B23:D23"/>
    <mergeCell ref="B24:B29"/>
    <mergeCell ref="C24:C27"/>
    <mergeCell ref="C28:C29"/>
    <mergeCell ref="B30:B35"/>
    <mergeCell ref="C30:C33"/>
    <mergeCell ref="C34:C35"/>
    <mergeCell ref="B36:B41"/>
    <mergeCell ref="C36:C39"/>
    <mergeCell ref="C40:C41"/>
    <mergeCell ref="C42:C45"/>
    <mergeCell ref="C46:C47"/>
    <mergeCell ref="A1:D1"/>
    <mergeCell ref="A2:A16"/>
    <mergeCell ref="B2:C10"/>
    <mergeCell ref="B11:C16"/>
    <mergeCell ref="B42:B47"/>
  </mergeCells>
  <pageMargins left="0.7" right="0.7" top="0.75" bottom="0.75" header="0.3" footer="0.3"/>
  <pageSetup paperSize="9" scale="4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3"/>
  <sheetViews>
    <sheetView zoomScale="167" workbookViewId="0">
      <selection activeCell="B3" sqref="B3"/>
    </sheetView>
  </sheetViews>
  <sheetFormatPr baseColWidth="10" defaultColWidth="10.6640625" defaultRowHeight="15" x14ac:dyDescent="0.2"/>
  <cols>
    <col min="1" max="1" width="40.5" customWidth="1"/>
    <col min="2" max="2" width="70.5" customWidth="1"/>
    <col min="3" max="3" width="40.5" customWidth="1"/>
    <col min="4" max="4" width="115.33203125" customWidth="1"/>
    <col min="5" max="5" width="34.5" customWidth="1"/>
    <col min="6" max="6" width="46" customWidth="1"/>
    <col min="7" max="7" width="49.83203125" customWidth="1"/>
    <col min="8" max="8" width="23.5" customWidth="1"/>
    <col min="9" max="9" width="37" style="86" customWidth="1"/>
  </cols>
  <sheetData>
    <row r="1" spans="1:11" x14ac:dyDescent="0.2">
      <c r="A1" s="1"/>
      <c r="B1" s="1" t="s">
        <v>4</v>
      </c>
      <c r="C1" s="1" t="s">
        <v>352</v>
      </c>
      <c r="D1" s="1" t="s">
        <v>353</v>
      </c>
      <c r="E1" s="1" t="s">
        <v>88</v>
      </c>
      <c r="F1" s="1" t="s">
        <v>354</v>
      </c>
      <c r="G1" s="1" t="s">
        <v>355</v>
      </c>
      <c r="H1" s="1" t="s">
        <v>356</v>
      </c>
      <c r="I1" s="81" t="s">
        <v>87</v>
      </c>
    </row>
    <row r="2" spans="1:11" ht="48" x14ac:dyDescent="0.2">
      <c r="A2" s="2" t="s">
        <v>281</v>
      </c>
      <c r="B2" s="7" t="s">
        <v>46</v>
      </c>
      <c r="C2" s="4" t="s">
        <v>178</v>
      </c>
      <c r="D2" s="13" t="s">
        <v>357</v>
      </c>
      <c r="E2" t="s">
        <v>156</v>
      </c>
      <c r="F2" s="14" t="s">
        <v>358</v>
      </c>
      <c r="G2" t="s">
        <v>156</v>
      </c>
      <c r="H2" t="s">
        <v>359</v>
      </c>
      <c r="I2" s="82" t="s">
        <v>165</v>
      </c>
    </row>
    <row r="3" spans="1:11" ht="66" customHeight="1" thickBot="1" x14ac:dyDescent="0.25">
      <c r="A3" t="s">
        <v>135</v>
      </c>
      <c r="B3" s="7" t="s">
        <v>44</v>
      </c>
      <c r="C3" s="4" t="s">
        <v>193</v>
      </c>
      <c r="D3" s="13" t="s">
        <v>360</v>
      </c>
      <c r="E3" s="9" t="s">
        <v>196</v>
      </c>
      <c r="F3" s="14" t="s">
        <v>361</v>
      </c>
      <c r="G3" s="15" t="s">
        <v>227</v>
      </c>
      <c r="H3" t="s">
        <v>362</v>
      </c>
      <c r="I3" s="82" t="s">
        <v>228</v>
      </c>
    </row>
    <row r="4" spans="1:11" ht="66" thickBot="1" x14ac:dyDescent="0.25">
      <c r="A4" s="3" t="s">
        <v>172</v>
      </c>
      <c r="B4" s="7" t="s">
        <v>48</v>
      </c>
      <c r="C4" s="4" t="s">
        <v>144</v>
      </c>
      <c r="D4" s="13" t="s">
        <v>363</v>
      </c>
      <c r="E4" s="9" t="s">
        <v>198</v>
      </c>
      <c r="F4" s="14" t="s">
        <v>364</v>
      </c>
      <c r="G4" s="15" t="s">
        <v>114</v>
      </c>
      <c r="I4" s="82" t="s">
        <v>235</v>
      </c>
    </row>
    <row r="5" spans="1:11" ht="65" customHeight="1" thickBot="1" x14ac:dyDescent="0.25">
      <c r="A5" s="2" t="s">
        <v>16</v>
      </c>
      <c r="B5" s="7" t="s">
        <v>50</v>
      </c>
      <c r="C5" s="4" t="s">
        <v>173</v>
      </c>
      <c r="D5" s="13" t="s">
        <v>365</v>
      </c>
      <c r="E5" s="10" t="s">
        <v>166</v>
      </c>
      <c r="F5" s="14" t="s">
        <v>366</v>
      </c>
      <c r="G5" s="16" t="s">
        <v>138</v>
      </c>
      <c r="I5" s="83" t="s">
        <v>259</v>
      </c>
      <c r="K5" s="82"/>
    </row>
    <row r="6" spans="1:11" ht="64" x14ac:dyDescent="0.2">
      <c r="A6" s="2" t="s">
        <v>162</v>
      </c>
      <c r="B6" s="7" t="s">
        <v>275</v>
      </c>
      <c r="C6" s="4" t="s">
        <v>190</v>
      </c>
      <c r="D6" s="13" t="s">
        <v>367</v>
      </c>
      <c r="E6" s="9" t="s">
        <v>230</v>
      </c>
      <c r="F6" s="14" t="s">
        <v>368</v>
      </c>
      <c r="G6" s="17" t="s">
        <v>258</v>
      </c>
      <c r="I6" s="84" t="s">
        <v>284</v>
      </c>
      <c r="K6" s="84"/>
    </row>
    <row r="7" spans="1:11" ht="78" x14ac:dyDescent="0.2">
      <c r="A7" s="2" t="s">
        <v>105</v>
      </c>
      <c r="B7" s="7" t="s">
        <v>136</v>
      </c>
      <c r="C7" s="4" t="s">
        <v>218</v>
      </c>
      <c r="D7" s="13" t="s">
        <v>369</v>
      </c>
      <c r="E7" s="9" t="s">
        <v>133</v>
      </c>
      <c r="F7" s="14" t="s">
        <v>370</v>
      </c>
      <c r="G7" s="18" t="s">
        <v>261</v>
      </c>
      <c r="I7" s="84" t="s">
        <v>109</v>
      </c>
    </row>
    <row r="8" spans="1:11" ht="66" thickBot="1" x14ac:dyDescent="0.25">
      <c r="A8" s="2" t="s">
        <v>120</v>
      </c>
      <c r="B8" s="7" t="s">
        <v>16</v>
      </c>
      <c r="C8" s="5" t="s">
        <v>195</v>
      </c>
      <c r="D8" s="13" t="s">
        <v>371</v>
      </c>
      <c r="E8" s="11" t="s">
        <v>188</v>
      </c>
      <c r="F8" s="14" t="s">
        <v>372</v>
      </c>
      <c r="G8" s="15" t="s">
        <v>108</v>
      </c>
      <c r="I8" s="84" t="s">
        <v>253</v>
      </c>
    </row>
    <row r="9" spans="1:11" ht="49" customHeight="1" thickBot="1" x14ac:dyDescent="0.25">
      <c r="A9" s="3"/>
      <c r="B9" s="3" t="s">
        <v>19</v>
      </c>
      <c r="C9" s="5" t="s">
        <v>137</v>
      </c>
      <c r="D9" s="13" t="s">
        <v>373</v>
      </c>
      <c r="E9" s="11" t="s">
        <v>146</v>
      </c>
      <c r="F9" s="14" t="s">
        <v>374</v>
      </c>
      <c r="G9" s="16" t="s">
        <v>283</v>
      </c>
      <c r="I9" s="84" t="s">
        <v>277</v>
      </c>
    </row>
    <row r="10" spans="1:11" ht="66" thickBot="1" x14ac:dyDescent="0.25">
      <c r="A10" s="3"/>
      <c r="B10" s="3" t="s">
        <v>21</v>
      </c>
      <c r="C10" s="5" t="s">
        <v>375</v>
      </c>
      <c r="D10" s="13" t="s">
        <v>376</v>
      </c>
      <c r="E10" s="11" t="s">
        <v>149</v>
      </c>
      <c r="F10" s="14" t="s">
        <v>377</v>
      </c>
      <c r="G10" s="15" t="s">
        <v>265</v>
      </c>
      <c r="I10" s="84" t="s">
        <v>122</v>
      </c>
    </row>
    <row r="11" spans="1:11" ht="79" thickBot="1" x14ac:dyDescent="0.25">
      <c r="A11" s="3"/>
      <c r="B11" s="8" t="s">
        <v>162</v>
      </c>
      <c r="C11" s="5" t="s">
        <v>107</v>
      </c>
      <c r="D11" s="13" t="s">
        <v>378</v>
      </c>
      <c r="E11" s="11" t="s">
        <v>123</v>
      </c>
      <c r="F11" s="14" t="s">
        <v>379</v>
      </c>
      <c r="G11" s="15" t="s">
        <v>268</v>
      </c>
      <c r="I11" s="84" t="s">
        <v>139</v>
      </c>
    </row>
    <row r="12" spans="1:11" ht="81" thickBot="1" x14ac:dyDescent="0.25">
      <c r="A12" s="3"/>
      <c r="B12" s="3" t="s">
        <v>163</v>
      </c>
      <c r="C12" s="5" t="s">
        <v>276</v>
      </c>
      <c r="D12" s="13" t="s">
        <v>380</v>
      </c>
      <c r="E12" s="11" t="s">
        <v>131</v>
      </c>
      <c r="F12" s="14" t="s">
        <v>381</v>
      </c>
      <c r="G12" s="16" t="s">
        <v>117</v>
      </c>
      <c r="I12" s="84" t="s">
        <v>145</v>
      </c>
    </row>
    <row r="13" spans="1:11" ht="80" x14ac:dyDescent="0.2">
      <c r="A13" s="3"/>
      <c r="B13" s="3" t="s">
        <v>226</v>
      </c>
      <c r="C13" s="5" t="s">
        <v>257</v>
      </c>
      <c r="D13" s="13" t="s">
        <v>382</v>
      </c>
      <c r="E13" s="11" t="s">
        <v>168</v>
      </c>
      <c r="F13" s="14" t="s">
        <v>383</v>
      </c>
      <c r="G13" s="23"/>
      <c r="H13" s="22"/>
      <c r="I13" s="82"/>
    </row>
    <row r="14" spans="1:11" ht="48" x14ac:dyDescent="0.2">
      <c r="A14" s="3"/>
      <c r="B14" s="3" t="s">
        <v>243</v>
      </c>
      <c r="C14" s="5" t="s">
        <v>244</v>
      </c>
      <c r="D14" s="13" t="s">
        <v>384</v>
      </c>
      <c r="E14" s="11" t="s">
        <v>385</v>
      </c>
      <c r="F14" s="14"/>
      <c r="G14" s="23"/>
      <c r="H14" s="22"/>
      <c r="I14" s="82"/>
    </row>
    <row r="15" spans="1:11" ht="64" customHeight="1" x14ac:dyDescent="0.2">
      <c r="A15" s="3"/>
      <c r="B15" s="6" t="s">
        <v>245</v>
      </c>
      <c r="C15" s="5" t="s">
        <v>164</v>
      </c>
      <c r="D15" s="13" t="s">
        <v>386</v>
      </c>
      <c r="E15" s="11" t="s">
        <v>262</v>
      </c>
      <c r="I15" s="82"/>
    </row>
    <row r="16" spans="1:11" ht="32" x14ac:dyDescent="0.2">
      <c r="A16" s="3"/>
      <c r="B16" s="8" t="s">
        <v>106</v>
      </c>
      <c r="C16" s="5" t="s">
        <v>153</v>
      </c>
      <c r="D16" s="13" t="s">
        <v>387</v>
      </c>
      <c r="E16" s="11" t="s">
        <v>110</v>
      </c>
      <c r="I16" s="82"/>
    </row>
    <row r="17" spans="1:9" ht="64" x14ac:dyDescent="0.2">
      <c r="A17" s="3"/>
      <c r="B17" s="3" t="s">
        <v>25</v>
      </c>
      <c r="C17" s="5" t="s">
        <v>238</v>
      </c>
      <c r="D17" s="13" t="s">
        <v>388</v>
      </c>
      <c r="E17" s="11" t="s">
        <v>127</v>
      </c>
      <c r="I17" s="82"/>
    </row>
    <row r="18" spans="1:9" ht="48" x14ac:dyDescent="0.2">
      <c r="A18" s="3"/>
      <c r="B18" s="3" t="s">
        <v>27</v>
      </c>
      <c r="C18" s="5" t="s">
        <v>130</v>
      </c>
      <c r="D18" s="13" t="s">
        <v>389</v>
      </c>
      <c r="E18" s="11" t="s">
        <v>154</v>
      </c>
      <c r="I18" s="82"/>
    </row>
    <row r="19" spans="1:9" ht="48" x14ac:dyDescent="0.2">
      <c r="A19" s="3"/>
      <c r="B19" s="3" t="s">
        <v>251</v>
      </c>
      <c r="C19" s="5" t="s">
        <v>158</v>
      </c>
      <c r="D19" s="13" t="s">
        <v>390</v>
      </c>
      <c r="E19" s="11" t="s">
        <v>140</v>
      </c>
      <c r="I19" s="82"/>
    </row>
    <row r="20" spans="1:9" ht="112" x14ac:dyDescent="0.2">
      <c r="A20" s="3"/>
      <c r="B20" s="8" t="s">
        <v>120</v>
      </c>
      <c r="C20" s="5" t="s">
        <v>121</v>
      </c>
      <c r="D20" s="13" t="s">
        <v>391</v>
      </c>
      <c r="E20" s="11" t="s">
        <v>191</v>
      </c>
    </row>
    <row r="21" spans="1:9" ht="48" x14ac:dyDescent="0.2">
      <c r="A21" s="3"/>
      <c r="B21" s="3" t="s">
        <v>33</v>
      </c>
      <c r="C21" s="5" t="s">
        <v>222</v>
      </c>
      <c r="D21" s="13" t="s">
        <v>392</v>
      </c>
      <c r="E21" s="11" t="s">
        <v>223</v>
      </c>
      <c r="I21" s="84"/>
    </row>
    <row r="22" spans="1:9" ht="15" customHeight="1" x14ac:dyDescent="0.2">
      <c r="A22" s="3"/>
      <c r="B22" s="3" t="s">
        <v>35</v>
      </c>
      <c r="C22" s="5"/>
      <c r="D22" s="13"/>
      <c r="I22" s="84"/>
    </row>
    <row r="23" spans="1:9" ht="80" x14ac:dyDescent="0.2">
      <c r="A23" s="3"/>
      <c r="B23" s="6" t="s">
        <v>41</v>
      </c>
      <c r="C23" s="5" t="s">
        <v>206</v>
      </c>
      <c r="D23" s="13" t="s">
        <v>393</v>
      </c>
      <c r="I23" s="84"/>
    </row>
    <row r="24" spans="1:9" x14ac:dyDescent="0.2">
      <c r="A24" s="3"/>
      <c r="B24" s="6" t="s">
        <v>37</v>
      </c>
      <c r="I24" s="84"/>
    </row>
    <row r="25" spans="1:9" x14ac:dyDescent="0.2">
      <c r="A25" s="3"/>
      <c r="B25" s="6" t="s">
        <v>39</v>
      </c>
      <c r="I25" s="84"/>
    </row>
    <row r="26" spans="1:9" x14ac:dyDescent="0.2">
      <c r="A26" s="3"/>
      <c r="B26" s="6" t="s">
        <v>282</v>
      </c>
      <c r="I26" s="85"/>
    </row>
    <row r="27" spans="1:9" ht="15" customHeight="1" x14ac:dyDescent="0.2">
      <c r="A27" s="3"/>
      <c r="E27" s="11"/>
    </row>
    <row r="28" spans="1:9" x14ac:dyDescent="0.2">
      <c r="A28" s="3"/>
      <c r="E28" s="11"/>
    </row>
    <row r="29" spans="1:9" x14ac:dyDescent="0.2">
      <c r="A29" s="3"/>
      <c r="C29" s="20"/>
      <c r="D29" s="21"/>
      <c r="E29" s="11"/>
    </row>
    <row r="30" spans="1:9" x14ac:dyDescent="0.2">
      <c r="A30" s="3"/>
      <c r="C30" s="20"/>
      <c r="D30" s="21"/>
      <c r="E30" s="11"/>
    </row>
    <row r="31" spans="1:9" ht="15" customHeight="1" x14ac:dyDescent="0.2">
      <c r="A31" s="3"/>
      <c r="E31" s="11"/>
    </row>
    <row r="32" spans="1:9" x14ac:dyDescent="0.2">
      <c r="A32" s="3"/>
      <c r="B32" s="3"/>
    </row>
    <row r="33" spans="1:9" x14ac:dyDescent="0.2">
      <c r="A33" s="3"/>
    </row>
    <row r="34" spans="1:9" ht="37.5" customHeight="1" x14ac:dyDescent="0.2">
      <c r="A34" s="3"/>
    </row>
    <row r="35" spans="1:9" x14ac:dyDescent="0.2">
      <c r="A35" s="3"/>
      <c r="C35" s="5"/>
      <c r="D35" s="13"/>
      <c r="E35" s="3"/>
    </row>
    <row r="36" spans="1:9" ht="25.5" customHeight="1" x14ac:dyDescent="0.2">
      <c r="A36" s="3"/>
      <c r="B36" s="3"/>
      <c r="C36" s="5"/>
      <c r="D36" s="13"/>
      <c r="E36" s="3"/>
    </row>
    <row r="37" spans="1:9" x14ac:dyDescent="0.2">
      <c r="B37" s="6"/>
    </row>
    <row r="38" spans="1:9" x14ac:dyDescent="0.2">
      <c r="B38" s="6"/>
    </row>
    <row r="39" spans="1:9" x14ac:dyDescent="0.2">
      <c r="B39" s="6"/>
    </row>
    <row r="47" spans="1:9" x14ac:dyDescent="0.2">
      <c r="I47" s="82"/>
    </row>
    <row r="48" spans="1:9" x14ac:dyDescent="0.2">
      <c r="I48" s="82"/>
    </row>
    <row r="49" spans="9:9" x14ac:dyDescent="0.2">
      <c r="I49" s="82"/>
    </row>
    <row r="50" spans="9:9" x14ac:dyDescent="0.2">
      <c r="I50" s="82"/>
    </row>
    <row r="51" spans="9:9" x14ac:dyDescent="0.2">
      <c r="I51" s="82"/>
    </row>
    <row r="52" spans="9:9" x14ac:dyDescent="0.2">
      <c r="I52" s="82"/>
    </row>
    <row r="53" spans="9:9" x14ac:dyDescent="0.2">
      <c r="I53" s="8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2" ma:contentTypeDescription="Crear nuevo documento." ma:contentTypeScope="" ma:versionID="cc1dc965e5afbc683a661c57fc9a3a50">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8140254d5f48a46669e05f95444870a"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135D4C-B385-4B63-947C-E4C68FC71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C2C83C-CDD9-4D89-93BB-7D388BFFEB4E}">
  <ds:schemaRefs>
    <ds:schemaRef ds:uri="http://schemas.openxmlformats.org/package/2006/metadata/core-properties"/>
    <ds:schemaRef ds:uri="954f3693-2a6f-4e84-bdd5-9ed64d0d3018"/>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microsoft.com/sharepoint/v3"/>
    <ds:schemaRef ds:uri="http://www.w3.org/XML/1998/namespace"/>
    <ds:schemaRef ds:uri="95222908-3492-4fb1-8c0b-2d69d8b95be4"/>
    <ds:schemaRef ds:uri="http://schemas.microsoft.com/office/2006/metadata/properties"/>
  </ds:schemaRefs>
</ds:datastoreItem>
</file>

<file path=customXml/itemProps3.xml><?xml version="1.0" encoding="utf-8"?>
<ds:datastoreItem xmlns:ds="http://schemas.openxmlformats.org/officeDocument/2006/customXml" ds:itemID="{161AE118-C9CA-4AF8-B407-736B9BEFE4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INTRODUCCION</vt:lpstr>
      <vt:lpstr>MISION - VISION </vt:lpstr>
      <vt:lpstr>ORGANIGRAMA SDSCJ</vt:lpstr>
      <vt:lpstr>Plan de Acción - POA</vt:lpstr>
      <vt:lpstr>Planes Institucinales</vt:lpstr>
      <vt:lpstr>Instrucciones de diligenciamien</vt:lpstr>
      <vt:lpstr>Hoja2</vt:lpstr>
      <vt:lpstr>INTRODUCCION!Área_de_impresión</vt:lpstr>
      <vt:lpstr>'MISION - VISION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SINDY PAOLA TUNJANO LESMES</cp:lastModifiedBy>
  <cp:revision/>
  <dcterms:created xsi:type="dcterms:W3CDTF">2023-09-07T12:29:53Z</dcterms:created>
  <dcterms:modified xsi:type="dcterms:W3CDTF">2024-01-28T21:13:32Z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