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hidePivotFieldList="1"/>
  <mc:AlternateContent xmlns:mc="http://schemas.openxmlformats.org/markup-compatibility/2006">
    <mc:Choice Requires="x15">
      <x15ac:absPath xmlns:x15ac="http://schemas.microsoft.com/office/spreadsheetml/2010/11/ac" url="/Users/nanita/Downloads/"/>
    </mc:Choice>
  </mc:AlternateContent>
  <xr:revisionPtr revIDLastSave="0" documentId="13_ncr:1_{FA2B9AFC-6440-A042-BDA2-FA43E841FEFC}" xr6:coauthVersionLast="47" xr6:coauthVersionMax="47" xr10:uidLastSave="{00000000-0000-0000-0000-000000000000}"/>
  <bookViews>
    <workbookView xWindow="0" yWindow="460" windowWidth="23820" windowHeight="15700" xr2:uid="{00000000-000D-0000-FFFF-FFFF00000000}"/>
  </bookViews>
  <sheets>
    <sheet name="Productos" sheetId="1" r:id="rId1"/>
    <sheet name="Versión" sheetId="6" r:id="rId2"/>
    <sheet name="Graficas" sheetId="4" state="hidden" r:id="rId3"/>
    <sheet name="CAlculo" sheetId="3" state="hidden" r:id="rId4"/>
    <sheet name="$$" sheetId="2" state="hidden" r:id="rId5"/>
    <sheet name="Otras herramientas" sheetId="5" state="hidden" r:id="rId6"/>
  </sheets>
  <externalReferences>
    <externalReference r:id="rId7"/>
  </externalReferences>
  <definedNames>
    <definedName name="_xlnm._FilterDatabase" localSheetId="0" hidden="1">Productos!$A$9:$AQ$74</definedName>
    <definedName name="_xlnm.Print_Area" localSheetId="4">'$$'!$A$1:$H$50</definedName>
    <definedName name="_xlnm.Print_Area" localSheetId="0">Productos!$A$1:$AQ$65</definedName>
  </definedNames>
  <calcPr calcId="191028"/>
  <pivotCaches>
    <pivotCache cacheId="0" r:id="rId8"/>
    <pivotCache cacheId="1"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Q1" i="1" l="1"/>
  <c r="L10" i="1"/>
  <c r="AM10" i="1" s="1"/>
  <c r="L74"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L74" i="1" l="1"/>
  <c r="AQ4" i="1"/>
  <c r="AQ5" i="1"/>
  <c r="AQ3" i="1"/>
  <c r="AK59" i="1"/>
  <c r="AL59" i="1"/>
  <c r="AL27" i="1"/>
  <c r="AK27" i="1"/>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4" i="3"/>
  <c r="B5" i="3"/>
  <c r="C5" i="3"/>
  <c r="D5" i="3"/>
  <c r="E5" i="3"/>
  <c r="F5" i="3"/>
  <c r="G5" i="3"/>
  <c r="H5" i="3"/>
  <c r="I5" i="3"/>
  <c r="J5" i="3"/>
  <c r="K5" i="3"/>
  <c r="B6" i="3"/>
  <c r="C6" i="3"/>
  <c r="D6" i="3"/>
  <c r="E6" i="3"/>
  <c r="F6" i="3"/>
  <c r="G6" i="3"/>
  <c r="H6" i="3"/>
  <c r="I6" i="3"/>
  <c r="J6" i="3"/>
  <c r="K6" i="3"/>
  <c r="B7" i="3"/>
  <c r="C7" i="3"/>
  <c r="D7" i="3"/>
  <c r="E7" i="3"/>
  <c r="F7" i="3"/>
  <c r="G7" i="3"/>
  <c r="H7" i="3"/>
  <c r="I7" i="3"/>
  <c r="J7" i="3"/>
  <c r="K7" i="3"/>
  <c r="B8" i="3"/>
  <c r="C8" i="3"/>
  <c r="D8" i="3"/>
  <c r="E8" i="3"/>
  <c r="F8" i="3"/>
  <c r="G8" i="3"/>
  <c r="H8" i="3"/>
  <c r="I8" i="3"/>
  <c r="J8" i="3"/>
  <c r="K8" i="3"/>
  <c r="B9" i="3"/>
  <c r="C9" i="3"/>
  <c r="D9" i="3"/>
  <c r="E9" i="3"/>
  <c r="F9" i="3"/>
  <c r="G9" i="3"/>
  <c r="H9" i="3"/>
  <c r="I9" i="3"/>
  <c r="J9" i="3"/>
  <c r="K9" i="3"/>
  <c r="B10" i="3"/>
  <c r="C10" i="3"/>
  <c r="D10" i="3"/>
  <c r="E10" i="3"/>
  <c r="F10" i="3"/>
  <c r="G10" i="3"/>
  <c r="H10" i="3"/>
  <c r="I10" i="3"/>
  <c r="J10" i="3"/>
  <c r="K10" i="3"/>
  <c r="B11" i="3"/>
  <c r="C11" i="3"/>
  <c r="D11" i="3"/>
  <c r="E11" i="3"/>
  <c r="F11" i="3"/>
  <c r="G11" i="3"/>
  <c r="H11" i="3"/>
  <c r="I11" i="3"/>
  <c r="J11" i="3"/>
  <c r="K11" i="3"/>
  <c r="B12" i="3"/>
  <c r="C12" i="3"/>
  <c r="D12" i="3"/>
  <c r="E12" i="3"/>
  <c r="F12" i="3"/>
  <c r="G12" i="3"/>
  <c r="H12" i="3"/>
  <c r="I12" i="3"/>
  <c r="J12" i="3"/>
  <c r="K12" i="3"/>
  <c r="B13" i="3"/>
  <c r="C13" i="3"/>
  <c r="D13" i="3"/>
  <c r="E13" i="3"/>
  <c r="F13" i="3"/>
  <c r="G13" i="3"/>
  <c r="H13" i="3"/>
  <c r="I13" i="3"/>
  <c r="J13" i="3"/>
  <c r="K13" i="3"/>
  <c r="B14" i="3"/>
  <c r="C14" i="3"/>
  <c r="D14" i="3"/>
  <c r="E14" i="3"/>
  <c r="F14" i="3"/>
  <c r="G14" i="3"/>
  <c r="H14" i="3"/>
  <c r="I14" i="3"/>
  <c r="J14" i="3"/>
  <c r="K14" i="3"/>
  <c r="B15" i="3"/>
  <c r="C15" i="3"/>
  <c r="D15" i="3"/>
  <c r="E15" i="3"/>
  <c r="F15" i="3"/>
  <c r="G15" i="3"/>
  <c r="H15" i="3"/>
  <c r="I15" i="3"/>
  <c r="J15" i="3"/>
  <c r="K15" i="3"/>
  <c r="B16" i="3"/>
  <c r="C16" i="3"/>
  <c r="D16" i="3"/>
  <c r="E16" i="3"/>
  <c r="F16" i="3"/>
  <c r="G16" i="3"/>
  <c r="H16" i="3"/>
  <c r="I16" i="3"/>
  <c r="J16" i="3"/>
  <c r="K16" i="3"/>
  <c r="B17" i="3"/>
  <c r="C17" i="3"/>
  <c r="D17" i="3"/>
  <c r="E17" i="3"/>
  <c r="F17" i="3"/>
  <c r="G17" i="3"/>
  <c r="H17" i="3"/>
  <c r="I17" i="3"/>
  <c r="J17" i="3"/>
  <c r="K17" i="3"/>
  <c r="B18" i="3"/>
  <c r="C18" i="3"/>
  <c r="D18" i="3"/>
  <c r="E18" i="3"/>
  <c r="F18" i="3"/>
  <c r="G18" i="3"/>
  <c r="H18" i="3"/>
  <c r="I18" i="3"/>
  <c r="J18" i="3"/>
  <c r="K18" i="3"/>
  <c r="B19" i="3"/>
  <c r="C19" i="3"/>
  <c r="D19" i="3"/>
  <c r="E19" i="3"/>
  <c r="F19" i="3"/>
  <c r="G19" i="3"/>
  <c r="H19" i="3"/>
  <c r="I19" i="3"/>
  <c r="J19" i="3"/>
  <c r="K19" i="3"/>
  <c r="B20" i="3"/>
  <c r="C20" i="3"/>
  <c r="D20" i="3"/>
  <c r="E20" i="3"/>
  <c r="F20" i="3"/>
  <c r="G20" i="3"/>
  <c r="H20" i="3"/>
  <c r="I20" i="3"/>
  <c r="J20" i="3"/>
  <c r="K20" i="3"/>
  <c r="B21" i="3"/>
  <c r="C21" i="3"/>
  <c r="D21" i="3"/>
  <c r="E21" i="3"/>
  <c r="F21" i="3"/>
  <c r="G21" i="3"/>
  <c r="H21" i="3"/>
  <c r="I21" i="3"/>
  <c r="J21" i="3"/>
  <c r="K21" i="3"/>
  <c r="B22" i="3"/>
  <c r="C22" i="3"/>
  <c r="D22" i="3"/>
  <c r="E22" i="3"/>
  <c r="F22" i="3"/>
  <c r="G22" i="3"/>
  <c r="H22" i="3"/>
  <c r="I22" i="3"/>
  <c r="J22" i="3"/>
  <c r="K22" i="3"/>
  <c r="B23" i="3"/>
  <c r="C23" i="3"/>
  <c r="D23" i="3"/>
  <c r="E23" i="3"/>
  <c r="F23" i="3"/>
  <c r="G23" i="3"/>
  <c r="H23" i="3"/>
  <c r="I23" i="3"/>
  <c r="J23" i="3"/>
  <c r="K23" i="3"/>
  <c r="B24" i="3"/>
  <c r="C24" i="3"/>
  <c r="D24" i="3"/>
  <c r="E24" i="3"/>
  <c r="F24" i="3"/>
  <c r="G24" i="3"/>
  <c r="H24" i="3"/>
  <c r="I24" i="3"/>
  <c r="J24" i="3"/>
  <c r="K24" i="3"/>
  <c r="B25" i="3"/>
  <c r="C25" i="3"/>
  <c r="D25" i="3"/>
  <c r="E25" i="3"/>
  <c r="F25" i="3"/>
  <c r="G25" i="3"/>
  <c r="H25" i="3"/>
  <c r="I25" i="3"/>
  <c r="J25" i="3"/>
  <c r="K25" i="3"/>
  <c r="B26" i="3"/>
  <c r="C26" i="3"/>
  <c r="D26" i="3"/>
  <c r="E26" i="3"/>
  <c r="F26" i="3"/>
  <c r="G26" i="3"/>
  <c r="H26" i="3"/>
  <c r="I26" i="3"/>
  <c r="J26" i="3"/>
  <c r="K26" i="3"/>
  <c r="B27" i="3"/>
  <c r="C27" i="3"/>
  <c r="D27" i="3"/>
  <c r="E27" i="3"/>
  <c r="F27" i="3"/>
  <c r="G27" i="3"/>
  <c r="H27" i="3"/>
  <c r="I27" i="3"/>
  <c r="J27" i="3"/>
  <c r="K27" i="3"/>
  <c r="B28" i="3"/>
  <c r="C28" i="3"/>
  <c r="D28" i="3"/>
  <c r="E28" i="3"/>
  <c r="F28" i="3"/>
  <c r="G28" i="3"/>
  <c r="H28" i="3"/>
  <c r="I28" i="3"/>
  <c r="J28" i="3"/>
  <c r="K28" i="3"/>
  <c r="B29" i="3"/>
  <c r="C29" i="3"/>
  <c r="D29" i="3"/>
  <c r="E29" i="3"/>
  <c r="F29" i="3"/>
  <c r="G29" i="3"/>
  <c r="H29" i="3"/>
  <c r="I29" i="3"/>
  <c r="J29" i="3"/>
  <c r="K29" i="3"/>
  <c r="B30" i="3"/>
  <c r="C30" i="3"/>
  <c r="D30" i="3"/>
  <c r="E30" i="3"/>
  <c r="F30" i="3"/>
  <c r="G30" i="3"/>
  <c r="H30" i="3"/>
  <c r="I30" i="3"/>
  <c r="J30" i="3"/>
  <c r="K30" i="3"/>
  <c r="B31" i="3"/>
  <c r="C31" i="3"/>
  <c r="D31" i="3"/>
  <c r="E31" i="3"/>
  <c r="F31" i="3"/>
  <c r="G31" i="3"/>
  <c r="H31" i="3"/>
  <c r="I31" i="3"/>
  <c r="J31" i="3"/>
  <c r="K31" i="3"/>
  <c r="B32" i="3"/>
  <c r="C32" i="3"/>
  <c r="D32" i="3"/>
  <c r="E32" i="3"/>
  <c r="F32" i="3"/>
  <c r="G32" i="3"/>
  <c r="H32" i="3"/>
  <c r="I32" i="3"/>
  <c r="J32" i="3"/>
  <c r="K32" i="3"/>
  <c r="B33" i="3"/>
  <c r="C33" i="3"/>
  <c r="D33" i="3"/>
  <c r="E33" i="3"/>
  <c r="F33" i="3"/>
  <c r="G33" i="3"/>
  <c r="H33" i="3"/>
  <c r="I33" i="3"/>
  <c r="J33" i="3"/>
  <c r="K33" i="3"/>
  <c r="B34" i="3"/>
  <c r="C34" i="3"/>
  <c r="D34" i="3"/>
  <c r="E34" i="3"/>
  <c r="F34" i="3"/>
  <c r="G34" i="3"/>
  <c r="H34" i="3"/>
  <c r="I34" i="3"/>
  <c r="J34" i="3"/>
  <c r="K34" i="3"/>
  <c r="B35" i="3"/>
  <c r="C35" i="3"/>
  <c r="D35" i="3"/>
  <c r="E35" i="3"/>
  <c r="F35" i="3"/>
  <c r="G35" i="3"/>
  <c r="H35" i="3"/>
  <c r="I35" i="3"/>
  <c r="J35" i="3"/>
  <c r="K35" i="3"/>
  <c r="B36" i="3"/>
  <c r="C36" i="3"/>
  <c r="D36" i="3"/>
  <c r="E36" i="3"/>
  <c r="F36" i="3"/>
  <c r="G36" i="3"/>
  <c r="H36" i="3"/>
  <c r="I36" i="3"/>
  <c r="J36" i="3"/>
  <c r="K36" i="3"/>
  <c r="B37" i="3"/>
  <c r="C37" i="3"/>
  <c r="D37" i="3"/>
  <c r="E37" i="3"/>
  <c r="F37" i="3"/>
  <c r="G37" i="3"/>
  <c r="H37" i="3"/>
  <c r="I37" i="3"/>
  <c r="J37" i="3"/>
  <c r="K37" i="3"/>
  <c r="B38" i="3"/>
  <c r="C38" i="3"/>
  <c r="D38" i="3"/>
  <c r="E38" i="3"/>
  <c r="F38" i="3"/>
  <c r="G38" i="3"/>
  <c r="H38" i="3"/>
  <c r="I38" i="3"/>
  <c r="J38" i="3"/>
  <c r="K38" i="3"/>
  <c r="B39" i="3"/>
  <c r="C39" i="3"/>
  <c r="D39" i="3"/>
  <c r="E39" i="3"/>
  <c r="F39" i="3"/>
  <c r="G39" i="3"/>
  <c r="H39" i="3"/>
  <c r="I39" i="3"/>
  <c r="J39" i="3"/>
  <c r="K39" i="3"/>
  <c r="B40" i="3"/>
  <c r="C40" i="3"/>
  <c r="D40" i="3"/>
  <c r="E40" i="3"/>
  <c r="F40" i="3"/>
  <c r="G40" i="3"/>
  <c r="H40" i="3"/>
  <c r="I40" i="3"/>
  <c r="J40" i="3"/>
  <c r="K40" i="3"/>
  <c r="B41" i="3"/>
  <c r="C41" i="3"/>
  <c r="D41" i="3"/>
  <c r="E41" i="3"/>
  <c r="F41" i="3"/>
  <c r="G41" i="3"/>
  <c r="H41" i="3"/>
  <c r="I41" i="3"/>
  <c r="J41" i="3"/>
  <c r="K41" i="3"/>
  <c r="B42" i="3"/>
  <c r="C42" i="3"/>
  <c r="D42" i="3"/>
  <c r="E42" i="3"/>
  <c r="F42" i="3"/>
  <c r="G42" i="3"/>
  <c r="H42" i="3"/>
  <c r="I42" i="3"/>
  <c r="J42" i="3"/>
  <c r="K42" i="3"/>
  <c r="B43" i="3"/>
  <c r="C43" i="3"/>
  <c r="D43" i="3"/>
  <c r="E43" i="3"/>
  <c r="F43" i="3"/>
  <c r="G43" i="3"/>
  <c r="H43" i="3"/>
  <c r="I43" i="3"/>
  <c r="J43" i="3"/>
  <c r="K43" i="3"/>
  <c r="B44" i="3"/>
  <c r="C44" i="3"/>
  <c r="D44" i="3"/>
  <c r="E44" i="3"/>
  <c r="F44" i="3"/>
  <c r="G44" i="3"/>
  <c r="H44" i="3"/>
  <c r="I44" i="3"/>
  <c r="J44" i="3"/>
  <c r="K44" i="3"/>
  <c r="B45" i="3"/>
  <c r="C45" i="3"/>
  <c r="D45" i="3"/>
  <c r="E45" i="3"/>
  <c r="F45" i="3"/>
  <c r="G45" i="3"/>
  <c r="H45" i="3"/>
  <c r="I45" i="3"/>
  <c r="J45" i="3"/>
  <c r="K45" i="3"/>
  <c r="B46" i="3"/>
  <c r="C46" i="3"/>
  <c r="D46" i="3"/>
  <c r="E46" i="3"/>
  <c r="F46" i="3"/>
  <c r="G46" i="3"/>
  <c r="H46" i="3"/>
  <c r="I46" i="3"/>
  <c r="J46" i="3"/>
  <c r="K46" i="3"/>
  <c r="B47" i="3"/>
  <c r="C47" i="3"/>
  <c r="D47" i="3"/>
  <c r="E47" i="3"/>
  <c r="F47" i="3"/>
  <c r="G47" i="3"/>
  <c r="H47" i="3"/>
  <c r="I47" i="3"/>
  <c r="J47" i="3"/>
  <c r="K47" i="3"/>
  <c r="B48" i="3"/>
  <c r="C48" i="3"/>
  <c r="D48" i="3"/>
  <c r="E48" i="3"/>
  <c r="F48" i="3"/>
  <c r="G48" i="3"/>
  <c r="H48" i="3"/>
  <c r="I48" i="3"/>
  <c r="J48" i="3"/>
  <c r="K48" i="3"/>
  <c r="B49" i="3"/>
  <c r="C49" i="3"/>
  <c r="D49" i="3"/>
  <c r="E49" i="3"/>
  <c r="F49" i="3"/>
  <c r="G49" i="3"/>
  <c r="H49" i="3"/>
  <c r="I49" i="3"/>
  <c r="J49" i="3"/>
  <c r="K49" i="3"/>
  <c r="B50" i="3"/>
  <c r="C50" i="3"/>
  <c r="D50" i="3"/>
  <c r="E50" i="3"/>
  <c r="F50" i="3"/>
  <c r="G50" i="3"/>
  <c r="H50" i="3"/>
  <c r="I50" i="3"/>
  <c r="J50" i="3"/>
  <c r="K50" i="3"/>
  <c r="B51" i="3"/>
  <c r="C51" i="3"/>
  <c r="D51" i="3"/>
  <c r="E51" i="3"/>
  <c r="F51" i="3"/>
  <c r="G51" i="3"/>
  <c r="H51" i="3"/>
  <c r="I51" i="3"/>
  <c r="J51" i="3"/>
  <c r="K51" i="3"/>
  <c r="B52" i="3"/>
  <c r="C52" i="3"/>
  <c r="D52" i="3"/>
  <c r="E52" i="3"/>
  <c r="F52" i="3"/>
  <c r="G52" i="3"/>
  <c r="H52" i="3"/>
  <c r="I52" i="3"/>
  <c r="J52" i="3"/>
  <c r="K52" i="3"/>
  <c r="B53" i="3"/>
  <c r="C53" i="3"/>
  <c r="D53" i="3"/>
  <c r="E53" i="3"/>
  <c r="F53" i="3"/>
  <c r="G53" i="3"/>
  <c r="H53" i="3"/>
  <c r="I53" i="3"/>
  <c r="J53" i="3"/>
  <c r="K53" i="3"/>
  <c r="B54" i="3"/>
  <c r="C54" i="3"/>
  <c r="D54" i="3"/>
  <c r="E54" i="3"/>
  <c r="F54" i="3"/>
  <c r="G54" i="3"/>
  <c r="H54" i="3"/>
  <c r="I54" i="3"/>
  <c r="J54" i="3"/>
  <c r="K54" i="3"/>
  <c r="B55" i="3"/>
  <c r="C55" i="3"/>
  <c r="D55" i="3"/>
  <c r="E55" i="3"/>
  <c r="F55" i="3"/>
  <c r="G55" i="3"/>
  <c r="H55" i="3"/>
  <c r="I55" i="3"/>
  <c r="J55" i="3"/>
  <c r="K55" i="3"/>
  <c r="B56" i="3"/>
  <c r="C56" i="3"/>
  <c r="D56" i="3"/>
  <c r="E56" i="3"/>
  <c r="F56" i="3"/>
  <c r="G56" i="3"/>
  <c r="H56" i="3"/>
  <c r="I56" i="3"/>
  <c r="J56" i="3"/>
  <c r="K56" i="3"/>
  <c r="B57" i="3"/>
  <c r="C57" i="3"/>
  <c r="D57" i="3"/>
  <c r="E57" i="3"/>
  <c r="F57" i="3"/>
  <c r="G57" i="3"/>
  <c r="H57" i="3"/>
  <c r="I57" i="3"/>
  <c r="J57" i="3"/>
  <c r="K57" i="3"/>
  <c r="B58" i="3"/>
  <c r="C58" i="3"/>
  <c r="D58" i="3"/>
  <c r="E58" i="3"/>
  <c r="F58" i="3"/>
  <c r="G58" i="3"/>
  <c r="H58" i="3"/>
  <c r="I58" i="3"/>
  <c r="J58" i="3"/>
  <c r="K58" i="3"/>
  <c r="B59" i="3"/>
  <c r="C59" i="3"/>
  <c r="D59" i="3"/>
  <c r="E59" i="3"/>
  <c r="F59" i="3"/>
  <c r="G59" i="3"/>
  <c r="H59" i="3"/>
  <c r="I59" i="3"/>
  <c r="J59" i="3"/>
  <c r="K59" i="3"/>
  <c r="B60" i="3"/>
  <c r="C60" i="3"/>
  <c r="D60" i="3"/>
  <c r="E60" i="3"/>
  <c r="F60" i="3"/>
  <c r="G60" i="3"/>
  <c r="H60" i="3"/>
  <c r="I60" i="3"/>
  <c r="J60" i="3"/>
  <c r="K60" i="3"/>
  <c r="B61" i="3"/>
  <c r="C61" i="3"/>
  <c r="D61" i="3"/>
  <c r="E61" i="3"/>
  <c r="F61" i="3"/>
  <c r="G61" i="3"/>
  <c r="H61" i="3"/>
  <c r="I61" i="3"/>
  <c r="J61" i="3"/>
  <c r="K61" i="3"/>
  <c r="B62" i="3"/>
  <c r="C62" i="3"/>
  <c r="D62" i="3"/>
  <c r="E62" i="3"/>
  <c r="F62" i="3"/>
  <c r="G62" i="3"/>
  <c r="H62" i="3"/>
  <c r="I62" i="3"/>
  <c r="J62" i="3"/>
  <c r="K62" i="3"/>
  <c r="B63" i="3"/>
  <c r="C63" i="3"/>
  <c r="D63" i="3"/>
  <c r="E63" i="3"/>
  <c r="F63" i="3"/>
  <c r="G63" i="3"/>
  <c r="H63" i="3"/>
  <c r="I63" i="3"/>
  <c r="J63" i="3"/>
  <c r="K63" i="3"/>
  <c r="B64" i="3"/>
  <c r="C64" i="3"/>
  <c r="D64" i="3"/>
  <c r="E64" i="3"/>
  <c r="F64" i="3"/>
  <c r="G64" i="3"/>
  <c r="H64" i="3"/>
  <c r="I64" i="3"/>
  <c r="J64" i="3"/>
  <c r="K64" i="3"/>
  <c r="B65" i="3"/>
  <c r="C65" i="3"/>
  <c r="D65" i="3"/>
  <c r="E65" i="3"/>
  <c r="F65" i="3"/>
  <c r="G65" i="3"/>
  <c r="H65" i="3"/>
  <c r="I65" i="3"/>
  <c r="J65" i="3"/>
  <c r="K65" i="3"/>
  <c r="B66" i="3"/>
  <c r="C66" i="3"/>
  <c r="D66" i="3"/>
  <c r="E66" i="3"/>
  <c r="F66" i="3"/>
  <c r="G66" i="3"/>
  <c r="H66" i="3"/>
  <c r="I66" i="3"/>
  <c r="J66" i="3"/>
  <c r="K66" i="3"/>
  <c r="B67" i="3"/>
  <c r="C67" i="3"/>
  <c r="D67" i="3"/>
  <c r="E67" i="3"/>
  <c r="F67" i="3"/>
  <c r="G67" i="3"/>
  <c r="H67" i="3"/>
  <c r="I67" i="3"/>
  <c r="J67" i="3"/>
  <c r="K67" i="3"/>
  <c r="B68" i="3"/>
  <c r="C68" i="3"/>
  <c r="D68" i="3"/>
  <c r="E68" i="3"/>
  <c r="F68" i="3"/>
  <c r="G68" i="3"/>
  <c r="H68" i="3"/>
  <c r="I68" i="3"/>
  <c r="J68" i="3"/>
  <c r="K68" i="3"/>
  <c r="B69" i="3"/>
  <c r="C69" i="3"/>
  <c r="D69" i="3"/>
  <c r="E69" i="3"/>
  <c r="F69" i="3"/>
  <c r="G69" i="3"/>
  <c r="H69" i="3"/>
  <c r="I69" i="3"/>
  <c r="J69" i="3"/>
  <c r="K69" i="3"/>
  <c r="B70" i="3"/>
  <c r="C70" i="3"/>
  <c r="D70" i="3"/>
  <c r="E70" i="3"/>
  <c r="F70" i="3"/>
  <c r="G70" i="3"/>
  <c r="H70" i="3"/>
  <c r="I70" i="3"/>
  <c r="J70" i="3"/>
  <c r="K70" i="3"/>
  <c r="B71" i="3"/>
  <c r="C71" i="3"/>
  <c r="D71" i="3"/>
  <c r="E71" i="3"/>
  <c r="F71" i="3"/>
  <c r="G71" i="3"/>
  <c r="H71" i="3"/>
  <c r="I71" i="3"/>
  <c r="J71" i="3"/>
  <c r="K71" i="3"/>
  <c r="C4" i="3"/>
  <c r="D4" i="3"/>
  <c r="E4" i="3"/>
  <c r="F4" i="3"/>
  <c r="G4" i="3"/>
  <c r="H4" i="3"/>
  <c r="I4" i="3"/>
  <c r="J4" i="3"/>
  <c r="K4" i="3"/>
  <c r="B4" i="3"/>
  <c r="A72" i="3"/>
  <c r="AL25" i="1"/>
  <c r="AQ2" i="1" l="1"/>
  <c r="AR3" i="1" s="1"/>
  <c r="AK55" i="1"/>
  <c r="AL55" i="1"/>
  <c r="AK56" i="1"/>
  <c r="AL56" i="1"/>
  <c r="AK57" i="1"/>
  <c r="AL57" i="1"/>
  <c r="AK48" i="1"/>
  <c r="AL48" i="1"/>
  <c r="AL11" i="1"/>
  <c r="AL13" i="1"/>
  <c r="AK13" i="1"/>
  <c r="AL14" i="1"/>
  <c r="AK14" i="1"/>
  <c r="AR1" i="1" l="1"/>
  <c r="AR4" i="1"/>
  <c r="AR5" i="1"/>
  <c r="AL40" i="1"/>
  <c r="AK40" i="1"/>
  <c r="A10" i="1"/>
  <c r="A4" i="3" l="1"/>
  <c r="A11" i="1"/>
  <c r="AK45" i="1"/>
  <c r="AL45" i="1"/>
  <c r="AK42" i="1"/>
  <c r="A5" i="3" l="1"/>
  <c r="AL24" i="1"/>
  <c r="AK24" i="1"/>
  <c r="AL22" i="1"/>
  <c r="AL23" i="1"/>
  <c r="AL20" i="1"/>
  <c r="AL21" i="1"/>
  <c r="AK21" i="1"/>
  <c r="AL19" i="1"/>
  <c r="A6" i="3" l="1"/>
  <c r="AK65" i="1"/>
  <c r="AL65" i="1"/>
  <c r="AK66" i="1"/>
  <c r="AL66" i="1"/>
  <c r="AK22" i="1"/>
  <c r="AK23" i="1"/>
  <c r="AK69" i="1"/>
  <c r="AL69" i="1"/>
  <c r="AK70" i="1"/>
  <c r="AL70" i="1"/>
  <c r="AK71" i="1"/>
  <c r="AL71" i="1"/>
  <c r="AK72" i="1"/>
  <c r="AL72" i="1"/>
  <c r="AK73" i="1"/>
  <c r="AL73" i="1"/>
  <c r="A7" i="3" l="1"/>
  <c r="AL68" i="1"/>
  <c r="AK68" i="1"/>
  <c r="AL67" i="1"/>
  <c r="AK67" i="1"/>
  <c r="AL64" i="1"/>
  <c r="AK64" i="1"/>
  <c r="AL63" i="1"/>
  <c r="AK63" i="1"/>
  <c r="AL62" i="1"/>
  <c r="AK62" i="1"/>
  <c r="AL61" i="1"/>
  <c r="AK61" i="1"/>
  <c r="AL60" i="1"/>
  <c r="AK60" i="1"/>
  <c r="AL58" i="1"/>
  <c r="AK58" i="1"/>
  <c r="A8" i="3" l="1"/>
  <c r="AK52" i="1"/>
  <c r="AL52" i="1"/>
  <c r="AK53" i="1"/>
  <c r="AL53" i="1"/>
  <c r="AK54" i="1"/>
  <c r="AL54" i="1"/>
  <c r="AK44" i="1"/>
  <c r="A9" i="3" l="1"/>
  <c r="A10" i="3" l="1"/>
  <c r="AL10" i="1"/>
  <c r="AL12" i="1"/>
  <c r="AL15" i="1"/>
  <c r="AL16" i="1"/>
  <c r="AL17" i="1"/>
  <c r="AL18" i="1"/>
  <c r="AL26" i="1"/>
  <c r="AL28" i="1"/>
  <c r="AL29" i="1"/>
  <c r="AL30" i="1"/>
  <c r="AL31" i="1"/>
  <c r="AL32" i="1"/>
  <c r="AL33" i="1"/>
  <c r="AL34" i="1"/>
  <c r="AL35" i="1"/>
  <c r="AL36" i="1"/>
  <c r="AL37" i="1"/>
  <c r="AL38" i="1"/>
  <c r="AL39" i="1"/>
  <c r="AL41" i="1"/>
  <c r="AL42" i="1"/>
  <c r="AL43" i="1"/>
  <c r="AL44" i="1"/>
  <c r="AL46" i="1"/>
  <c r="AL47" i="1"/>
  <c r="AL49" i="1"/>
  <c r="AL50" i="1"/>
  <c r="AL51" i="1"/>
  <c r="AK10" i="1"/>
  <c r="AK12" i="1"/>
  <c r="AK15" i="1"/>
  <c r="AK16" i="1"/>
  <c r="AK17" i="1"/>
  <c r="AK18" i="1"/>
  <c r="AK19" i="1"/>
  <c r="AK20" i="1"/>
  <c r="AK25" i="1"/>
  <c r="AK26" i="1"/>
  <c r="AK28" i="1"/>
  <c r="AK29" i="1"/>
  <c r="AK30" i="1"/>
  <c r="AK31" i="1"/>
  <c r="AK32" i="1"/>
  <c r="AK33" i="1"/>
  <c r="AK34" i="1"/>
  <c r="AK35" i="1"/>
  <c r="AK36" i="1"/>
  <c r="AK37" i="1"/>
  <c r="AK38" i="1"/>
  <c r="AK39" i="1"/>
  <c r="AK41" i="1"/>
  <c r="AK43" i="1"/>
  <c r="AK46" i="1"/>
  <c r="AK47" i="1"/>
  <c r="AK49" i="1"/>
  <c r="AK50" i="1"/>
  <c r="AK51" i="1"/>
  <c r="A11" i="3" l="1"/>
  <c r="A12" i="3" l="1"/>
  <c r="A13" i="3" l="1"/>
  <c r="A14" i="3" l="1"/>
  <c r="A15" i="3" l="1"/>
  <c r="A16" i="3" l="1"/>
  <c r="A17" i="3" l="1"/>
  <c r="A18" i="3" l="1"/>
  <c r="A19" i="3" l="1"/>
  <c r="A20" i="3" l="1"/>
  <c r="A21" i="3" l="1"/>
  <c r="A22" i="3" l="1"/>
  <c r="A23" i="3" l="1"/>
  <c r="A24" i="3" l="1"/>
  <c r="A25" i="3" l="1"/>
  <c r="A26" i="3" l="1"/>
  <c r="A27" i="3" l="1"/>
  <c r="A28" i="3" l="1"/>
  <c r="A29" i="3" l="1"/>
  <c r="A30" i="3" l="1"/>
  <c r="A31" i="3" l="1"/>
  <c r="A32" i="3" l="1"/>
  <c r="A33" i="3" l="1"/>
  <c r="A34" i="3" l="1"/>
  <c r="A35" i="3" l="1"/>
  <c r="A36" i="3" l="1"/>
  <c r="A37" i="3" l="1"/>
  <c r="A38" i="3" l="1"/>
  <c r="A39" i="3" l="1"/>
  <c r="A40" i="3" l="1"/>
  <c r="A41" i="3" l="1"/>
  <c r="A42" i="3" l="1"/>
  <c r="A43" i="3" l="1"/>
  <c r="A44" i="3" l="1"/>
  <c r="A45" i="3" l="1"/>
  <c r="A46" i="3" l="1"/>
  <c r="A47" i="3" l="1"/>
  <c r="A48" i="3" l="1"/>
  <c r="A49" i="3" l="1"/>
  <c r="A50" i="3" l="1"/>
  <c r="A51" i="3" l="1"/>
  <c r="A52" i="3" l="1"/>
  <c r="A53" i="3" l="1"/>
  <c r="A54" i="3" l="1"/>
  <c r="A55" i="3" l="1"/>
  <c r="A56" i="3" l="1"/>
  <c r="A57" i="3" l="1"/>
  <c r="A58" i="3" l="1"/>
  <c r="A59" i="3" l="1"/>
  <c r="A60" i="3" l="1"/>
  <c r="A61" i="3" l="1"/>
  <c r="A62" i="3" l="1"/>
  <c r="A63" i="3" l="1"/>
  <c r="A64" i="3" l="1"/>
  <c r="A65" i="3" l="1"/>
  <c r="A66" i="3" l="1"/>
  <c r="A67" i="3" l="1"/>
  <c r="A68" i="3" l="1"/>
  <c r="A69" i="3" l="1"/>
  <c r="A70" i="3" l="1"/>
  <c r="A71" i="3" l="1"/>
  <c r="L12" i="3" l="1"/>
  <c r="AM18" i="1"/>
  <c r="L60" i="3"/>
  <c r="L16" i="3"/>
  <c r="AM22" i="1"/>
  <c r="L62" i="3"/>
  <c r="AM66" i="1"/>
  <c r="AM14" i="1"/>
  <c r="L8" i="3"/>
  <c r="L18" i="3"/>
  <c r="AM24" i="1"/>
  <c r="L39" i="3"/>
  <c r="AM45" i="1"/>
  <c r="L37" i="3"/>
  <c r="AM43" i="1"/>
  <c r="L20" i="3"/>
  <c r="AM26" i="1"/>
  <c r="L6" i="3"/>
  <c r="AM12" i="1"/>
  <c r="L24" i="3"/>
  <c r="AM30" i="1"/>
  <c r="L58" i="3"/>
  <c r="AM64" i="1"/>
  <c r="L53" i="3"/>
  <c r="AM59" i="1"/>
  <c r="L11" i="3"/>
  <c r="AM17" i="1"/>
  <c r="L45" i="3"/>
  <c r="AM51" i="1"/>
  <c r="AM56" i="1"/>
  <c r="L50" i="3"/>
  <c r="L34" i="3"/>
  <c r="AM40" i="1"/>
  <c r="L54" i="3"/>
  <c r="AM60" i="1"/>
  <c r="L57" i="3"/>
  <c r="AM63" i="1"/>
  <c r="L31" i="3"/>
  <c r="AM37" i="1"/>
  <c r="L29" i="3"/>
  <c r="AM35" i="1"/>
  <c r="L19" i="3"/>
  <c r="AM25" i="1"/>
  <c r="L33" i="3"/>
  <c r="AM39" i="1"/>
  <c r="L55" i="3"/>
  <c r="AM61" i="1"/>
  <c r="AM48" i="1"/>
  <c r="L42" i="3"/>
  <c r="L67" i="3"/>
  <c r="AM70" i="1"/>
  <c r="L44" i="3"/>
  <c r="AM50" i="1"/>
  <c r="L66" i="3"/>
  <c r="AM69" i="1"/>
  <c r="L23" i="3"/>
  <c r="AM29" i="1"/>
  <c r="L61" i="3"/>
  <c r="AM65" i="1"/>
  <c r="L10" i="3"/>
  <c r="AM16" i="1"/>
  <c r="L69" i="3"/>
  <c r="AM72" i="1"/>
  <c r="L17" i="3"/>
  <c r="AM23" i="1"/>
  <c r="L15" i="3"/>
  <c r="AM21" i="1"/>
  <c r="L13" i="3"/>
  <c r="AM19" i="1"/>
  <c r="L9" i="3"/>
  <c r="AM15" i="1"/>
  <c r="L47" i="3"/>
  <c r="AM53" i="1"/>
  <c r="L4" i="3"/>
  <c r="L9" i="1"/>
  <c r="L59" i="3"/>
  <c r="L22" i="3"/>
  <c r="AM28" i="1"/>
  <c r="L26" i="3"/>
  <c r="AM32" i="1"/>
  <c r="L41" i="3"/>
  <c r="AM47" i="1"/>
  <c r="L21" i="3"/>
  <c r="AM27" i="1"/>
  <c r="L43" i="3"/>
  <c r="AM49" i="1"/>
  <c r="L25" i="3"/>
  <c r="AM31" i="1"/>
  <c r="L48" i="3"/>
  <c r="AM54" i="1"/>
  <c r="L68" i="3"/>
  <c r="AM71" i="1"/>
  <c r="L35" i="3"/>
  <c r="AM41" i="1"/>
  <c r="L70" i="3"/>
  <c r="AM73" i="1"/>
  <c r="L65" i="3"/>
  <c r="AM68" i="1"/>
  <c r="L40" i="3"/>
  <c r="AM46" i="1"/>
  <c r="L52" i="3"/>
  <c r="AM58" i="1"/>
  <c r="AM74" i="1"/>
  <c r="L71" i="3"/>
  <c r="AM13" i="1"/>
  <c r="L7" i="3"/>
  <c r="AM11" i="1"/>
  <c r="L5" i="3"/>
  <c r="L46" i="3"/>
  <c r="AM52" i="1"/>
  <c r="L64" i="3"/>
  <c r="AM67" i="1"/>
  <c r="AM57" i="1"/>
  <c r="L51" i="3"/>
  <c r="L56" i="3"/>
  <c r="AM62" i="1"/>
  <c r="L14" i="3"/>
  <c r="AM20" i="1"/>
  <c r="L36" i="3"/>
  <c r="AM42" i="1"/>
  <c r="L27" i="3"/>
  <c r="AM33" i="1"/>
  <c r="L38" i="3"/>
  <c r="AM44" i="1"/>
  <c r="AM55" i="1"/>
  <c r="L49" i="3"/>
  <c r="L32" i="3"/>
  <c r="AM38" i="1"/>
  <c r="L28" i="3"/>
  <c r="AM34" i="1"/>
  <c r="L63" i="3"/>
  <c r="L30" i="3"/>
  <c r="AM36" i="1"/>
  <c r="AM9" i="1" l="1"/>
  <c r="C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M6" authorId="0" shapeId="0" xr:uid="{00000000-0006-0000-0000-000001000000}">
      <text>
        <r>
          <rPr>
            <b/>
            <sz val="9"/>
            <color indexed="81"/>
            <rFont val="Tahoma"/>
            <family val="2"/>
          </rPr>
          <t>programe de aqcuerdo a la unidad de medida, el mes en que ejecutará la acticidad. Ej: 10%, 2, 20%</t>
        </r>
      </text>
    </comment>
    <comment ref="F8" authorId="0" shapeId="0" xr:uid="{00000000-0006-0000-0000-000002000000}">
      <text>
        <r>
          <rPr>
            <b/>
            <sz val="9"/>
            <color indexed="81"/>
            <rFont val="Tahoma"/>
            <family val="2"/>
          </rPr>
          <t>Es el valor que se espera con la ejecución de la actividad en la vigencia. Puede ser porcentaje o número. Ej: 100%</t>
        </r>
      </text>
    </comment>
    <comment ref="G8" authorId="0" shapeId="0" xr:uid="{00000000-0006-0000-0000-000003000000}">
      <text>
        <r>
          <rPr>
            <b/>
            <sz val="9"/>
            <color indexed="81"/>
            <rFont val="Tahoma"/>
            <family val="2"/>
          </rPr>
          <t xml:space="preserve">Es la unidad que tendrá el resultado al finalizar la ejecución. Ej: Informe, Acta, Publicación, Capacitación, Socialización, Presentación...
</t>
        </r>
      </text>
    </comment>
    <comment ref="H8" authorId="0" shapeId="0" xr:uid="{00000000-0006-0000-0000-000004000000}">
      <text>
        <r>
          <rPr>
            <b/>
            <sz val="9"/>
            <color indexed="81"/>
            <rFont val="Tahoma"/>
            <family val="2"/>
          </rPr>
          <t xml:space="preserve"> Actividad de Implementación: son todas aquellas actividades que hacen referencia al cumplimiento de los productos o requerimientos establecidos en el manual operativo de MIPG, para el desarrollo de las diferentes políticas. Ej. Formular el Plan, Formular la Estrategia, Ejecutar el Plan…
Actividad de Sostenibilidad: Son todas aquellas que nos permiten mantener en la vigencia los productos o requerimientos establecidos en el manual operativo de MIPG, para el desarrollo de las diferentes políticas. Ej: Actualizar el instrumento, socializar, capacitar, reformular…
Actividad de mejora: Son todas aquellas actividades que provienen de recomendaciones, informes u otros instrumentos de evaluación, como puede ser los resultados de FURAG.
</t>
        </r>
      </text>
    </comment>
    <comment ref="L8" authorId="0" shapeId="0" xr:uid="{00000000-0006-0000-0000-000005000000}">
      <text>
        <r>
          <rPr>
            <b/>
            <sz val="9"/>
            <color indexed="81"/>
            <rFont val="Tahoma"/>
            <family val="2"/>
          </rPr>
          <t>Es el peso porcentual que tendrá cada actividad. Lo Define la OAP.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F3" authorId="0" shapeId="0" xr:uid="{00000000-0006-0000-0300-000001000000}">
      <text>
        <r>
          <rPr>
            <b/>
            <sz val="9"/>
            <color indexed="81"/>
            <rFont val="Tahoma"/>
            <family val="2"/>
          </rPr>
          <t>Es el valor que se espera con la ejecución de la actividad en la vigencia. Puede ser porcentaje o número. Ej: 100%</t>
        </r>
      </text>
    </comment>
    <comment ref="G3" authorId="0" shapeId="0" xr:uid="{00000000-0006-0000-0300-000002000000}">
      <text>
        <r>
          <rPr>
            <b/>
            <sz val="9"/>
            <color indexed="81"/>
            <rFont val="Tahoma"/>
            <family val="2"/>
          </rPr>
          <t xml:space="preserve">Es la unidad que tendrá el resultado al finalizar la ejecución. Ej: Informe, Acta, Publicación, Capacitación, Socialización, Presentación...
</t>
        </r>
      </text>
    </comment>
    <comment ref="H3" authorId="0" shapeId="0" xr:uid="{00000000-0006-0000-0300-000003000000}">
      <text>
        <r>
          <rPr>
            <b/>
            <sz val="9"/>
            <color indexed="81"/>
            <rFont val="Tahoma"/>
            <family val="2"/>
          </rPr>
          <t xml:space="preserve"> Actividad de Implementación: son todas aquellas actividades que hacen referencia al cumplimiento de los productos o requerimientos establecidos en el manual operativo de MIPG, para el desarrollo de las diferentes políticas. Ej. Formular el Plan, Formular la Estrategia, Ejecutar el Plan…
Actividad de Sostenibilidad: Son todas aquellas que nos permiten mantener en la vigencia los productos o requerimientos establecidos en el manual operativo de MIPG, para el desarrollo de las diferentes políticas. Ej: Actualizar el instrumento, socializar, capacitar, reformular…
Actividad de mejora: Son todas aquellas actividades que provienen de recomendaciones, informes u otros instrumentos de evaluación, como puede ser los resultados de FURAG.
</t>
        </r>
      </text>
    </comment>
    <comment ref="L3" authorId="0" shapeId="0" xr:uid="{00000000-0006-0000-0300-000004000000}">
      <text>
        <r>
          <rPr>
            <b/>
            <sz val="9"/>
            <color indexed="81"/>
            <rFont val="Tahoma"/>
            <family val="2"/>
          </rPr>
          <t>Es el peso porcentual que tendrá cada actividad. Lo Define la OAP.</t>
        </r>
      </text>
    </comment>
  </commentList>
</comments>
</file>

<file path=xl/sharedStrings.xml><?xml version="1.0" encoding="utf-8"?>
<sst xmlns="http://schemas.openxmlformats.org/spreadsheetml/2006/main" count="1060" uniqueCount="454">
  <si>
    <t xml:space="preserve">       </t>
  </si>
  <si>
    <t>Proceso:</t>
  </si>
  <si>
    <t>Direccionamiento Sectorial e Institucional</t>
  </si>
  <si>
    <t xml:space="preserve">Código: </t>
  </si>
  <si>
    <t>F-DS-735</t>
  </si>
  <si>
    <t>Sin avance</t>
  </si>
  <si>
    <t xml:space="preserve">Versión: </t>
  </si>
  <si>
    <t>Total de actividades</t>
  </si>
  <si>
    <t xml:space="preserve">Fecha de Aprobación: </t>
  </si>
  <si>
    <t>Ejecutada</t>
  </si>
  <si>
    <t>En ejecución</t>
  </si>
  <si>
    <t>Documento:</t>
  </si>
  <si>
    <t xml:space="preserve">Plan de Acción Anual MIPG </t>
  </si>
  <si>
    <t>Fecha Vigencia: 26/03/2021</t>
  </si>
  <si>
    <t>Hoja 1 de 1</t>
  </si>
  <si>
    <t>Próximo a ejecutar</t>
  </si>
  <si>
    <t>#</t>
  </si>
  <si>
    <t>Articulación</t>
  </si>
  <si>
    <t>Información Actividades</t>
  </si>
  <si>
    <t>Programación y reporte</t>
  </si>
  <si>
    <t xml:space="preserve">EJECUCIÓN DEL PLAN </t>
  </si>
  <si>
    <t>Estado de la actividad</t>
  </si>
  <si>
    <t>Seguimiento</t>
  </si>
  <si>
    <t>Enero</t>
  </si>
  <si>
    <t>Febrero</t>
  </si>
  <si>
    <t>Marzo</t>
  </si>
  <si>
    <t>Abril</t>
  </si>
  <si>
    <t>Mayo</t>
  </si>
  <si>
    <t>Junio</t>
  </si>
  <si>
    <t>Julio</t>
  </si>
  <si>
    <t>Agosto</t>
  </si>
  <si>
    <t>Septiembre</t>
  </si>
  <si>
    <t>Ocubre</t>
  </si>
  <si>
    <t>Noviembre</t>
  </si>
  <si>
    <t>Dicimebre</t>
  </si>
  <si>
    <t>Acumulado</t>
  </si>
  <si>
    <t>Dimensiones del Modelo Integrado de Planeación y Gestión</t>
  </si>
  <si>
    <t>Políticas de Gestión y Desempeño Institucional</t>
  </si>
  <si>
    <t>Proceso Asociado</t>
  </si>
  <si>
    <t>Actividad</t>
  </si>
  <si>
    <t>Meta</t>
  </si>
  <si>
    <t>Unidad de Medida</t>
  </si>
  <si>
    <t xml:space="preserve">Tipo de actividad </t>
  </si>
  <si>
    <t xml:space="preserve">Dependencia resposable </t>
  </si>
  <si>
    <t>Fecha Inicio de ejecución (día-mes-año)</t>
  </si>
  <si>
    <t>Fecha Fin de ejecución (día-mes-año)</t>
  </si>
  <si>
    <t xml:space="preserve">Ponderación </t>
  </si>
  <si>
    <t>Mes de seguimiento</t>
  </si>
  <si>
    <t>Responsable de ejecución</t>
  </si>
  <si>
    <t>Progrado</t>
  </si>
  <si>
    <t>Ejecutado</t>
  </si>
  <si>
    <t>Seguimiento Líder Política</t>
  </si>
  <si>
    <t>Seguimiento OAP</t>
  </si>
  <si>
    <t>Seguimiento OCI</t>
  </si>
  <si>
    <t>Gestión  de valores para los resultados</t>
  </si>
  <si>
    <t>Defensa jurídica</t>
  </si>
  <si>
    <t>Gestión Jurídica y Contractual</t>
  </si>
  <si>
    <t>Formular indicador que mida y evalúe la eficiencia, eficacia y efectividad de las políticas realizadas en materia de prevención</t>
  </si>
  <si>
    <t>Formular un (1)  indicador</t>
  </si>
  <si>
    <t>Hoja de vida de indicador</t>
  </si>
  <si>
    <t>Implementación</t>
  </si>
  <si>
    <t xml:space="preserve">Dirección Jurídica y Contractual </t>
  </si>
  <si>
    <r>
      <rPr>
        <b/>
        <sz val="14"/>
        <color rgb="FF000000"/>
        <rFont val="Verdana"/>
        <family val="2"/>
      </rPr>
      <t>Julio:</t>
    </r>
    <r>
      <rPr>
        <sz val="14"/>
        <color rgb="FF000000"/>
        <rFont val="Verdana"/>
        <family val="2"/>
      </rPr>
      <t xml:space="preserve"> Se presenta hoja de vida de indicador
</t>
    </r>
    <r>
      <rPr>
        <b/>
        <sz val="14"/>
        <color rgb="FF000000"/>
        <rFont val="Verdana"/>
        <family val="2"/>
      </rPr>
      <t>Agosto:</t>
    </r>
    <r>
      <rPr>
        <sz val="14"/>
        <color rgb="FF000000"/>
        <rFont val="Verdana"/>
        <family val="2"/>
      </rPr>
      <t xml:space="preserve"> Acatando las recomendaciones de la OAP, se realizan las modificaciones pertinentes a la Hoja de vida del indicador, y se radica solicitud de formalización del mismo a través de memorando dirigido a la Oficina Asesora de Planeación. Evidencias: hoja de vida del indicador de contestación de demandas formato F-DS-88, y memorando 20215300257903. </t>
    </r>
  </si>
  <si>
    <t>Julio: se evidencia hoja de vida de indicador, se recomienda continuar con el proceso de solicitud de creación de indicador.
Agosto: Se evidencia memorando, con la solicitud de creación de indicador.</t>
  </si>
  <si>
    <t xml:space="preserve">Solicitud de Inclusión de los temas de capacitación de defensa jurídica en el Plan Institucional de Capacitación </t>
  </si>
  <si>
    <t>Una (1) correo  o  memorando</t>
  </si>
  <si>
    <t>Correo o memorando</t>
  </si>
  <si>
    <t>Sostenibilidad</t>
  </si>
  <si>
    <t>Se remite memorando con asunto ; SOLICITUD DE CAPACITACIÓN Y ENTRENAMIENTO EN PUESTO DE
TRABAJO</t>
  </si>
  <si>
    <t>Se evidencia memorando con No 20215300194893</t>
  </si>
  <si>
    <t>Fortalecimiento organizacional y simplificación de procesos</t>
  </si>
  <si>
    <t>Direccionamiento sectorial e institucional</t>
  </si>
  <si>
    <t>Puesta en marcha del software ITS</t>
  </si>
  <si>
    <t>100% de puesta en marcha del sotware</t>
  </si>
  <si>
    <t>Porcentaje</t>
  </si>
  <si>
    <t>Oficina Asesora de Planeación</t>
  </si>
  <si>
    <r>
      <t xml:space="preserve">Febrero: </t>
    </r>
    <r>
      <rPr>
        <sz val="14"/>
        <color rgb="FF000000"/>
        <rFont val="Verdana"/>
        <family val="2"/>
      </rPr>
      <t>Se inicio contrato con la firma del acta de Inicio 8 Febrero</t>
    </r>
    <r>
      <rPr>
        <b/>
        <sz val="14"/>
        <color rgb="FF000000"/>
        <rFont val="Verdana"/>
        <family val="2"/>
      </rPr>
      <t xml:space="preserve">
Marzo: </t>
    </r>
    <r>
      <rPr>
        <sz val="14"/>
        <color rgb="FF000000"/>
        <rFont val="Verdana"/>
        <family val="2"/>
      </rPr>
      <t>Se establecieron requerimientos para módulos</t>
    </r>
    <r>
      <rPr>
        <b/>
        <sz val="14"/>
        <color rgb="FF000000"/>
        <rFont val="Verdana"/>
        <family val="2"/>
      </rPr>
      <t xml:space="preserve">
Abril: </t>
    </r>
    <r>
      <rPr>
        <sz val="14"/>
        <color rgb="FF000000"/>
        <rFont val="Verdana"/>
        <family val="2"/>
      </rPr>
      <t>Se aprobaron los requerimientos y se inicio la etapa de desarrollo</t>
    </r>
    <r>
      <rPr>
        <b/>
        <sz val="14"/>
        <color rgb="FF000000"/>
        <rFont val="Verdana"/>
        <family val="2"/>
      </rPr>
      <t xml:space="preserve">
Mayo: </t>
    </r>
    <r>
      <rPr>
        <sz val="14"/>
        <color rgb="FF000000"/>
        <rFont val="Verdana"/>
        <family val="2"/>
      </rPr>
      <t>Se realiza el seguimiento a la ejecución del contrato</t>
    </r>
    <r>
      <rPr>
        <b/>
        <sz val="14"/>
        <color rgb="FF000000"/>
        <rFont val="Verdana"/>
        <family val="2"/>
      </rPr>
      <t xml:space="preserve">
Junio: </t>
    </r>
    <r>
      <rPr>
        <sz val="14"/>
        <color rgb="FF000000"/>
        <rFont val="Verdana"/>
        <family val="2"/>
      </rPr>
      <t xml:space="preserve">Se inician capacitaciones para administradores de modulo y usuarios
</t>
    </r>
    <r>
      <rPr>
        <b/>
        <sz val="14"/>
        <color rgb="FF000000"/>
        <rFont val="Verdana"/>
        <family val="2"/>
      </rPr>
      <t>Julio:</t>
    </r>
    <r>
      <rPr>
        <sz val="14"/>
        <color rgb="FF000000"/>
        <rFont val="Verdana"/>
        <family val="2"/>
      </rPr>
      <t xml:space="preserve"> Se realiza seguimiento y se planea entrar a producción en el modulo actas, ambiente y documentos en agosto 2021</t>
    </r>
    <r>
      <rPr>
        <b/>
        <sz val="14"/>
        <color rgb="FF000000"/>
        <rFont val="Verdana"/>
        <family val="2"/>
      </rPr>
      <t xml:space="preserve">
Agosto: </t>
    </r>
    <r>
      <rPr>
        <sz val="14"/>
        <color rgb="FF000000"/>
        <rFont val="Verdana"/>
        <family val="2"/>
      </rPr>
      <t xml:space="preserve"> Se realiza parametrización del módulo administrador y  se realiza cargue de información en el módulo de indicadores, se realiza ajustes al módulo de documentos y se realiza presentación de desarrollos del módulo de PN.</t>
    </r>
    <r>
      <rPr>
        <b/>
        <sz val="14"/>
        <color rgb="FF000000"/>
        <rFont val="Verdana"/>
        <family val="2"/>
      </rPr>
      <t xml:space="preserve">
Septiembre: </t>
    </r>
    <r>
      <rPr>
        <sz val="14"/>
        <color rgb="FF000000"/>
        <rFont val="Verdana"/>
        <family val="2"/>
      </rPr>
      <t xml:space="preserve"> Se realiza la puesta en ambienta de producción de los módulos Administración, Documentos, Indicadores, Actas, Mejora, Encuestas, Ambiental.</t>
    </r>
  </si>
  <si>
    <t>Junio: Se presenta avance a la gestión de la actividad.
Julio: Se presenta avance en 3 de los 10 módulos.
Agosto: Se evidencia avance en la implementación de la plataforma, conforme a las actas de cumplimiento del contratista.
Septiembre: Se evidencia plataforma en intranet http://portalmipg.scj.gov.co/</t>
  </si>
  <si>
    <t xml:space="preserve">Actualizar el instructivo para la documentación del sistema integrado de gestión </t>
  </si>
  <si>
    <t>(1) una actualización del documento instructivo</t>
  </si>
  <si>
    <t>Documento instructivo</t>
  </si>
  <si>
    <r>
      <t>Marzo:</t>
    </r>
    <r>
      <rPr>
        <sz val="14"/>
        <color rgb="FF000000"/>
        <rFont val="Verdana"/>
        <family val="2"/>
      </rPr>
      <t xml:space="preserve"> Se actualiza y publica en intranet el Instructivo Elaboración y Control de Documentos del Sistema Integrado de Gestión I-DS-1</t>
    </r>
  </si>
  <si>
    <t>Se evidencia instructivo actualizado en la Intranet.</t>
  </si>
  <si>
    <t>Actualizar el manual SIG-MIPG, incluyendo cada una de las politicas de gestión que la Entidad tiene adoptadas .</t>
  </si>
  <si>
    <t>(1) una actualización del manual MIPG-SIG</t>
  </si>
  <si>
    <t xml:space="preserve">Manual </t>
  </si>
  <si>
    <t>Seguimiento y evaluación</t>
  </si>
  <si>
    <t>Seguimiento y evaluación del desempeño institucional</t>
  </si>
  <si>
    <t xml:space="preserve">Generar y publicar  un informe trimestral de indicadores de gestión </t>
  </si>
  <si>
    <t>(4) Informes de gestión  de indicadores</t>
  </si>
  <si>
    <t>Informes de seguimiento</t>
  </si>
  <si>
    <r>
      <t xml:space="preserve">Febrero: </t>
    </r>
    <r>
      <rPr>
        <sz val="14"/>
        <color rgb="FF000000"/>
        <rFont val="Verdana"/>
        <family val="2"/>
      </rPr>
      <t>En el mes de febrero se  remite memorando con   informe de indicadores del cuarto trimestre de la vigencia 2020.Evidencias: Memorando 20211100047803 y documentos pdf de informe.</t>
    </r>
    <r>
      <rPr>
        <b/>
        <sz val="14"/>
        <color rgb="FF000000"/>
        <rFont val="Verdana"/>
        <family val="2"/>
      </rPr>
      <t xml:space="preserve">
Abril:  </t>
    </r>
    <r>
      <rPr>
        <sz val="14"/>
        <color rgb="FF000000"/>
        <rFont val="Verdana"/>
        <family val="2"/>
      </rPr>
      <t xml:space="preserve">En el mes de abril se  remite memorando con   informe de indicadores del primer trimestre de la vigencia 2021.Evidencias: Memorando 20211001309233 y documentos pdf de informe.
</t>
    </r>
    <r>
      <rPr>
        <b/>
        <sz val="14"/>
        <color rgb="FF000000"/>
        <rFont val="Verdana"/>
        <family val="2"/>
      </rPr>
      <t>Julio:</t>
    </r>
    <r>
      <rPr>
        <sz val="14"/>
        <color rgb="FF000000"/>
        <rFont val="Verdana"/>
        <family val="2"/>
      </rPr>
      <t xml:space="preserve"> En el mes de abril se  remite memorando con   informe de indicadores del segundo trimestre de la vigencia 2021.Evidencias: Memorando 20211100218353 y documentos pdf de informe.
</t>
    </r>
  </si>
  <si>
    <t>Se evidencia en la pagina de la entidad la publicación de los informes correspondientes.
Primer trimestre 2021:https://scj.gov.co/es/transparencia/planeación/metas-e-indicadores/informe-indicadores-gesti%C3%B3n-primer-trimestre-2021 Cuarto trimestre 2020:https://scj.gov.co/es/transparencia/planeación/metas-e-indicadores/informe-indicadores-gesti%C3%B3n-cuarto-trimestre-2020
Julio: Se evidencia publicación de informe de segundo trimestre en la siguiente ruta: https://scj.gov.co/es/transparencia/planeacion/metas-e-indicadores/informe-indicadores-gesti%C3%B3n-segundo-trimestre-2021</t>
  </si>
  <si>
    <t>Seguimiento a Riesgos y Oportunidades en los tiempos establecidos en la Politica de Administracion de Riesgos</t>
  </si>
  <si>
    <t>(4) cuatro informes de gestión de riesgos y (2) informes de oportunidades</t>
  </si>
  <si>
    <r>
      <t xml:space="preserve">Enero: </t>
    </r>
    <r>
      <rPr>
        <sz val="14"/>
        <color rgb="FF000000"/>
        <rFont val="Verdana"/>
        <family val="2"/>
      </rPr>
      <t>Elaboración y publicación de informe de Riesgos por Procesos y Gestión de Oportunidades</t>
    </r>
    <r>
      <rPr>
        <b/>
        <sz val="14"/>
        <color rgb="FF000000"/>
        <rFont val="Verdana"/>
        <family val="2"/>
      </rPr>
      <t xml:space="preserve">
Abril: </t>
    </r>
    <r>
      <rPr>
        <sz val="14"/>
        <color rgb="FF000000"/>
        <rFont val="Verdana"/>
        <family val="2"/>
      </rPr>
      <t xml:space="preserve">Elaboración y publicación de informe de Riesgos por Procesos
</t>
    </r>
    <r>
      <rPr>
        <b/>
        <sz val="14"/>
        <color rgb="FF000000"/>
        <rFont val="Verdana"/>
        <family val="2"/>
      </rPr>
      <t xml:space="preserve">Julio: </t>
    </r>
    <r>
      <rPr>
        <sz val="14"/>
        <color rgb="FF000000"/>
        <rFont val="Verdana"/>
        <family val="2"/>
      </rPr>
      <t>Se elaboran los informes de Riesgos por Procesos y Gestión de Oportunidades</t>
    </r>
  </si>
  <si>
    <t>Junio: Se evidencia informes y memorandos de remisión de los mismos.</t>
  </si>
  <si>
    <t xml:space="preserve">Generar  y publicar un informe del cumplimiento del Plan Operativo Anual </t>
  </si>
  <si>
    <t>(4) cuatro informes de cumplimiento del plan operativo anual</t>
  </si>
  <si>
    <t>Matriz de seguimiento</t>
  </si>
  <si>
    <r>
      <t xml:space="preserve">Enero:  </t>
    </r>
    <r>
      <rPr>
        <sz val="14"/>
        <color rgb="FF000000"/>
        <rFont val="Verdana"/>
        <family val="2"/>
      </rPr>
      <t xml:space="preserve">En este mes se consolidó el seguimiento al Plan Operativo Anual en formato Excel, igualmente se elaboró informe de retroalimentación el cual fue enviado por correo a los Jefes de dependencia, con corte 30 de diciembre de 2020,  los cuales fueron publicados en la página WEB de la entidad .  Igualmente en este mes se dieron las directrices a los líderes de proceso  para la Elaboración del POA 2021. </t>
    </r>
    <r>
      <rPr>
        <b/>
        <sz val="14"/>
        <color rgb="FF000000"/>
        <rFont val="Verdana"/>
        <family val="2"/>
      </rPr>
      <t xml:space="preserve">
Abril:</t>
    </r>
    <r>
      <rPr>
        <sz val="14"/>
        <color rgb="FF000000"/>
        <rFont val="Verdana"/>
        <family val="2"/>
      </rPr>
      <t xml:space="preserve"> En este mes se consolidó el seguimiento al Plan Operativo Anual en formato Excel, igualmente se elaboró informe de retroalimentación el cual fue enviado por correo a los Jefes de dependencia, con corte 30 de marzo de 2021,  los cuales fueron publicados en la página WEB de la entidad.
</t>
    </r>
    <r>
      <rPr>
        <b/>
        <sz val="14"/>
        <color rgb="FF000000"/>
        <rFont val="Verdana"/>
        <family val="2"/>
      </rPr>
      <t xml:space="preserve">Julio: </t>
    </r>
    <r>
      <rPr>
        <sz val="14"/>
        <color rgb="FF000000"/>
        <rFont val="Verdana"/>
        <family val="2"/>
      </rPr>
      <t>Para el periodo se consolidó el seguimiento al Plan Operativo Anual - POA en formato Excel, de acuerdo con la información proporcionada por cada una de las dependencias, la cual fue validada previamente a su publicación en la página WEB de la entidad.  Igualmente se elaboró informe de retroalimentación con las recomendaciones de acciones de mejora el cual fue enviado por correo a los Jefes de dependencia y líderes de proceso, con corte 30 de junio de 2021,  el cual fue publicados en la página WEB de la entidad.</t>
    </r>
    <r>
      <rPr>
        <b/>
        <sz val="14"/>
        <color rgb="FF000000"/>
        <rFont val="Verdana"/>
        <family val="2"/>
      </rPr>
      <t xml:space="preserve">
</t>
    </r>
  </si>
  <si>
    <t>Junio: Con corte a 2020 ,ruta de la pagina de la entidad:https://scj.gov.co/es/transparencia/planeación/metas-objetivos-indicadores
Con corte a marzo 2021, ruta de la pagina de la entidad:https://scj.gov.co/es/transparencia/planeación/metas-objetivos-indicadores
Julio: Con corte a junio 2021, ruta de la pagina de la entidad: https://scj.gov.co/es/transparencia/planeación/metas-objetivos-indicadores</t>
  </si>
  <si>
    <t>Información y comunicaciones</t>
  </si>
  <si>
    <t>Transparencia, acceso a la información pública y lucha contra la corrupción</t>
  </si>
  <si>
    <t xml:space="preserve">Monitorear la ejecución del Plan Anticorrupción y de atención al Ciudaddano. </t>
  </si>
  <si>
    <t>(5) Cinco reportes de monitoreo de la ejecución del plan anticorrupción y ateción al ciudadano</t>
  </si>
  <si>
    <r>
      <t>Abril:</t>
    </r>
    <r>
      <rPr>
        <sz val="14"/>
        <color rgb="FF000000"/>
        <rFont val="Verdana"/>
        <family val="2"/>
      </rPr>
      <t xml:space="preserve">  Se realiza consolidación de reportes bimestrales del Plan anticorrupción y atención al ciudadano, con corte a 28 de febrero, así mismo se remite a la oficina de control interno. Evidencia: archivo Excel del PAAC y correo electrónico.</t>
    </r>
    <r>
      <rPr>
        <b/>
        <sz val="14"/>
        <color rgb="FF000000"/>
        <rFont val="Verdana"/>
        <family val="2"/>
      </rPr>
      <t xml:space="preserve">
Mayo: </t>
    </r>
    <r>
      <rPr>
        <sz val="14"/>
        <color rgb="FF000000"/>
        <rFont val="Verdana"/>
        <family val="2"/>
      </rPr>
      <t xml:space="preserve">Se realiza consolidación de reportes bimestrales del Plan anticorrupción y atención al ciudadano, con corte a 30 de abril, así mismo se remite a la oficina de control interno. Evidencia: archivo Excel del PAAC y correo electrónico.
</t>
    </r>
    <r>
      <rPr>
        <b/>
        <sz val="14"/>
        <color rgb="FF000000"/>
        <rFont val="Verdana"/>
        <family val="2"/>
      </rPr>
      <t xml:space="preserve">Julio:  </t>
    </r>
    <r>
      <rPr>
        <sz val="14"/>
        <color rgb="FF000000"/>
        <rFont val="Verdana"/>
        <family val="2"/>
      </rPr>
      <t xml:space="preserve">Se realiza consolidación de reportes bimestrales del Plan anticorrupción y atención al ciudadano, con corte a 30 de junio, así mismo se remite a la oficina de control interno. Evidencia: archivo Excel del PAAC y correo electrónico.
</t>
    </r>
    <r>
      <rPr>
        <b/>
        <sz val="14"/>
        <color rgb="FF000000"/>
        <rFont val="Verdana"/>
        <family val="2"/>
      </rPr>
      <t xml:space="preserve">Septiembre:  </t>
    </r>
    <r>
      <rPr>
        <sz val="14"/>
        <color rgb="FF000000"/>
        <rFont val="Verdana"/>
        <family val="2"/>
      </rPr>
      <t xml:space="preserve">Se realiza consolidación de reportes bimestrales del Plan anticorrupción y atención al ciudadano, con corte a 31 de agosto, así mismo se remite a la oficina de control interno. Evidencia: archivo Excel del PAAC y correo electrónico.
</t>
    </r>
  </si>
  <si>
    <t>Julio: Se evidencia consolidado y correos electrónicos.
Septiembre: Se evidencia consolidado y correos electrónicos.</t>
  </si>
  <si>
    <t>Racionalización de trámites</t>
  </si>
  <si>
    <t xml:space="preserve">Realizar mesas de trabajo para la identificación de trámites y OPAS </t>
  </si>
  <si>
    <t>(2) Dos mesas de trabajo</t>
  </si>
  <si>
    <t xml:space="preserve">Listas  de asistencia </t>
  </si>
  <si>
    <r>
      <t xml:space="preserve">Julio: </t>
    </r>
    <r>
      <rPr>
        <sz val="14"/>
        <color rgb="FF000000"/>
        <rFont val="Verdana"/>
        <family val="2"/>
      </rPr>
      <t>Se desarrolla mesa de trabajo del equipo de la oficina asesora de planeación, con el objetivo de  definir el Plan de trabajo para la identificación de trámites/OPAs en la entidad. Adicionalmente se desarrolla mesa de trabajo con el equipo de direccionamiento institucional de la secretaria general de la alcaldía mayor, para clarificar dudas y tener concepto técnico, frente a la identificación de trámites y OPAs de la secretaria.</t>
    </r>
  </si>
  <si>
    <t>Julio: Se evidencia actas de reunión, se continua el proceso de identificación de trámites y OPAs.</t>
  </si>
  <si>
    <t>Gestión de la información estadística</t>
  </si>
  <si>
    <t>Gestión y Análisis de la información</t>
  </si>
  <si>
    <t xml:space="preserve">Socialización del Plan Estadístico Distrital </t>
  </si>
  <si>
    <t>(1) una socialización</t>
  </si>
  <si>
    <t>Pieza de socialización</t>
  </si>
  <si>
    <t>Oficina de análisis de la información y estudios estratégicos</t>
  </si>
  <si>
    <t>Realizar monitoreo al plan estadistico de la entidad</t>
  </si>
  <si>
    <t>(3) tres reprotes de seguimiento</t>
  </si>
  <si>
    <r>
      <t xml:space="preserve">Julio: </t>
    </r>
    <r>
      <rPr>
        <sz val="14"/>
        <color rgb="FF000000"/>
        <rFont val="Verdana"/>
        <family val="2"/>
      </rPr>
      <t xml:space="preserve">En el periodo a reportar se envía la primera depuración de las matrices de oferta y demanda de información estadística suministrada por la SDP.
</t>
    </r>
    <r>
      <rPr>
        <b/>
        <sz val="14"/>
        <color rgb="FF000000"/>
        <rFont val="Verdana"/>
        <family val="2"/>
      </rPr>
      <t>Agosto:</t>
    </r>
    <r>
      <rPr>
        <sz val="14"/>
        <color rgb="FF000000"/>
        <rFont val="Verdana"/>
        <family val="2"/>
      </rPr>
      <t xml:space="preserve"> En el periodo a reportar se envía la segunda depuración de las matrices de oferta y demanda de información estadística suministrada por la SDP.
</t>
    </r>
  </si>
  <si>
    <t>Julio: Se evidencia  Excel con información estadística.
Agosto: Se evidencia  Excel con información estadística</t>
  </si>
  <si>
    <t>Direccionemiento y planeación</t>
  </si>
  <si>
    <t>Planeación institucional</t>
  </si>
  <si>
    <t>Actualizar el Contexto Estratégico Institucional alineado al Plan Estratégico Institucional - PEI</t>
  </si>
  <si>
    <t>(1)Una matriz de contexto estratégico</t>
  </si>
  <si>
    <t>Matriz de contexto estratégico</t>
  </si>
  <si>
    <t>Mejora</t>
  </si>
  <si>
    <r>
      <t xml:space="preserve">
Febrero: </t>
    </r>
    <r>
      <rPr>
        <sz val="14"/>
        <color rgb="FF000000"/>
        <rFont val="Verdana"/>
        <family val="2"/>
      </rPr>
      <t xml:space="preserve">Se actualizó la Matriz de Contexto Estratégico de la entidad formato F-DS-573, matriz FODA, articulado con el Plan Estratégico Institucional - PEI y el Plan Integral de Seguridad, Convivencia Ciudadana y Justicia - PISCCJ. </t>
    </r>
    <r>
      <rPr>
        <b/>
        <sz val="14"/>
        <color rgb="FF000000"/>
        <rFont val="Verdana"/>
        <family val="2"/>
      </rPr>
      <t xml:space="preserve">
</t>
    </r>
  </si>
  <si>
    <t>Se evidencia publicación en la pagina web, en la siguiente ruta de la pagina web de la entidad: https://scj.gov.co/es/transparencia/planeacion/pol%C3%ADticas-lineamientos-y-manuales/contexto-estrat%C3%A9gico-sdscj</t>
  </si>
  <si>
    <t>Generar  y publicar la Matriz de Seguimiento  al Plan Estratégico Institucioanl - PEI</t>
  </si>
  <si>
    <t>(4) cuatro publicaciones de la Matriz de Seguimiento  al Plan Estratégico Institucioanl - PEI</t>
  </si>
  <si>
    <r>
      <t xml:space="preserve">Enero:  </t>
    </r>
    <r>
      <rPr>
        <sz val="14"/>
        <color rgb="FF000000"/>
        <rFont val="Verdana"/>
        <family val="2"/>
      </rPr>
      <t xml:space="preserve">En este mes se consolidó el seguimiento al Plan Estratégico Institucional PEI con corte 30 de diciembre 2020, la matriz se elaboró utilizando como insumo la información reportada al Sistema Segplan y se encuentra publicada en la página WEB de la entidad , disponible en la siguiente ruta: https://scj.gov.co/es/transparencia/planeacion/pol%C3%ADticas-lineamientos-y-manuales/seguimiento-al-plan-estrat%C3%A9gico-0
</t>
    </r>
    <r>
      <rPr>
        <b/>
        <sz val="14"/>
        <color rgb="FF000000"/>
        <rFont val="Verdana"/>
        <family val="2"/>
      </rPr>
      <t xml:space="preserve">
Abril:   </t>
    </r>
    <r>
      <rPr>
        <sz val="14"/>
        <color rgb="FF000000"/>
        <rFont val="Verdana"/>
        <family val="2"/>
      </rPr>
      <t xml:space="preserve">En este mes se consolidó el seguimiento al Plan Estratégico Institucional PEI con corte 30 de marzo de 2021, la matriz se elaboró utilizando como insumo la información reportada al Sistema Segplan y se encuentra publicada en la página WEB de la entidad, en la siguiente ruta: https://scj.gov.co/es/transparencia/planeacion/pol%C3%ADticas-lineamientos-y-manuales/seguimiento-al-plan-estrat%C3%A9gico-1 
</t>
    </r>
    <r>
      <rPr>
        <b/>
        <sz val="14"/>
        <color rgb="FF000000"/>
        <rFont val="Verdana"/>
        <family val="2"/>
      </rPr>
      <t xml:space="preserve">
</t>
    </r>
    <r>
      <rPr>
        <sz val="14"/>
        <color rgb="FF000000"/>
        <rFont val="Verdana"/>
        <family val="2"/>
      </rPr>
      <t xml:space="preserve">Junio: </t>
    </r>
    <r>
      <rPr>
        <b/>
        <sz val="14"/>
        <color rgb="FF000000"/>
        <rFont val="Verdana"/>
        <family val="2"/>
      </rPr>
      <t xml:space="preserve"> En este mes se consolidó el seguimiento al Plan Estratégico Institucional PEI con corte 30 de Junio de 2021, la matriz se elaboró utilizando como insumo la información reportada al Sistema Segplan y se encuentra publicada en la página WEB de la entidad, en la siguiente ruta: https://scj.gov.co/es/transparencia/planeacion/pol%C3%ADticas-lineamientos-manuales</t>
    </r>
    <r>
      <rPr>
        <sz val="14"/>
        <color rgb="FF000000"/>
        <rFont val="Verdana"/>
        <family val="2"/>
      </rPr>
      <t xml:space="preserve">
</t>
    </r>
    <r>
      <rPr>
        <b/>
        <sz val="14"/>
        <color rgb="FF000000"/>
        <rFont val="Verdana"/>
        <family val="2"/>
      </rPr>
      <t xml:space="preserve">Julio: </t>
    </r>
    <r>
      <rPr>
        <sz val="14"/>
        <color rgb="FF000000"/>
        <rFont val="Verdana"/>
        <family val="2"/>
      </rPr>
      <t xml:space="preserve"> En este mes se consolidó el seguimiento al Plan Estratégico Institucional PEI con corte 30 de Junio de 2021, la matriz se elaboró utilizando como insumo la información reportada al Sistema Segplan y se encuentra publicada en la página WEB de la entidad, en la siguiente ruta: https://scj.gov.co/es/transparencia/planeacion/pol%C3%ADticas-lineamientos-manuales</t>
    </r>
    <r>
      <rPr>
        <b/>
        <sz val="14"/>
        <color rgb="FF000000"/>
        <rFont val="Verdana"/>
        <family val="2"/>
      </rPr>
      <t xml:space="preserve">
Septiembre:  se prepararon las matrices para el seguimiento al PEI, se solicito los insumos necesarios para su diligenciamiento al sistema SEGPLAN del grupo de proyectos </t>
    </r>
  </si>
  <si>
    <t xml:space="preserve">Se evidencias publicación el  pagina web: 2021:https://scj.gov.co/es/transparencia/planeación/pol%C3%ADticas-lineamientos-y-manuales/seguimiento-al-plan-estrat%C3%A9gico-1 
2020:https://scj.gov.co/es/transparencia/planeación/pol%C3%ADticas-lineamientos-y-manuales/seguimiento-al-plan-estrat%C3%A9gico-0
Julio: Se verifica la publicación en la pagina web
</t>
  </si>
  <si>
    <t xml:space="preserve">Efectuar Informes de seguimiento a la implementación del  Plan Integral de Seguridad, Convivencia y Justicia  - PISCJ conforme a lo previsto en el  Plan de Acción </t>
  </si>
  <si>
    <t>(4) cuatro informes de seguimiento a la implementación del  Plan Integral de Seguridad, Convivencia y Justicia</t>
  </si>
  <si>
    <t>Informe de seguimiento</t>
  </si>
  <si>
    <r>
      <t xml:space="preserve">Enero - Marzo: </t>
    </r>
    <r>
      <rPr>
        <sz val="14"/>
        <color rgb="FF000000"/>
        <rFont val="Verdana"/>
        <family val="2"/>
      </rPr>
      <t xml:space="preserve">Durante el primer trimestre del año 2021, se analizó y consolidó la información del reporte de la implementación del Plan de Acción del PISCCJ, correspondiente al periodo comprendido entre Octubre y Diciembre de 2021.     </t>
    </r>
    <r>
      <rPr>
        <b/>
        <sz val="14"/>
        <color rgb="FF000000"/>
        <rFont val="Verdana"/>
        <family val="2"/>
      </rPr>
      <t xml:space="preserve">
Abril-Junio: A</t>
    </r>
    <r>
      <rPr>
        <sz val="14"/>
        <color rgb="FF000000"/>
        <rFont val="Verdana"/>
        <family val="2"/>
      </rPr>
      <t>sí mismo, durante el segundo trimestre de 2021, se consolidó el seguimiento a la implementación del PISCCJ para el periodo de Enero a Marzo del presente año. Esta información fue reportada por cada Entidad miembro del Comité Territorial de Orden Público (CTOP), de acuerdo con las acciones y metas priorizadas para cada trimestre. 
La información del reporte se consolidó en una matriz de seguimiento al Plan de Acción del PISCCJ, en donde además del reporte cuantitativo de cumplimiento de la meta para cada trimestre, se incluyen los principales avances, retrasos y logros asociados a la implementación.
Adicionalmente, se realizaron mesas técnicas de seguimiento, con representantes de las Entidades del CTOP, con el fin de analizar y complementar los aportes respecto al proceso de implementación del PISCCJ para cada trimestre (Oct-Dic 2020; Ene -Mar 2021),  de acuerdo con las acciones implementadas y los avances en el cumplimiento de metas.
Como resultado de todo lo anterior, el equipo de la Oficina Asesora de Planeación de la Secretaría Distrital de Seguridad, Convivencia y Justicia, generó un informe consolidado de seguimiento a la implementación del PISCCJ para cada trimestre (Oct-Dic 2020; Ene -Mar 2021), a partir del insumo de la matriz del Plan de Acción, así como la mesas técnicas de seguimiento realizadas para cada periodo de análisis. Posteriormente, estos informes fueron compartidos con todas las Entidades que hacen parte del Comité Territorial de Orden Público, a través de correo electrónico.</t>
    </r>
    <r>
      <rPr>
        <b/>
        <sz val="14"/>
        <color rgb="FF000000"/>
        <rFont val="Verdana"/>
        <family val="2"/>
      </rPr>
      <t xml:space="preserve">
Julio: </t>
    </r>
    <r>
      <rPr>
        <sz val="14"/>
        <color rgb="FF000000"/>
        <rFont val="Verdana"/>
        <family val="2"/>
      </rPr>
      <t>A partir del reporte de cumplimiento de acciones y metas del PISCCJ por parte de las Entidades del CTOP, se realizó la consolidación del informe de seguimiento de la implementación del PISCCJ para el segundo trimestre del año en curso, incluyendo entre otros aspectos, análisis cualitativos y cuantitativos comparativos. Así mismo, se realizó la diagramación final del informe para su correspondiente publicación y socialización.
Septiembre: En el marco del proceso de seguimiento trimestral a la implementación del PISCCJ (periodo jul – ago - sep), se realizó la revisión de las matrices para el reporte de ejecución de acciones y metas por parte de las Entidades del CTOP. En este sentido, se hizo la desagregación de la matriz del plan de acción por Entidad, para así mismo realizar la solicitud de reporte, junto con el correspondiente cronograma de todas las actividades asociadas al seguimiento trimestral.</t>
    </r>
  </si>
  <si>
    <t>Julio: Se evidencian informes  de seguimiento. https://scj.gov.co/es/transparencia/planeacion/pisccj/seguimiento-evaluacion</t>
  </si>
  <si>
    <t>Servicio al ciudadano</t>
  </si>
  <si>
    <t>Atención y servicio al ciudadano</t>
  </si>
  <si>
    <t xml:space="preserve">Estructurar una propuesta de diagnóstico para el diseño e implementación de un sistema de turnos integral en la Entidad, validando la pertinencia de incluir los demás servicios de cara al ciudadano. </t>
  </si>
  <si>
    <t>(1) Una propuesta de diagnóstico</t>
  </si>
  <si>
    <t>Subsecretaria de Gestión Institucional</t>
  </si>
  <si>
    <r>
      <t>Abril:</t>
    </r>
    <r>
      <rPr>
        <sz val="14"/>
        <color rgb="FF000000"/>
        <rFont val="Verdana"/>
        <family val="2"/>
      </rPr>
      <t xml:space="preserve"> Al 30 de abril de 2021 se ha realizado:
1. Reunión para verificar aportes de la propuesta de diagnóstico general, a socializar a los Directivos a partir de las necesidades identificadas durante las reuniones llevadas a cabo para su conocimiento y aprobación. 
2. Socialización del documento final y se estableció el contenido de la presentación a realizar a Directivos para la aprobación de la propuesta de sistema de turnos institucional.
3. Propuesta de presentación a socializar a directivos para presentación propuesta final del sistema de turnos institucional.
4. Reunión con equipo dirección TIC para contextualización avance y presentación a socializar frente al sistema de turnos.</t>
    </r>
    <r>
      <rPr>
        <b/>
        <sz val="14"/>
        <color rgb="FF000000"/>
        <rFont val="Verdana"/>
        <family val="2"/>
      </rPr>
      <t xml:space="preserve">
Mayo: </t>
    </r>
    <r>
      <rPr>
        <sz val="14"/>
        <color rgb="FF000000"/>
        <rFont val="Verdana"/>
        <family val="2"/>
      </rPr>
      <t xml:space="preserve">Al 31 de mayo de 2021 se realizo propuesta presentación proyecto Sistema de Turnos.
</t>
    </r>
    <r>
      <rPr>
        <b/>
        <sz val="14"/>
        <color rgb="FF000000"/>
        <rFont val="Verdana"/>
        <family val="2"/>
      </rPr>
      <t xml:space="preserve">
Junio: </t>
    </r>
    <r>
      <rPr>
        <sz val="14"/>
        <color rgb="FF000000"/>
        <rFont val="Verdana"/>
        <family val="2"/>
      </rPr>
      <t xml:space="preserve">Al 30 de junio de 2021:
Se llevaron a cabo reuniones de contextualización con equipo TIC del avance del sistema de turnos y de revisión de propuesta.
</t>
    </r>
    <r>
      <rPr>
        <b/>
        <sz val="14"/>
        <color rgb="FF000000"/>
        <rFont val="Verdana"/>
        <family val="2"/>
      </rPr>
      <t>Julio: A</t>
    </r>
    <r>
      <rPr>
        <sz val="14"/>
        <color rgb="FF000000"/>
        <rFont val="Verdana"/>
        <family val="2"/>
      </rPr>
      <t>l 31 de julio de 2021 se realizo:
* Reunión liderada por la Dirección TIC y la Dirección de Acceso a la Justicia, a fin de definir la información necesaria a incluir en el anexo técnico del Sistema de Turnos Institucional.
* Correo envío del Formato Ficha Técnica - Sistema de Turnos para revisión y/o ajustes</t>
    </r>
    <r>
      <rPr>
        <b/>
        <sz val="14"/>
        <color rgb="FF000000"/>
        <rFont val="Verdana"/>
        <family val="2"/>
      </rPr>
      <t xml:space="preserve">
</t>
    </r>
    <r>
      <rPr>
        <sz val="14"/>
        <color rgb="FF000000"/>
        <rFont val="Verdana"/>
        <family val="2"/>
      </rPr>
      <t xml:space="preserve">
</t>
    </r>
    <r>
      <rPr>
        <b/>
        <sz val="14"/>
        <color rgb="FF000000"/>
        <rFont val="Verdana"/>
        <family val="2"/>
      </rPr>
      <t>Agosto:</t>
    </r>
    <r>
      <rPr>
        <sz val="14"/>
        <color rgb="FF000000"/>
        <rFont val="Verdana"/>
        <family val="2"/>
      </rPr>
      <t xml:space="preserve"> Al 31 de agosto se realizó una reunión de revisión requisitos técnicos sistema de turnos institucional a incluir en la ficha técnica del servicio, para realizar temas como estudios de mercado y demás requisitos contractuales requeridos.
</t>
    </r>
    <r>
      <rPr>
        <b/>
        <sz val="14"/>
        <color rgb="FF000000"/>
        <rFont val="Verdana"/>
        <family val="2"/>
      </rPr>
      <t xml:space="preserve">Septiembre: </t>
    </r>
    <r>
      <rPr>
        <sz val="14"/>
        <color rgb="FF000000"/>
        <rFont val="Verdana"/>
        <family val="2"/>
      </rPr>
      <t xml:space="preserve">Al 30 de septiembre de 2021, se realizó reunión para revisión de los requisitos técnicos del sistema de turnos institucional a incluir en la ficha técnica del servicio que se requiere cotizar en el mercado. </t>
    </r>
  </si>
  <si>
    <t xml:space="preserve">Julio: se evidencian reuniones de con el fin de avanzar en la gestión de la actividad.
 Agosto: se evidencia desarrollo de reunión con el objetivo: Reunión revisión requisitos técnicos sistema de turnos institucional
Septiembre: se evidencia desarrollo de la reunión. Se recomienda presentar avances documentos de propuesta o su presentación/revisión.	</t>
  </si>
  <si>
    <t>Capacitación y/o entrenamiento a funcionarios y/o contratistas en el marco de los lineamientos establecidos en el proceso de atención y servicio al ciudadano.</t>
  </si>
  <si>
    <t>(4) cuatro capacitaciones</t>
  </si>
  <si>
    <t>Capacitaciones</t>
  </si>
  <si>
    <r>
      <t xml:space="preserve">Abril: </t>
    </r>
    <r>
      <rPr>
        <sz val="14"/>
        <color rgb="FF000000"/>
        <rFont val="Verdana"/>
        <family val="2"/>
      </rPr>
      <t>Al 30 de abril de 2021 se ha realizado:
1. Socialización del Instructivo de Canales de Atención a los enlaces de atención y servicio al ciudadano de las sedes diferentes al nivel central.
2. Se envió correo a directivos y a enlaces a fin de socializar los ajustes del proceso y procedimiento de atención y servicio al ciudadano.
3. Socializar manual de atención a ciudadanos y los protocolos de atención.
4. Socialización proceso atención y servicio al ciudadano.</t>
    </r>
    <r>
      <rPr>
        <b/>
        <sz val="14"/>
        <color rgb="FF000000"/>
        <rFont val="Verdana"/>
        <family val="2"/>
      </rPr>
      <t xml:space="preserve">
Mayo: </t>
    </r>
    <r>
      <rPr>
        <sz val="14"/>
        <color rgb="FF000000"/>
        <rFont val="Verdana"/>
        <family val="2"/>
      </rPr>
      <t>Al 31 de mayo  de 2021 se realizaron capacitaciones y socializaciones relacionadas con el proceso de atención y servicio al ciudadano.</t>
    </r>
    <r>
      <rPr>
        <b/>
        <sz val="14"/>
        <color rgb="FF000000"/>
        <rFont val="Verdana"/>
        <family val="2"/>
      </rPr>
      <t xml:space="preserve">
Junio: </t>
    </r>
    <r>
      <rPr>
        <sz val="14"/>
        <color rgb="FF000000"/>
        <rFont val="Verdana"/>
        <family val="2"/>
      </rPr>
      <t xml:space="preserve">Al 30 de junio de 2021 se realizaron capacitaciones y socializacioneselacionadas con el proceso de atención y servicio al ciudadano.
</t>
    </r>
    <r>
      <rPr>
        <b/>
        <sz val="14"/>
        <color rgb="FF000000"/>
        <rFont val="Verdana"/>
        <family val="2"/>
      </rPr>
      <t xml:space="preserve">Julio: </t>
    </r>
    <r>
      <rPr>
        <sz val="14"/>
        <color rgb="FF000000"/>
        <rFont val="Verdana"/>
        <family val="2"/>
      </rPr>
      <t>al 31 de julio se realizó:
* Reunión con funcionarios y contratistas de C4 de socialización del proceso de atención y servicio al ciudadano enfocada al trámite de las PQRS 
* Revisión de pasos realizados durante la apertura del buzón de sugerencias en cumplimiento del instructivo de canales de atención del proceso de atención y servicio al ciudadano</t>
    </r>
  </si>
  <si>
    <t>Julio: Se evidencian pantallazos de reuniones para la socialización y capacitación de los temas relacionados a atención al ciudadano. Se recomienda tener en cuenta la descripción de la actividad y la meta
Agosto: La actividad se encuentra cumplida.</t>
  </si>
  <si>
    <t>Socializar a los Directivos el estado del trámite oportuno y/o extemporáneo de las respuestas a cargo, a fin de que se realicen las mejoras necesarias que permita garantizar el derecho que tiene todo ciudadano a recibir respuesta oportuna a su solicitud; así como evitar sanciones disciplinarias a los responsables de las respectivas respuestas en cada dependencia</t>
  </si>
  <si>
    <t>(3) tres  comunicacines o socializaciones a los Directivos el estado del trámite oportuno y/o extemporáneo de las respuestas a cargo</t>
  </si>
  <si>
    <t>Memorando
Correo eléctronico</t>
  </si>
  <si>
    <r>
      <t xml:space="preserve">Abril: </t>
    </r>
    <r>
      <rPr>
        <sz val="14"/>
        <color rgb="FF000000"/>
        <rFont val="Verdana"/>
        <family val="2"/>
      </rPr>
      <t>Al 30 de abril se llevaron a cabo las siguientes actividades:
1. Se realiza el seguimiento mediante correos electrónicos remitidos a Directivos y a responsables de la respuesta a las PQRS próximas a vencer, como control para evitar respuestas fuera de términos de ley.
2. Se realiza el reporte a la asesora del Despacho para seguimiento del Secretario de Despacho de las PQRS extemporáneas periodo enero a marzo 2021.</t>
    </r>
    <r>
      <rPr>
        <b/>
        <sz val="14"/>
        <color rgb="FF000000"/>
        <rFont val="Verdana"/>
        <family val="2"/>
      </rPr>
      <t xml:space="preserve">
Mayo: </t>
    </r>
    <r>
      <rPr>
        <sz val="14"/>
        <color rgb="FF000000"/>
        <rFont val="Verdana"/>
        <family val="2"/>
      </rPr>
      <t xml:space="preserve">Al 31 de mayo de 2021 se enviaron memorandos con la relación de peticiones respondidas fuera de términos de ley correspondientes.
</t>
    </r>
    <r>
      <rPr>
        <b/>
        <sz val="14"/>
        <color rgb="FF000000"/>
        <rFont val="Verdana"/>
        <family val="2"/>
      </rPr>
      <t xml:space="preserve">
Junio: </t>
    </r>
    <r>
      <rPr>
        <sz val="14"/>
        <color rgb="FF000000"/>
        <rFont val="Verdana"/>
        <family val="2"/>
      </rPr>
      <t xml:space="preserve">Al 30 de junio de 2021 se enviaron memorandos con la relación de peticiones respondidas fuera de términos de ley correspondientes.
</t>
    </r>
    <r>
      <rPr>
        <b/>
        <sz val="14"/>
        <color rgb="FF000000"/>
        <rFont val="Verdana"/>
        <family val="2"/>
      </rPr>
      <t>Julio:</t>
    </r>
    <r>
      <rPr>
        <sz val="14"/>
        <color rgb="FF000000"/>
        <rFont val="Verdana"/>
        <family val="2"/>
      </rPr>
      <t xml:space="preserve"> Al 31 de junio se realizó:
Se realiza el seguimiento mediante correos electrónicos remitidos a Directivos y a responsables de la respuesta a las PQRS próximas a vencer, como control para evitar respuestas fuera de términos de ley.
</t>
    </r>
    <r>
      <rPr>
        <b/>
        <sz val="14"/>
        <color rgb="FF000000"/>
        <rFont val="Verdana"/>
        <family val="2"/>
      </rPr>
      <t xml:space="preserve">
Agosto: </t>
    </r>
    <r>
      <rPr>
        <sz val="14"/>
        <color rgb="FF000000"/>
        <rFont val="Verdana"/>
        <family val="2"/>
      </rPr>
      <t xml:space="preserve">Al 31 de agosto se enviaron memorandos con la relación de peticiones respondidas fuera de términos de ley correspondientes a los meses de junio y julio de 2021.
</t>
    </r>
    <r>
      <rPr>
        <b/>
        <sz val="14"/>
        <color rgb="FF000000"/>
        <rFont val="Verdana"/>
        <family val="2"/>
      </rPr>
      <t xml:space="preserve">
Septiembre:</t>
    </r>
    <r>
      <rPr>
        <sz val="14"/>
        <color rgb="FF000000"/>
        <rFont val="Verdana"/>
        <family val="2"/>
      </rPr>
      <t xml:space="preserve"> Con corte al 30 de septiembre se enviaron correos a Directivos de la Dirección de Seguridad, Dirección de Prevención, Dirección de Cárcel Distrital y Dirección Jurídica socializando el reporte de PQRS extemporáneas para su conocimiento.</t>
    </r>
  </si>
  <si>
    <t>Junio: Se evidencian memorados radicados a las diferentes dependencias-procesos
 Julio: Se evidencian correos de alertamiento a las siguientes  dependencias: Dir. De recursos físicos, Dir. Jurídica y contractual, subsecretaria de seguridad y convivencia,
Agosto: Se evidencian seis memorandos a las dependencias de: Jurídica, C4, Cárcel, Dirección de prevención, Dirección de seguridad y Subsecretaria de seguridad.
Septiembre: se evidencian correos electrónicos.</t>
  </si>
  <si>
    <t>Realizar el diagnóstico de los espacios de atención de la sede central y demas sedes de la Entidad, que cuentan con apoyos gráficos y señalización de apoyo y orientación para personas en condición de discapacidad.</t>
  </si>
  <si>
    <t>(1) un diagnóstico de los espacios de atención de la sede central y demás sedes de la Entidad</t>
  </si>
  <si>
    <t>Documento diagnóstico</t>
  </si>
  <si>
    <r>
      <t xml:space="preserve">Junio: </t>
    </r>
    <r>
      <rPr>
        <sz val="14"/>
        <color rgb="FF000000"/>
        <rFont val="Verdana"/>
        <family val="2"/>
      </rPr>
      <t xml:space="preserve">Al 30 de junio de 2021 se ha realizado un documento borrador de verificación de los ajustes razonables para personas con discapacidad.
</t>
    </r>
    <r>
      <rPr>
        <b/>
        <sz val="14"/>
        <color rgb="FF000000"/>
        <rFont val="Verdana"/>
        <family val="2"/>
      </rPr>
      <t xml:space="preserve">Agosto: </t>
    </r>
    <r>
      <rPr>
        <sz val="14"/>
        <color rgb="FF000000"/>
        <rFont val="Verdana"/>
        <family val="2"/>
      </rPr>
      <t xml:space="preserve">Al 31 de agosto se actualizo el documento incluyendo equipamientos de casas de justicia de Usaquén y Bosa.
</t>
    </r>
    <r>
      <rPr>
        <b/>
        <sz val="14"/>
        <color rgb="FF000000"/>
        <rFont val="Verdana"/>
        <family val="2"/>
      </rPr>
      <t>Septiembre:</t>
    </r>
    <r>
      <rPr>
        <sz val="14"/>
        <color rgb="FF000000"/>
        <rFont val="Verdana"/>
        <family val="2"/>
      </rPr>
      <t xml:space="preserve"> Con corte al 30 de septiembre se complemento el documento de diagnostico con la gran mayoría de sedes con que cuenta la Entidad; únicamente esta pendiente la casa de justicia de Fontibón la cual se encuentra en organización del equipamiento actual.</t>
    </r>
  </si>
  <si>
    <t xml:space="preserve">Junio: Se evidencia documento borrador
Julio: Se evidencia avance en el diagnostico en las casas de justicia de las sedes: Casa de justicia Suba Ciudad Jardín, Casa de justicia de Suba la Campiña y Casa de justicia Kennedy . Se recomienda determinar la utilidad o formalización del documentos diagnostico.
Agosto: Se evidencia avance a la gestión de la actividad en el diagnostico en las casas de justicia de las sedes: Casa de justicia Suba Ciudad Jardín, Casa de justicia de Suba la Campiña, Casa de justicia Kennedy.  Casa de justicia Usaquén y Casa de justicia Bosa, así las cosas se cuenta con el diagnostico de 5 casas de justicia de 13 casas en territorio  . Se recomienda determinar la utilidad o formalización del documentos diagnostico.
Septiembre: Se evidencia borrador de diagnostico. Se recomienda presentar avances  de formalización de documento su presentación/revisión/aprobación.	</t>
  </si>
  <si>
    <t>Realizar las gestiones necesarias para contar en la Entidad con una línea de atención telefónica que permita grabar llamadas de ciudadanos; asi como con un menú interactivo que incluya opciones para garantizar la atención de personas en condición de discapacidad.</t>
  </si>
  <si>
    <t xml:space="preserve">(2) dos solicitudes y/o reuniones </t>
  </si>
  <si>
    <t>Actas de reunión</t>
  </si>
  <si>
    <r>
      <t xml:space="preserve">Junio: </t>
    </r>
    <r>
      <rPr>
        <sz val="14"/>
        <color rgb="FF000000"/>
        <rFont val="Verdana"/>
        <family val="2"/>
      </rPr>
      <t xml:space="preserve">Al 30 de junio de 2021 se realizo una Propuesta identificación de necesidades tecnológicas Proceso de Atención y Servicio al Ciudadano, el cual incluye esta necesidad de contar con esta mejora en el canal telefónico de atención a la ciudadanía.
</t>
    </r>
    <r>
      <rPr>
        <b/>
        <sz val="14"/>
        <color rgb="FF000000"/>
        <rFont val="Verdana"/>
        <family val="2"/>
      </rPr>
      <t xml:space="preserve">
Agosto: </t>
    </r>
    <r>
      <rPr>
        <sz val="14"/>
        <color rgb="FF000000"/>
        <rFont val="Verdana"/>
        <family val="2"/>
      </rPr>
      <t xml:space="preserve">Al 31 de agosto se realizo:
* Memorando a la DTIC respecto a la necesidad de contar con un canal de atención telefónico donde pueda medir la calidad del servicio prestado mediante la grabación de las llamadas de ciudadanos que nos consultan, recoger información estadística, enlazar encuestas de satisfacción ciudadana, identificar personas en condición de discapacidad, entre otros requerimientos.
* Envió del correo de solicitud aclaraciones de los ajustes canal de atención telefónica a la ciudadanía.
</t>
    </r>
    <r>
      <rPr>
        <b/>
        <sz val="14"/>
        <color rgb="FF000000"/>
        <rFont val="Verdana"/>
        <family val="2"/>
      </rPr>
      <t>Septiembre:</t>
    </r>
    <r>
      <rPr>
        <sz val="14"/>
        <color rgb="FF000000"/>
        <rFont val="Verdana"/>
        <family val="2"/>
      </rPr>
      <t xml:space="preserve"> Con corte al 30 de septiembre se realizo:
* Reuniones con equipo de la Dirección TIC para definir los parámetros necesario a realizar en el ajuste del canal telefónico.
* Definición de propuesta d modelo de canal telefónico la cual se encuentra en revisión del Subsecretario de Gestión Institucional.
</t>
    </r>
  </si>
  <si>
    <t>Se presenta avance a la gestión de la actividad.
Agosto: Se evidencia solicitudes remitidas para realizar ajuste a la línea telefónica
Septiembre: se evidencia desarrollo de la reunión y compromisos adquiridos. Sin avance numérico.</t>
  </si>
  <si>
    <t>Realizar la gestión con las Entidades del orden Distrital y/o Nacional, a fin de que se identifique el procedimiento a seguir para solicitar traducción de documentos a lenguas de grupos etnicos e incluir este, en un lineamiento que haga parte del proceso de atención y servicio al ciudadano.</t>
  </si>
  <si>
    <t>(1) Un lineamiento establecido para la traducción de documentos a lenguas de grupos etnico</t>
  </si>
  <si>
    <t>Documento</t>
  </si>
  <si>
    <r>
      <t xml:space="preserve">Junio:  </t>
    </r>
    <r>
      <rPr>
        <sz val="14"/>
        <color rgb="FF000000"/>
        <rFont val="Verdana"/>
        <family val="2"/>
      </rPr>
      <t>Al 30 de junio de 2021 se realizo una Propuesta identificación de necesidades tecnológicas Proceso de Atención y Servicio al Ciudadano, el cual incluye esta necesidad de contar con esta mejora en el canal telefónico de atención a la ciudadanía.</t>
    </r>
    <r>
      <rPr>
        <b/>
        <sz val="14"/>
        <color rgb="FF000000"/>
        <rFont val="Verdana"/>
        <family val="2"/>
      </rPr>
      <t xml:space="preserve">
Julio:
</t>
    </r>
    <r>
      <rPr>
        <sz val="14"/>
        <color rgb="FF000000"/>
        <rFont val="Verdana"/>
        <family val="2"/>
      </rPr>
      <t>No se cuenta con avance de esta actividad a 31 de julio de 2021; por cuanto se esta pendiente del paso a seguir frente a los temas identificados y enviados a la Dirección TIC, donde se menciona el mismo. Adicionalmente esta programada para los meses de agosto y noviembre de 2021.</t>
    </r>
    <r>
      <rPr>
        <b/>
        <sz val="14"/>
        <color rgb="FF000000"/>
        <rFont val="Verdana"/>
        <family val="2"/>
      </rPr>
      <t xml:space="preserve">
Agosto: </t>
    </r>
    <r>
      <rPr>
        <sz val="14"/>
        <color rgb="FF000000"/>
        <rFont val="Verdana"/>
        <family val="2"/>
      </rPr>
      <t xml:space="preserve">Al 31 de agosto se realizó el envío de un correo de consulta a Min cultura sobre respuesta radicado 20213350408292 enviado en el mes de julio de 2021. 
</t>
    </r>
    <r>
      <rPr>
        <b/>
        <sz val="14"/>
        <color rgb="FF000000"/>
        <rFont val="Verdana"/>
        <family val="2"/>
      </rPr>
      <t xml:space="preserve">Septiembre: </t>
    </r>
    <r>
      <rPr>
        <sz val="14"/>
        <color rgb="FF000000"/>
        <rFont val="Verdana"/>
        <family val="2"/>
      </rPr>
      <t xml:space="preserve">Al 30 de septiembre se decepciono la respuesta del ministerio de cultura frente a lineamientos solicitados para la traducción de documentos a otras lenguas de grupos étnicos. Al respecto se realizará gestiones que permitan al interior de la Entidad implementar lo pertinente. </t>
    </r>
  </si>
  <si>
    <t>Agosto: Se evidencia avance a la gestión de consulta.
Septiembre: Se evidencia  lineamiento  de orientación sobre el procedimiento para apoyo en
la traducción de documentos a diferentes lenguas nativas.</t>
  </si>
  <si>
    <t>Realizar la gestión ante la Seretaria General y la Alta Consejeria para las TICS, a fin de que se identifiquen las posibles acciones que a partir de la implementación de la APP Gabo estarían relacionadas con la consulta y radicación de peticiones, quejas, reclamos y sugerencias - PQRS en las Entidades del Distrito o si se tienen contempladas las mismas para la vigencia 2021</t>
  </si>
  <si>
    <r>
      <t xml:space="preserve">Julio:
</t>
    </r>
    <r>
      <rPr>
        <sz val="14"/>
        <color rgb="FF000000"/>
        <rFont val="Verdana"/>
        <family val="2"/>
      </rPr>
      <t>No se cuenta con avance de esta actividad a 31 de julio de 2021; por cuanto esta programada para los meses de agosto y noviembre de 2021</t>
    </r>
    <r>
      <rPr>
        <b/>
        <sz val="14"/>
        <color rgb="FF000000"/>
        <rFont val="Verdana"/>
        <family val="2"/>
      </rPr>
      <t xml:space="preserve">
 Agosto: </t>
    </r>
    <r>
      <rPr>
        <sz val="14"/>
        <color rgb="FF000000"/>
        <rFont val="Verdana"/>
        <family val="2"/>
      </rPr>
      <t>Al 31 de agosto se realizó envío de comunicación a la Secretaria General, a fin de que se identifiquen las posibles acciones que a partir de la implementación de la APP Gabo estarían relacionadas con la consulta y radicación de peticiones, quejas, reclamos y sugerencias - PQRS en las Entidades del Distrito o si se tienen contempladas las mismas para la vigencia 2021</t>
    </r>
    <r>
      <rPr>
        <b/>
        <sz val="14"/>
        <color rgb="FF000000"/>
        <rFont val="Verdana"/>
        <family val="2"/>
      </rPr>
      <t xml:space="preserve">
Septiembre: </t>
    </r>
    <r>
      <rPr>
        <sz val="14"/>
        <color rgb="FF000000"/>
        <rFont val="Verdana"/>
        <family val="2"/>
      </rPr>
      <t>Al 30 de septiembre se realizó solicitud a la Alta  Consejería para las TIC,  a fin de que se identifiquen las posibles acciones que a partir de la implementación de la APP Gabo estarían relacionadas con la consulta y radicación de peticiones, quejas, reclamos y sugerencias - PQRS en las Entidades del Distrito o si se tienen contempladas las mismas para la vigencia 2021. Adicionalmente se recibe respuesta de dicha Entidad.</t>
    </r>
  </si>
  <si>
    <t>Agosto: Se evidencia avance a la gestión.
Septiembre: Se evidencia gestión y respuesta afirmativa por parte de la secretaria.</t>
  </si>
  <si>
    <t>Verificar buenas practicas organizacionales a fin de validar e implementar en la SDSCJ la estructura para publicar en la sección de "transparencia y acceso a la información pública" del portal web oficial, la información actualizada sobre respuestas de la entidad a las solicitudes de información, cumpliendo con los lineamientos de confidencialidad y seguridad de la información.</t>
  </si>
  <si>
    <t>(1) un lineamiento que establece los parametros para estructurar la socialización de las respuestas de  solicitudes de información</t>
  </si>
  <si>
    <t>Correo eléctronico</t>
  </si>
  <si>
    <r>
      <t xml:space="preserve">Julio: </t>
    </r>
    <r>
      <rPr>
        <sz val="14"/>
        <color rgb="FF000000"/>
        <rFont val="Verdana"/>
        <family val="2"/>
      </rPr>
      <t>Al 31 de julio se realizó:
* Correo de recuento de verificación de buenas prácticas con otras Entidades y se establece dos propuestas para la socialización en pagina web.
* Propuesta borrador estructura solicitudes de información para revisión y aprobación</t>
    </r>
    <r>
      <rPr>
        <b/>
        <sz val="14"/>
        <color rgb="FF000000"/>
        <rFont val="Verdana"/>
        <family val="2"/>
      </rPr>
      <t xml:space="preserve">
Agosto: </t>
    </r>
    <r>
      <rPr>
        <sz val="14"/>
        <color rgb="FF000000"/>
        <rFont val="Verdana"/>
        <family val="2"/>
      </rPr>
      <t xml:space="preserve">Al 31 de agosto se realizo:
* Propuesta de publicación documento de solicitudes de información.
* Envío formato ajustado de la estructura del documento de solicitudes de información.
</t>
    </r>
    <r>
      <rPr>
        <b/>
        <sz val="14"/>
        <color rgb="FF000000"/>
        <rFont val="Verdana"/>
        <family val="2"/>
      </rPr>
      <t xml:space="preserve">
Septiembre:
</t>
    </r>
    <r>
      <rPr>
        <sz val="14"/>
        <color rgb="FF000000"/>
        <rFont val="Verdana"/>
        <family val="2"/>
      </rPr>
      <t xml:space="preserve">* Envío correo solicitud DTIC orientación anonimización datos sensibles a incluir en el documento de informe de solicitud de acceso a la información.
* Reunión con equipo DTIC para solicitar orientación frente a datos sensibles de las PQRS. </t>
    </r>
  </si>
  <si>
    <r>
      <rPr>
        <sz val="14"/>
        <color rgb="FF000000"/>
        <rFont val="Verdana"/>
        <family val="2"/>
      </rPr>
      <t>Julio:</t>
    </r>
    <r>
      <rPr>
        <sz val="14"/>
        <color indexed="8"/>
        <rFont val="Verdana"/>
        <family val="2"/>
      </rPr>
      <t xml:space="preserve"> se realiza identificación de buenas prácticas, así mismo se presenta documento en word borrado de informe "solicitudes de acceso a la  información pública"
 Agosto: Se evidencia avance a la gestión de la actividad, queda la aprobación y formalización de documento.
Septiembre: Se evidencia gestión. Se recomienda dar continuidad  la aprobación y formalización de documento de lineamiento e informe correspondiente.</t>
    </r>
  </si>
  <si>
    <t>Control Interno</t>
  </si>
  <si>
    <t>Seguimiento y Monitoreo al Sistema de Control Interno</t>
  </si>
  <si>
    <t>Realizar evaluación de infraestructura conforme a la norma técnica NTC 6047 de infraestructura, en el marco de la Auditoría de Gestión de las obras en  (MEBOG y Campo Verde)</t>
  </si>
  <si>
    <t>(1) Un informe de auditoría</t>
  </si>
  <si>
    <t xml:space="preserve">Informe de Auditoría </t>
  </si>
  <si>
    <t>Oficina de Control Interno</t>
  </si>
  <si>
    <r>
      <t>Enero:</t>
    </r>
    <r>
      <rPr>
        <sz val="14"/>
        <color rgb="FF000000"/>
        <rFont val="Verdana"/>
        <family val="2"/>
      </rPr>
      <t xml:space="preserve"> Se contempló la actividad desde la planeación de la Oficina, programando en la Plan Anual de Auditorias, la Auditoría de Gestión de las obras en  (MEBOG y Campo Verde)</t>
    </r>
    <r>
      <rPr>
        <b/>
        <sz val="14"/>
        <color rgb="FF000000"/>
        <rFont val="Verdana"/>
        <family val="2"/>
      </rPr>
      <t xml:space="preserve">
Agosto: </t>
    </r>
    <r>
      <rPr>
        <sz val="14"/>
        <color rgb="FF000000"/>
        <rFont val="Verdana"/>
        <family val="2"/>
      </rPr>
      <t>Mediante memorando número 20211300250733 , de fecha agosto 26 de 2021, se dio apertura a la auditoria a la gestión de las obras en curso (MEBOG Y CAMPOVERDE).</t>
    </r>
  </si>
  <si>
    <r>
      <t xml:space="preserve">Se evidencia la inclusión de auditoria OBRAS EN CURSO (MEBOG y Campo Verde), en el plan de auditorias de la OCI.
</t>
    </r>
    <r>
      <rPr>
        <b/>
        <sz val="14"/>
        <color rgb="FF000000"/>
        <rFont val="Verdana"/>
        <family val="2"/>
      </rPr>
      <t>Agosto:</t>
    </r>
    <r>
      <rPr>
        <sz val="14"/>
        <color indexed="8"/>
        <rFont val="Verdana"/>
        <family val="2"/>
      </rPr>
      <t xml:space="preserve"> Se evidencia apertura de auditoria.</t>
    </r>
  </si>
  <si>
    <t>Actualizar los documentos del proceso, de conformidad con la normatividad vigente</t>
  </si>
  <si>
    <t>Actualizar el 100%  de los documentos</t>
  </si>
  <si>
    <t>Documentos del proceso actualizados</t>
  </si>
  <si>
    <r>
      <t xml:space="preserve">Marzo: </t>
    </r>
    <r>
      <rPr>
        <sz val="14"/>
        <color rgb="FF000000"/>
        <rFont val="Verdana"/>
        <family val="2"/>
      </rPr>
      <t>Se llevo a cabo la actualización de 18 de los 21 documentos del proceso, lo cual  corresponde al 86%; dando cumplimiento a la actualización normativa y a los requerimientos de la auditoria de calidad</t>
    </r>
    <r>
      <rPr>
        <b/>
        <sz val="14"/>
        <color rgb="FF000000"/>
        <rFont val="Verdana"/>
        <family val="2"/>
      </rPr>
      <t xml:space="preserve">
Abril: </t>
    </r>
    <r>
      <rPr>
        <sz val="14"/>
        <color rgb="FF000000"/>
        <rFont val="Verdana"/>
        <family val="2"/>
      </rPr>
      <t>Se han realizado mesas de trabajo para la reformulación del  Estatuto de Auditoría y Código de Ética del Auditor Interno ES-SM-1, así como del proyecto de actualización de la Resolución de Estatuto de Auditoría Interna y Código de Ética Auditor Interno.</t>
    </r>
    <r>
      <rPr>
        <b/>
        <sz val="14"/>
        <color rgb="FF000000"/>
        <rFont val="Verdana"/>
        <family val="2"/>
      </rPr>
      <t xml:space="preserve">
Mayo: </t>
    </r>
    <r>
      <rPr>
        <sz val="14"/>
        <color rgb="FF000000"/>
        <rFont val="Verdana"/>
        <family val="2"/>
      </rPr>
      <t>Se adelantó como parte del proceso de mejora continua, la revisión y actualización del procedimiento Planes de mejoramiento PD-SM-04 y sus documentos asociados.</t>
    </r>
    <r>
      <rPr>
        <b/>
        <sz val="14"/>
        <color rgb="FF000000"/>
        <rFont val="Verdana"/>
        <family val="2"/>
      </rPr>
      <t xml:space="preserve">
Junio:</t>
    </r>
    <r>
      <rPr>
        <sz val="14"/>
        <color rgb="FF000000"/>
        <rFont val="Verdana"/>
        <family val="2"/>
      </rPr>
      <t xml:space="preserve"> Se presentó para validación y revisión conjunta con la OAP, el procedimiento Planes de mejoramiento PD-SM-04.</t>
    </r>
  </si>
  <si>
    <r>
      <t xml:space="preserve">Se evidencia la actualización del 86% de los documentos del proceso.
</t>
    </r>
    <r>
      <rPr>
        <b/>
        <sz val="14"/>
        <color rgb="FF000000"/>
        <rFont val="Verdana"/>
        <family val="2"/>
      </rPr>
      <t xml:space="preserve">Agosto: </t>
    </r>
    <r>
      <rPr>
        <sz val="14"/>
        <color rgb="FF000000"/>
        <rFont val="Verdana"/>
        <family val="2"/>
      </rPr>
      <t xml:space="preserve"> Se solicita ampliación de  fechas.</t>
    </r>
  </si>
  <si>
    <t>Gestión del talento humano</t>
  </si>
  <si>
    <t>Talento humano</t>
  </si>
  <si>
    <t>Gestión humana</t>
  </si>
  <si>
    <t xml:space="preserve">Capacitar a los evaluadores respecto a la construcción de planes de mejoramiento individuales como consecuencia del proceso de evaluación de desempeño, con el objetivo de consolidar las competencias o conocimeintos que son necesarios fortalecer. </t>
  </si>
  <si>
    <t>(1) Una capacitación para evaluadores</t>
  </si>
  <si>
    <t>Listado de asistencia</t>
  </si>
  <si>
    <t>Dirección de Gestión Humana</t>
  </si>
  <si>
    <r>
      <rPr>
        <b/>
        <sz val="14"/>
        <color rgb="FF000000"/>
        <rFont val="Verdana"/>
        <family val="2"/>
      </rPr>
      <t xml:space="preserve">Junio: </t>
    </r>
    <r>
      <rPr>
        <sz val="14"/>
        <color rgb="FF000000"/>
        <rFont val="Verdana"/>
        <family val="2"/>
      </rPr>
      <t xml:space="preserve">Se hizo consulta al DASCD y al DAFP acerca de la inclusión de los compromisos de mejoramiento en el diagnóstico del PIC. Se anexan correos enviados.
</t>
    </r>
    <r>
      <rPr>
        <b/>
        <sz val="14"/>
        <color rgb="FF000000"/>
        <rFont val="Verdana"/>
        <family val="2"/>
      </rPr>
      <t xml:space="preserve">Julio: </t>
    </r>
    <r>
      <rPr>
        <sz val="14"/>
        <color rgb="FF000000"/>
        <rFont val="Verdana"/>
        <family val="2"/>
      </rPr>
      <t xml:space="preserve">Se solicita la programación de la capacitación para el nivel directivo. Se anexa correo de evidencia. 
</t>
    </r>
    <r>
      <rPr>
        <b/>
        <sz val="14"/>
        <color rgb="FF000000"/>
        <rFont val="Verdana"/>
        <family val="2"/>
      </rPr>
      <t xml:space="preserve">Agosto: </t>
    </r>
    <r>
      <rPr>
        <sz val="14"/>
        <color rgb="FF000000"/>
        <rFont val="Verdana"/>
        <family val="2"/>
      </rPr>
      <t>El 5 de agosto se realizó capacitación para los evaluadores la cual estuvo dirigida por el DASCD y donde participaron 12 personas.</t>
    </r>
  </si>
  <si>
    <r>
      <t xml:space="preserve">Julio: Se presenta avance a la gestión de la actividad.
Agosto: Se evidencia lista de asistencia a capacitación y correos.
</t>
    </r>
    <r>
      <rPr>
        <b/>
        <sz val="14"/>
        <color rgb="FF000000"/>
        <rFont val="Verdana"/>
        <family val="2"/>
      </rPr>
      <t>Septiembre: Ejecutada</t>
    </r>
  </si>
  <si>
    <t xml:space="preserve">Desarrollar el tema de gobernanza para la paz como parte del contenido del curso de transparencia ciudadana </t>
  </si>
  <si>
    <t>(1) Un curso de transparencia ciudadana</t>
  </si>
  <si>
    <t>Guía académica del curso
Listado de asistencia</t>
  </si>
  <si>
    <r>
      <t>Septiembre:</t>
    </r>
    <r>
      <rPr>
        <sz val="14"/>
        <color rgb="FF000000"/>
        <rFont val="Verdana"/>
        <family val="2"/>
      </rPr>
      <t xml:space="preserve"> Se recibe y aprueba hoja de vida del docente que realizará el curso para posteriormente hacer reunión donde se define el alcance del contenido. Seguido a esto se recibirá la propuesta de contenido académico. Se presenta como evidencia el correo donde el proveedor presenta la HV del docente. </t>
    </r>
  </si>
  <si>
    <t>Septiembre: Se evidencia avance en la gestión, sin avance numérico.</t>
  </si>
  <si>
    <t>Elaborar y aplicar encuesta que permita identificar el grupo de personas interesadas en tomar el programa de bilinguismo.</t>
  </si>
  <si>
    <t>(1)Una  encuesta diseñada y aplicada</t>
  </si>
  <si>
    <t>Resultados consolidados</t>
  </si>
  <si>
    <r>
      <t xml:space="preserve">Septiembre: </t>
    </r>
    <r>
      <rPr>
        <sz val="14"/>
        <color rgb="FF000000"/>
        <rFont val="Verdana"/>
        <family val="2"/>
      </rPr>
      <t>Se diseñó y elaboró la encuesta de bilingüismo que se va a divulgar a toda la entidad. Sin embargo, en la semana en que se iba a publicar, la OAC canceló todas la publicaciones de la DGH. Como evidencia se adjunta el link que lleva al forms donde está diseñada la encuesta y el correo de solicitud de publicación. Se anexa encuesta bilingüismo y correo divulgación encuesta</t>
    </r>
  </si>
  <si>
    <t>Septiembre: Se evidencia aplicación de la encuesta, sin embargo para dar cierre a la acción se recomienda remitir el consolidado de la encuesta.</t>
  </si>
  <si>
    <t>Divulgar la ruta de atención para el manejo de acoso laboral y sexual a través de estrategias de comunicación y sensibilización para todos los servidores públicos y contratistas de la entidad</t>
  </si>
  <si>
    <t xml:space="preserve"> (10) DiezTalleres
(5)Cinco  publicaciones</t>
  </si>
  <si>
    <t>Listados de asistencia
Publicaciones</t>
  </si>
  <si>
    <r>
      <rPr>
        <b/>
        <sz val="14"/>
        <color rgb="FF000000"/>
        <rFont val="Verdana"/>
        <family val="2"/>
      </rPr>
      <t xml:space="preserve">Enero: </t>
    </r>
    <r>
      <rPr>
        <sz val="14"/>
        <color rgb="FF000000"/>
        <rFont val="Verdana"/>
        <family val="2"/>
      </rPr>
      <t xml:space="preserve">Se realizó Taller "Modalidades de Acoso Laboral", funciones y responsabilidades del CCL.
</t>
    </r>
    <r>
      <rPr>
        <b/>
        <sz val="14"/>
        <color rgb="FF000000"/>
        <rFont val="Verdana"/>
        <family val="2"/>
      </rPr>
      <t>Febrero</t>
    </r>
    <r>
      <rPr>
        <sz val="14"/>
        <color rgb="FF000000"/>
        <rFont val="Verdana"/>
        <family val="2"/>
      </rPr>
      <t xml:space="preserve">: No se realizó ninguna actividad relacionada con este tema.
</t>
    </r>
    <r>
      <rPr>
        <b/>
        <sz val="14"/>
        <color rgb="FF000000"/>
        <rFont val="Verdana"/>
        <family val="2"/>
      </rPr>
      <t xml:space="preserve">Marzo: </t>
    </r>
    <r>
      <rPr>
        <sz val="14"/>
        <color rgb="FF000000"/>
        <rFont val="Verdana"/>
        <family val="2"/>
      </rPr>
      <t xml:space="preserve">No se realizó ninguna actividad relacionada con este tema.
</t>
    </r>
    <r>
      <rPr>
        <b/>
        <sz val="14"/>
        <color rgb="FF000000"/>
        <rFont val="Verdana"/>
        <family val="2"/>
      </rPr>
      <t xml:space="preserve">Abril: </t>
    </r>
    <r>
      <rPr>
        <sz val="14"/>
        <color rgb="FF000000"/>
        <rFont val="Verdana"/>
        <family val="2"/>
      </rPr>
      <t xml:space="preserve">Se realizaron tres Talleres de  " Prevención de acos laboral y Sexual" y una asesoría legal al  CCL "Procedimiento de quejas de acos laboral.
Se realizó una publicación de Cartilla Prevención del Acoso Laboral y Sexual
</t>
    </r>
    <r>
      <rPr>
        <b/>
        <sz val="14"/>
        <color rgb="FF000000"/>
        <rFont val="Verdana"/>
        <family val="2"/>
      </rPr>
      <t>Mayo:</t>
    </r>
    <r>
      <rPr>
        <sz val="14"/>
        <color rgb="FF000000"/>
        <rFont val="Verdana"/>
        <family val="2"/>
      </rPr>
      <t xml:space="preserve"> Se realizaron dos  publicaciones : 1. publicación de Definición del Comité de Convivencia Laboral y Reporte un presunto caso de acoso laboral, 2. publicación de Socialización de miembros del comité de convivencia Laboral
</t>
    </r>
    <r>
      <rPr>
        <b/>
        <sz val="14"/>
        <color rgb="FF000000"/>
        <rFont val="Verdana"/>
        <family val="2"/>
      </rPr>
      <t>Junio:</t>
    </r>
    <r>
      <rPr>
        <sz val="14"/>
        <color rgb="FF000000"/>
        <rFont val="Verdana"/>
        <family val="2"/>
      </rPr>
      <t xml:space="preserve"> Se realizaron tres talleres  de Convivencia Laboral"(Prevención del acoso laboral y sexual) y Taller de Taller "Prevención del Acoso laboral y Acoso sexual laboral” Departamento Administrativo del Servicio Civil Distrital y Secretaria Distrital de la Mujer.
Se realizó publicación de Actualización Reglamento Comité de Convivencia Laboral y formas de afrontar un conflicto.
Se anexa: reglamento del comité de convivencia y divulgación del mismo, listados de asistencia y encuestas de satisfacción de los eventos, publicación cartilla acoso laboral, Actividades consolidadas para la prevención del acoso laboral, taller prevención acoso laboral
</t>
    </r>
    <r>
      <rPr>
        <b/>
        <sz val="14"/>
        <color rgb="FF000000"/>
        <rFont val="Verdana"/>
        <family val="2"/>
      </rPr>
      <t>Julio:</t>
    </r>
    <r>
      <rPr>
        <sz val="14"/>
        <color rgb="FF000000"/>
        <rFont val="Verdana"/>
        <family val="2"/>
      </rPr>
      <t xml:space="preserve"> Se realizaron  23 entrevistas semiestructuradas a casos de alta probabilidad de acoso laboral de acuerdo a los resultados de la evolución psicosocial 2021 e intervención individual con el equipo psicosocial en casos con afectación emocional relacionados con presunto acoso laboral.
</t>
    </r>
    <r>
      <rPr>
        <b/>
        <sz val="14"/>
        <color rgb="FF000000"/>
        <rFont val="Verdana"/>
        <family val="2"/>
      </rPr>
      <t>Agosto:</t>
    </r>
    <r>
      <rPr>
        <sz val="14"/>
        <color rgb="FF000000"/>
        <rFont val="Verdana"/>
        <family val="2"/>
      </rPr>
      <t xml:space="preserve"> Se  realizaron cuatro talleres de Prevención de acoso laboral y sexual , los días 10 , 11. 12 y 13 de agosto de 2021, y una publicación el 26 de agosto sobre Buenas prácticas para mejorar la convivencia laboral, socialización correo Comité de Convivencia.
</t>
    </r>
    <r>
      <rPr>
        <b/>
        <sz val="14"/>
        <color rgb="FF000000"/>
        <rFont val="Verdana"/>
        <family val="2"/>
      </rPr>
      <t xml:space="preserve">Septiembre: </t>
    </r>
    <r>
      <rPr>
        <sz val="14"/>
        <color rgb="FF000000"/>
        <rFont val="Verdana"/>
        <family val="2"/>
      </rPr>
      <t>1.Taller "Prevención del Acoso laboral y Acoso sexual laboral” Departamento Administrativo del Servicio Civil Distrital y Secretaria Distrital de la Mujer.
2. Evaluación Psicosocial aplicación cuestionarios de Comunicación Organizacional, Liderazgo y Cuestionario de Heinz Leymann (permite medir probabilidad de acoso laboral).
3. Taller Trabajo en equipo y comunicación asertiva.
Publicación de la función del Comité de Convivencia Laboral.</t>
    </r>
  </si>
  <si>
    <t>Junio: Se realizaron 7 talleres y 4 publicaciones con los temas en la actividad. 
Julio: Se recomienda tener en cuenta meta y la programación de la actividad.
Agosto: Se evidencia lista de asistencia a talleres, así como los documentos de apoyo para el desarrollo de los talleres. Se recomienda tener en cuenta meta y la programación de la actividad.
Septiembre: se evidencia la ejecución de talleres  (13) y publicaciones(5) con temática de ruta acoso laboral.</t>
  </si>
  <si>
    <t>Actualizar el Tutor de cada dependencia y sensibilizarlos frente a la importancia de su rol en la transferencia de conocimeinto al interior del equipo de trabajo.</t>
  </si>
  <si>
    <t>100% Tutores sensibilizados</t>
  </si>
  <si>
    <t>Listado de tutores actualizada
Listado de asistencia a sensibilización</t>
  </si>
  <si>
    <r>
      <rPr>
        <b/>
        <sz val="14"/>
        <color rgb="FF000000"/>
        <rFont val="Verdana"/>
        <family val="2"/>
      </rPr>
      <t>Julio</t>
    </r>
    <r>
      <rPr>
        <sz val="14"/>
        <color rgb="FF000000"/>
        <rFont val="Verdana"/>
        <family val="2"/>
      </rPr>
      <t xml:space="preserve">: Se mantuvieron los mismos tutores mientras se hace la respectiva actualización y capacitación entre agosto y septiembre. 
</t>
    </r>
    <r>
      <rPr>
        <b/>
        <sz val="14"/>
        <color rgb="FF000000"/>
        <rFont val="Verdana"/>
        <family val="2"/>
      </rPr>
      <t>Septiembre:</t>
    </r>
    <r>
      <rPr>
        <sz val="14"/>
        <color rgb="FF000000"/>
        <rFont val="Verdana"/>
        <family val="2"/>
      </rPr>
      <t xml:space="preserve"> Se envió correo electrónico a todos los jefes de oficina, directores, subsecretarios y secretario, solicitando la actualización de los Tutores. Se anexa correo de solicitud a los jefes.  </t>
    </r>
  </si>
  <si>
    <t>Julio: De acuerdo al reporte se mantienen los tutores, definir ratificación d e los mismo para proceder a realizar las capacitaciones, no se genera avance numérico.
Agosto: Se recomienda fortalecer las evidencias en cuanto a la actualización de los tutores ( puede ser por correo electrónico)
Septiembre: Se evidencia correo electrónico con solicitud de actualización de tutores.</t>
  </si>
  <si>
    <t>Aplicar encuesta de sintomatología osteomuscular a personas con discapacidad</t>
  </si>
  <si>
    <t xml:space="preserve">  (1) Una encuesta de sintomatología osteomuscular</t>
  </si>
  <si>
    <t>Informe y análisis de resultados</t>
  </si>
  <si>
    <r>
      <t>J</t>
    </r>
    <r>
      <rPr>
        <b/>
        <sz val="14"/>
        <color rgb="FF000000"/>
        <rFont val="Verdana"/>
        <family val="2"/>
      </rPr>
      <t xml:space="preserve">unio: </t>
    </r>
    <r>
      <rPr>
        <sz val="14"/>
        <color rgb="FF000000"/>
        <rFont val="Verdana"/>
        <family val="2"/>
      </rPr>
      <t xml:space="preserve">El reporte se realiza en el mes de julio, fecha en la cual inicia la ejecución de esta actividad.
</t>
    </r>
    <r>
      <rPr>
        <b/>
        <sz val="14"/>
        <color rgb="FF000000"/>
        <rFont val="Verdana"/>
        <family val="2"/>
      </rPr>
      <t xml:space="preserve">Julio:  </t>
    </r>
    <r>
      <rPr>
        <sz val="14"/>
        <color rgb="FF000000"/>
        <rFont val="Verdana"/>
        <family val="2"/>
      </rPr>
      <t xml:space="preserve">Se aplicaron  14  encuestas a personas con discapacidad.
</t>
    </r>
    <r>
      <rPr>
        <b/>
        <sz val="14"/>
        <color rgb="FF000000"/>
        <rFont val="Verdana"/>
        <family val="2"/>
      </rPr>
      <t xml:space="preserve">Agosto: </t>
    </r>
    <r>
      <rPr>
        <sz val="14"/>
        <color rgb="FF000000"/>
        <rFont val="Verdana"/>
        <family val="2"/>
      </rPr>
      <t xml:space="preserve">Se aplicaron 4 encuestas a personas con discapacidad.
</t>
    </r>
    <r>
      <rPr>
        <b/>
        <sz val="14"/>
        <color rgb="FF000000"/>
        <rFont val="Verdana"/>
        <family val="2"/>
      </rPr>
      <t xml:space="preserve">Septiembre: </t>
    </r>
    <r>
      <rPr>
        <sz val="14"/>
        <color rgb="FF000000"/>
        <rFont val="Verdana"/>
        <family val="2"/>
      </rPr>
      <t>En este periodo no se realizó</t>
    </r>
  </si>
  <si>
    <r>
      <t xml:space="preserve">Julio: Se debe cargar  las evidencias de las encuestas y los resultados encontrados en las mismas.
Agosto: </t>
    </r>
    <r>
      <rPr>
        <sz val="14"/>
        <color rgb="FF000000"/>
        <rFont val="Verdana"/>
        <family val="2"/>
      </rPr>
      <t>Se evidencia lista de inspección biomecánica en puestos de trabajo, verificar las evidencias, toda vez que no es claro si la presentada corresponde a las encuestas realizadas</t>
    </r>
    <r>
      <rPr>
        <b/>
        <sz val="14"/>
        <color rgb="FF000000"/>
        <rFont val="Verdana"/>
        <family val="2"/>
      </rPr>
      <t>.
Septiembre: Se recomienda tener en encuesta la programación, meta e indicador de la actividad</t>
    </r>
  </si>
  <si>
    <t xml:space="preserve">Implementar las recomendaciones generadas a los servidores públicos y contratistas en condición de discapacidad resultado de los análisis de puesto de trabajo y en el diagnóstico realizado a través de la medición de la encuesta de sintomatología ostemuscular </t>
  </si>
  <si>
    <t>Implementación de recomendaciones</t>
  </si>
  <si>
    <t>Informe Técnico de la ARL con verificación del cumplimiento a recomendaciones</t>
  </si>
  <si>
    <t>Junio: El reporte se realiza en el mes de julio, fecha en la cual inicia la ejecución de esta actividad.
Julio:  Se realizaron los informes y las recomendaciones  con las especificaciones técnicas en cuanto a espacio, ubicación y elementos en el puesto de trabajo buscan facilitar los procesos de trabajo y prevenir las quejas o molestias por DME a 8 personas con discapacidad.
Agosto: Se realizó informe técnico de la Fisioterapeuta y matriz de seguimiento de las actividades realizadas con personal con discapacidad. Se anexa una inspecciona puesto de trabajo de persona con discapacidad.
Septiembre: En este periodo no se realizó</t>
  </si>
  <si>
    <t>Julio: Se presenta avance a la gestión de las actividad.
Agosto: Se evidencia informe del "PROGRAMA DE GESTIÓN PARA LA PREVENCIÓN DE DESORDENES MÚSCULO ESQUELETICOS", así como la matriz de seguimiento a las acciones desarrolladas con corte a agosto.
Septiembre: Se recomienda tener en encuesta la programación, meta e indicador de la actividad</t>
  </si>
  <si>
    <t xml:space="preserve">Realizar la financiación de programas de educación formal de acuerdo a las solicitudes presentadas por los servidores públicos y previo cumplimiento de los requisitos establecidos en la entidad. </t>
  </si>
  <si>
    <t>Financiación de programas de educación formal</t>
  </si>
  <si>
    <t xml:space="preserve">Resoluciones de otorgamiento, reconocimiento y orden de pago.
</t>
  </si>
  <si>
    <r>
      <t xml:space="preserve">Enero: Se realizó la aprobación de recursos para la presente vigencia por valor de $150.000.000. Se elaboró el  Reglamento para la Financiación de Educación Formal, el cual fue presentado a la Comisión de Personal para comentarios. 
Febrero: Se presentó a la Comisión de Personal los ajustes realizados al Reglamento para la Financiación de Educación Formal, de acuerdo a las solicitudes realizadas por dicha instancia. Se recibieron 5 solicitudes de financiación para estudio. 
Marzo: Se divulgó a los servidores públicos, través de la Oficina de Comunicaciones, el incentivo de financiación de educación superior para que los interesados enviaran a la Dirección de Gestión Humana sus solicitudes con los documentos respectivos. Se formalizó en el Sistema de Gestión de Calidad el Reglamento de Financiación de Educación Formal con el código RG-GH-3. Se recibieron 9 solicitudes para estudio. 
Abril: Se divulgó a los servidores públicos, través de la Oficina de Comunicaciones, el incentivo de financiación de educación superior para que los interesados enviaran a la Dirección de Gestión Humana sus solicitudes con los documentos respectivos. Se recibieron 9 solicitudes para estudio. Se emite la Resolución 0167 del 16 de abril de 2021, mediante la cual se otorga, reconoce y ordena el pago de apoyos económicos para educación formal.
Mayo: Se divulgó a los servidores públicos, través de la Oficina de Comunicaciones, el incentivo de financiación de educación superior para que los interesados enviaran a la Dirección de Gestión Humana sus solicitudes con los documentos respectivos. Se recibieron 7 solicitudes para estudio. 
Junio: Se divulgó a los servidores públicos, través de la Oficina de Comunicaciones, el incentivo de financiación de educación superior para que los interesados enviaran a la Dirección de Gestión Humana sus solicitudes con los documentos respectivos.  se recibieron 11 solicitudes. Se emite la Resolución 0273 del 24 de junio de 2021, mediante la cual se otorga, reconoce y ordena el pago de apoyos económicos para educación formal. Durante el semestre se recibieron 41 solicitudes, 23 fueron aprobadas, 7 negadas, 11 en estudio.  Se ha pagado la suma de $50.862.371
Se anexa: Reglamento de Financiación de Educación Formal, publicaciones, relación de solicitudes, resoluciones. 
Julio: Se recibieron 9 solicitudes nuevas que se encuentran en estudio. 
Agosto: Se recibieron 4 solicitudes.  Se aprueba el tercer grupo compuesto por 16 servidores por valor de $40.792.319.  Resolución en proceso.  Se aprobaron 6 solicitudes y 3 solicitudes no cumplieron requisitos. 
</t>
    </r>
    <r>
      <rPr>
        <b/>
        <sz val="14"/>
        <color rgb="FF000000"/>
        <rFont val="Verdana"/>
        <family val="2"/>
      </rPr>
      <t>Septiembre</t>
    </r>
    <r>
      <rPr>
        <sz val="14"/>
        <color rgb="FF000000"/>
        <rFont val="Verdana"/>
        <family val="2"/>
      </rPr>
      <t xml:space="preserve">: Se recibieron 10 solicitudes, se aprobaron 6 y 5 están en estudio. Se han expedido 4 resoluciones de reconocimiento. </t>
    </r>
  </si>
  <si>
    <t xml:space="preserve">Junio: Se evidencia reglamento y resoluciones de financiación.
Julio: Se evidencia matriz de seguimiento a las solicitudes allegadas
Agosto: Se evidencia matriz de seguimiento a las solicitudes allegadas
Septiembre: Se evidencia matriz de seguimiento a las solicitudes allegadas
</t>
  </si>
  <si>
    <t>Gestionar con entidades educativas, convenios  para  descuento en el valor de la matrícula para servidores, contratistas y sus familias, en programas de pregrado, posgrado y educación continua.</t>
  </si>
  <si>
    <t>Convenios con entidades educativas</t>
  </si>
  <si>
    <t>Convenios con entidades educativas formalizados.</t>
  </si>
  <si>
    <t xml:space="preserve">
Abril: Se realizó la organización de listado de instituciones educativas para contactar. Se diseñó el modelo de carta - convenio. Se realizó contacto con instituciones educativas a través de correo electrónico. Se realizó reunión con la Universidad del Rosario, CUN, América, La Sabana, Andes, Militar, EAN, Santo Tomás y FUCS. Contacto con instituciones educativas a través de correo electrónico. 
Mayo: Contacto con instituciones educativas a través de correo electrónico. Reunión con Universidad Libre.
Junio: Se firma carta - convenio con la Universidad Libre. Seguimiento a las instituciones contactadas. 
Se anexa: relación universidades contactadas, carta convenio con la Universidad Libre, modelo de carta convenio, oferta de descuentos de Universidad Del Rosario, 
Agosto: Se formalizó convenio con la Universidad Libre. </t>
  </si>
  <si>
    <t>Junio: Se evidencia carta de convenio con la Universidad Libre  de Colombia.
Julio: Se presenta seguimiento a los convenios, mediante correos electrónicos.
Agosto: Se evidencia carta enviada por la U libre, con asunto: Oferta de descuentos para los para los empleados y/o contratistas y/o trabajadores en misión de la SECRETARÍADISTRITALDESEGURIDAD, CONVIVENCIA Y JUSTICIA</t>
  </si>
  <si>
    <t>Realizar feria educativa virtual  con aliados y distintas instituciones educativas para servidores y contratistas de la entidad.</t>
  </si>
  <si>
    <t xml:space="preserve">(1) Una  feria educativa virtual  </t>
  </si>
  <si>
    <t>Listado de asistencia a feria educativa virtual</t>
  </si>
  <si>
    <t xml:space="preserve">Abril: Se divulgó y realizó la presentación de la oferta académica de la Universidad de La Sabana y Militar. 
Mayo: Se hizo seguimiento con las instituciones educativas. 
Junio: Se hizo seguimiento con las instituciones educativas. Se realizó el montaje de la información de programas y descuentos con lo allegado por las universidades interesadas en participar. 
Se anexa: listado de asistencia a charlas realizadas por universidad, divulgación de información, satisfacción de eventos.
Julio: Se programa la feria educativa para presentar los convenios y ofertas conseguidas en temas de educativos, se consolida información para envío a comunicaciones y se graba video de invitación a la feria
Agosto: Se realizó una feria educativa del 9 al 13 de agosto, donde se divulgó 1 convenio hecho con la Universidad Libre y adicionalmente se promocionaron alianzas con diferentes instituciones educativas y de financiación. En la feria virtual se alcanzaron 1.1K de visitas. </t>
  </si>
  <si>
    <t>Junio: Se presentan evidencias de las presentaciones realizadas con la universidad de la Sabana y la Universidad Militar
Julio: Se presenta avance a la gestión para el desarrollo de la feria educativa en el mes de agosto
Agosto: se evidencian piezas comunicativas, video y documentación "spark feria educativas".</t>
  </si>
  <si>
    <t>Realizar divulgación del Programa Servimos, solicitando a los servidores manifestar si hacen uso de estos convenios y alianzas</t>
  </si>
  <si>
    <t>(4) cuatro  acciones de divulgación del Programa Servimos
(1) una base de datos con respuestas consolidadas</t>
  </si>
  <si>
    <t>Publicaciones de  divulgación
B de datos con respuestas consolidadas</t>
  </si>
  <si>
    <t xml:space="preserve">Junio: En el mes de junio se hace la publicación del Programa Servimos en la que se mencionan las alianzas que se tienen en el marco de seis categorías: Veteranos, Seguros, Turismo y Recreación, Cultura y Medio Ambiente, Educación y Salud y Bienestar.  En la publicación se invita a registrar en el correo julia.benavides@scj.gov.co, el acceso a alguna de estas alianzas, pero no se reportó ninguna participación.
Se anexa: Divulgación programa
Agosto: Se realiza la divulgación del Programa Servimos que contiene seis categorías:  Veteranos, Seguros, Turismo y Recreación, Cultura y Medio Ambiente, Educación y Salud y Bienestar.  En la publicación se invita a registrar en el correo julia.benavides@scj.gov.co, el acceso a alguna de estas alianzas, sin que a la fecha se reporte alguna participación.
Se anexa la evidencia de publicación de fecha 13 de agosto.
Julio: En este mes no se presenta avance, de acuerdo a lo establecido en la meta. </t>
  </si>
  <si>
    <t>Julio: Se evidencias boletín No 153 
Agosto: Se evidencian correo masivos con publicaciones.</t>
  </si>
  <si>
    <t>Recibir y analizar los resultados de la aplicación del instrumento para la medición del Clima Laboral, llevada a cabo por el DASCD, en la que se incluyó la "Capacidad profesional"</t>
  </si>
  <si>
    <t>(1) consoldiado de la Información analizada</t>
  </si>
  <si>
    <t>Informe de Resultados de la medición del Clima Laboral y Calidad de Vida en el Trabajo, del DASCD</t>
  </si>
  <si>
    <t xml:space="preserve">Abril: Se recibe el informe del DASCD de diagnóstico de Clima Laboral, Ambiente Organizacional realizado entre noviembre de 2020 y enero de 2021. La información relacionada con la "Capacidad Profesional", se evidencia en el eje de "Propósito de Vida" (Factores de Desarrollo Personal y Autoevaluación); de igual manera en el eje de "Conocimiento de Fortalezas Propias" (Factores de: Liderazgo, Empoderamiento, Administración del Talento Humano y Autogestión)
Mayo: Se lleva a cabo el análisis de dicha información, con base en la cual se proyecta un Plan de Intervención de Clima Laboral 
Se anexa: informe de resultados, plan de intervención, fotografías, </t>
  </si>
  <si>
    <t>Se evidencia informe de resultados de medición del clima laboral, así mismos se presenta plan de intervención. Se recomienda dar alcance, para determinar la formalización del  plan.</t>
  </si>
  <si>
    <t>Realizar la adecuación de los espacios asignados y dotación de las Salas Amigas de la Familia Lactante en los tres centros de trabajo: Cárcel Distrital, C4 y Nivel Central</t>
  </si>
  <si>
    <t>(3) Tres salas en funcionamiento</t>
  </si>
  <si>
    <t>Listados  de registro
Publicaciones del servicio</t>
  </si>
  <si>
    <t>Marzo: Durante el mes de marzo se adelantó una reunión entre los equipos de Bienestar y SST, con miras a tratar aspectos relacionados con las  Salas Amigas de la Familia Lactante (SAFL). De igual manera se hacen las solicitudes de adecuación de las SAFL en cada uno de los Centros de Trabajo de la Secretaría. De otra parte, se incluye una información de las SAFL en la presentación que se proyecta en las jornadas de Inducción a servidores y contratistas de la Secretaría.
Abril: Durante el mes de abril se adelantan las labores de adecuación de las SAFL en los Centros de Trabajo de la Secretaría.
Mayo: En el mes de mayo se da continuidad a algunas labores de adecuación de las SAFL.  También se retoma el contacto con la profesional de la Secretaría Distrital de Integración Social (SDIS) que asesorará el tema y que hará el correspondiente acompañamiento, estableciendo las fechas correspondientes a la jornada de capacitación para el personal de Bienestar y de SST. De igual manera, se recibe y divulga la invitación de parte de Luis Hernando Parra Nope - Subdirector para la Infancia de la Secretaría de Integración Social, para participar en el Primer Encuentro de las SAFL en el entorno laboral - Entidades Distritales.
Junio: Durante el mes de junio se deterterminan las fechas en las que se adelantarán las jornadas de capacitación en SAFL con la profesional de la Secretaría de Integración Social, las cuales serán el 7 y el 14 de julio, con el personal de SST y Bienestar; así mismo, se envían los datos correspondientes al personal de servidores y contratistas que participarán del mismo. De otra parte, se recibe la invitación formal para participar en la Estrategia de las SAFL de acuerdo con previa inscripción, la cual se lleva a cabo el 17 de junio y del cual se recibe posterior información relacionada con documentación alusiva a las SAFL (Presentación, formatos, normatividad y manual de implementación de las SAFL)
Se anexa: correos, invitación capacitación.
Julio: Se adelanta proceso de capacitación del personal de SST y Bienestar en el Curso de Cualificación en Lactancia Materna y Alimentación Infantil Saludable, llevado a cabo por parte de la profesional de la Secretaría de Integración Social, realizado durante dos jornadas de 5  horas cada una, que culminaron con la presentación de un trabajo individual de cada uno de los asistentes, consistente en un entregable de material pedagógico con temas asignados por la profesional de la SDIS. Esta capacitación fue debidamente certificada a cada uno de los asistentes. 
De otra parte, se escogió mediante votación de la Dirección de Gestión Humana, el dibujo para la decoración de las SAFL, que será elaborado por personal de PPL de la Cárcel Distrital.
Se adjuntan evidencias de las capacitaciones, de los dibujos y de las votaciones de elección.
Agosto: En el mes de agosto se llevó a cabo la decoración de la Sala de Lactancia de la Cárcel Distrital. También se hizo la publicación de la presentación de Acciones Preventivas y Correctivas de SST en la que se menciona la adecuación de las salas de lactancia. De igual forma, se llevan a cabo las publicaciones alusivas a la Semana de la Lactancia Materna.
Se anexan las evidencias de fotos de la pintura de la Sala de Lactancia de la Cárcel Distrital, pantallazos de la publicación de las acciones Preventivas y Correctivas de SST y pantallazos de las publicaciones de la Semana de la Lactancia Materna (todas ellas, en un archivo de Word)
Septiembre: Para el mes de septiembre se tiene la decoración completa de las tres Salas Amigas de la Familia Lactante; así las cosas, se tienen en funcionamiento las tres SAFL en los siguientes centros de trabajo: Cárcel Distrital, Centro de Comando, Control, Comunicaciones y Cómputo - C4 y Nivel Central. Se adjunta como evidencia el archivo fotográfico de las Salas Amigas de la Lactancia Materna en los tres centros de trabajo.</t>
  </si>
  <si>
    <t>Junio: Se evidencian reuniones realizadas por los equipos.
Julio: se presente Word en blanco, se recomienda subir evidencias, de acuerdo con en avance presentado.
Agosto: Se evidencia registro fotográfico de las salas de lactancia, así como correo masivos de socializaciones con relación a la semana mundial de la lactancia materna
Septiembre: Se evidencian fotografías de la SAFL</t>
  </si>
  <si>
    <t>Actualizar el Plan Institucional de Capacitación - PIC</t>
  </si>
  <si>
    <t xml:space="preserve">(1)  Actualización del PIC </t>
  </si>
  <si>
    <t xml:space="preserve">Plan Institucional de Capacitación </t>
  </si>
  <si>
    <t xml:space="preserve">Agosto: Se hizo seguimiento a la ejecución de actividades para proyectar la actualización que se realizará al PIC. 
Septiembre: Se hace revisión de actividades del PIC y se solicita ajuste al equipo jurídico. Posteriormente, se recibe la indicación que al ser un documento formal del SGC, se puede hacer la actualización y se reporta el control de cambios del plan codificado. Se anexa correo y word con descripción del ajuste. </t>
  </si>
  <si>
    <t>Agosto: se evidencia PIC con resumen de capacitaciones programadas, ejecutadas y eliminadas
Septiembre: Se evidencia avance a la gestión.</t>
  </si>
  <si>
    <t>Integridad</t>
  </si>
  <si>
    <t>Realizar análisis semestral de las encuestas de satisfacción referentes a las actividades desarrolladas en el marco de la Integridad, para ejecutar los ajustes correspondientes.</t>
  </si>
  <si>
    <t>(2) Dos consolidados de análisis de las encuestas de satisfacción</t>
  </si>
  <si>
    <t>Informe semestral</t>
  </si>
  <si>
    <t xml:space="preserve">Junio: En el mes de junio se lleva a cabo el informe consolidado de la satisfacción, con base en las respectivas encuestas diligenciadas por parte de quienes participaron en las actividades de Integridad en el transcurso del primer semestre de la presente vigencia.
Julio: En este mes no se presenta avance, de acuerdo a lo establecido en la meta. 
Agosto: En este mes no se presenta avance, de acuerdo con lo establecido en la meta, por tratarse d evaluación semestral
Septiembre: En este mes no se presenta avance, de acuerdo con lo establecido en la meta, por tratarse de evaluación semestral. Se sube la evidencia correspondiente al primer semestre.
</t>
  </si>
  <si>
    <t>Junio: Se evidencia consolidado de información.</t>
  </si>
  <si>
    <t>Incluir en la encuesta de percepción de integridad, ítems relacionados con las recomendaciones, opiniones u objeciones</t>
  </si>
  <si>
    <t>(1)  Una encuesta de percepción de integridad</t>
  </si>
  <si>
    <t>Informe anual</t>
  </si>
  <si>
    <t>Gestión del conocimiento y la innovación</t>
  </si>
  <si>
    <t>Gestión del conocimiento</t>
  </si>
  <si>
    <t>Conformación de la Mesa Técnica de Conocimiento e Innovación</t>
  </si>
  <si>
    <t>(1) Una mesa técnica conformada</t>
  </si>
  <si>
    <t>Una (1) Ficha de conformación de la Mesa Técnica firmada</t>
  </si>
  <si>
    <t>Febrero: Teniendo en cuenta que en el que el 30 de noviembre de 2021 se remitió a la Oficina Asesora de Planeación la ficha para la creación de la Mesa Técnica de Conocimiento e Innovación para ser presentada al Comité Institucional de Gestión y Desempeño para aprobación, se reiteró solicitud a  dicha dependencia quien informó que sería presentada en la próxima reunión. 
Marzo: El 15 de marzo es aprobada la Mesa Técnica de Conocimiento e Innovación por el Comité Institucional de Gestión y Desempeño. 
Se anexa: Correo electrónico, ficha de mesa técnica firmada</t>
  </si>
  <si>
    <t>Se evidencia documento de mesa técnica de conocimiento e innovación</t>
  </si>
  <si>
    <t xml:space="preserve">Elaborar el reglamento interno de la Mesa Técnica de Conocimiento e Innovación </t>
  </si>
  <si>
    <t>Un (1) reglamento interno</t>
  </si>
  <si>
    <t>Un (1) reglamento interno aprobado</t>
  </si>
  <si>
    <t xml:space="preserve">Junio: Se realizó revisión de reglamento de la mesa técnica de conocimiento en otras entidades, encontrando información de la Alcaldía del Municipio de Bello y la Secretaría Nacional de Educación Superior de Quito . Se realizó reunión con los integrantes de la Mesa Técnica de Conocimiento e Innovación, el 23 de junio de 2021, en la cual se informó de la necesidad de elaborar el reglamento interno de esta instancia
Se anexa: presentación en power point, información referentes consultados
Julio: Se avanza en la elaboración del reglamento a través de revisión bibliográfica y se presentará a la mesa técnica en reunión de agosto. 
Agosto: En reunión se acuerdan ítems para incluir en el reglamento, el cual se va a presentar en reunión de septiembre. 
Septiembre: En reunión del 24/09 la mesa técnica aprueba el reglamento. Se adjunta Reglamento y acta de reunión. </t>
  </si>
  <si>
    <t>Junio: Se evidencia presentación del 23 de junio. Fortalecer las evidencias.
Julio: Se presenta avance a la gestión.
Agosto: Se evidencia acta de la mesa técnica de gestión del conocimiento y la innovación, en el cual se determinar que el reglamento se de la mesa, contendrá puntos relevantes del documentos de creación de la misma.
Septiembre: Se recomienda continuar con la gestión para la formalización del reglamento técnico.</t>
  </si>
  <si>
    <t>Difinir, ejecutar y realizar seguimiento al plan de trabajo de la Mesa Técnica de Conocimiento e Innovación para la vigencia 2021</t>
  </si>
  <si>
    <t xml:space="preserve">100%  Plan de Trabajo ejecutado </t>
  </si>
  <si>
    <t>Plan de Trabajo ejecutado</t>
  </si>
  <si>
    <t xml:space="preserve">Junio: Se realizó la primera reunión el 23 de junio de 2021, en la cual se desarrollo la siguiente agenda: 1) Bienvenida y aspectos generales de la Mesa Técnica, 2) Contexto Nacional, Distrital e Institucional de la Gestión del Conocimiento e Innovación, 3) Comentarios finales (Reglamento interno de la Mesa Técnica, Plan de trabajo 2021, Documentos de apoyo
Se anexa: presentación power point
Julio: Una vez presentado y aprobado el reglamento de la mesa técnica, se organizará el plan de trabajo para tercer y cuarto trimestre. 
Agosto: En reunión de este mes los miembros de la mesa técnica aún o han construido un plan de trabajo porque previamente hay muchas otras acciones que se deben realizar para dar inicio al objeto de este grupo en la entidad. 
Septiembre: La mesa técnica avanzó en la revisión y aprobación del reglamento como requisito previo a la construcción de un plan de trabajo. Así mismo en reunión del 24/09 se acordó que como entregable para esta vigencia, se tendrá el mapa de conocimiento, el cual empezará a trabajarse en octubre. </t>
  </si>
  <si>
    <t xml:space="preserve">Junio: Se evidencia presentación del 23 de junio. Fortalecer las evidencias.
Julio: No se presenta avance numérico, dado que, no hay plan de trabajo para realizar seguimiento.
Julio: Se presenta avance a la gestión.
Agosto: Desde la OAP se dará lineamientos para la formulación del plan de trabajo, de acuerdo con el acta de reunión de la mesa técnica de gestión del conocimiento y la innovación
Septiembre: LA OAP emite lineamiento para formular plan de trabajo, así mismo realiza acompañamiento y participa en mesa técnica de gestión del conocimiento y la innovación
</t>
  </si>
  <si>
    <t>Crear una base de datos con los facilitadores internos con quienes se llevan a cabo procesos de inducción y capacitación.</t>
  </si>
  <si>
    <t xml:space="preserve"> (1) Una base de datos de facilitadores de capacitación internos</t>
  </si>
  <si>
    <t>Una (1) base de datos</t>
  </si>
  <si>
    <t xml:space="preserve">Julio: Se consolida base de datos de facilitadores internos teniendo en cuenta a las personas que constantemente participan en los procesos de inducción institucional, inducción CDVAM y capacitación C4. Se anexa base de datos en Excel. 
Agosto: Se mantiene la misma base de datos de facilitadores internos teniendo en cuenta a las personas que constantemente participan en los procesos de inducción institucional, inducción CDVAM y capacitación C4. Se anexa base de datos en Excel. 
Septiembre: Se mantiene la misma base de datos de facilitadores internos teniendo en cuenta a las personas que constantemente participan en los procesos de inducción institucional, inducción CDVAM y capacitación C4. Se adjunta Base de datos en excel. </t>
  </si>
  <si>
    <t>Julio: Se evidencia base de datos de facilitadores
Agosto:Se evidencia nombre y cargo de facilitadores.Se recomienda fortalecer las evidencias en cuanto a la actualización de los facilitarores ( puede ser por correo electrónico)</t>
  </si>
  <si>
    <t xml:space="preserve">Definir lineamiento metodologico de innovación y Gestión del conocimiento. </t>
  </si>
  <si>
    <t xml:space="preserve">Un (1)  Documento Metodologico </t>
  </si>
  <si>
    <t xml:space="preserve"> Documento</t>
  </si>
  <si>
    <t>Agosto: En el marco de la mesa técnica de gestión del conocimiento y la innovación, desde la OAP, se presento esquema para definir lineamientos de gestión del conocimiento y la innovación.
Septiembre: Se tiene proyectado presentar ante la mesa técnica el total de documentación, para aprobar y proceder a la formalización.</t>
  </si>
  <si>
    <t>Agosto: Se evidencia presentación
Septiembre: Se evidencian documentos borradores</t>
  </si>
  <si>
    <t xml:space="preserve">Desarrollar campañas de cultura de la innonvación. </t>
  </si>
  <si>
    <t xml:space="preserve">Tres (3) campañas de cultura de Innovación </t>
  </si>
  <si>
    <t>piezas graficas / correos</t>
  </si>
  <si>
    <t xml:space="preserve">Definir un lineamiento para identificar y documentar buenas prácticas </t>
  </si>
  <si>
    <t xml:space="preserve">Uno (1) Documento de buenas prácticas </t>
  </si>
  <si>
    <t>Agosto: Se inicia estructuración de documentación referente a la identificación y documentación de buenas prácticas y lecciones aprendidas, como parte del inicio a la gestión de implementación de la política de gestión del conocimiento y la innovación.
Septiembre: Se tiene proyectado presentar ante la mesa técnica el total de documentación, para aprobar y proceder a la formalización</t>
  </si>
  <si>
    <t>Agosto: Se evidencian dos formatos para documentación de buenas prácticas
Septiembre: Se evidencian documentos borradores</t>
  </si>
  <si>
    <t>Gobierno Digital</t>
  </si>
  <si>
    <t>Gestión de la tecnologia de la información</t>
  </si>
  <si>
    <t>Rediseñar el sitio web</t>
  </si>
  <si>
    <t>(1) Un Rediseño del sitio web</t>
  </si>
  <si>
    <t>sitio web</t>
  </si>
  <si>
    <t>Dirección de Tecnologías y sistemas de  Información</t>
  </si>
  <si>
    <r>
      <t xml:space="preserve">Mayo: </t>
    </r>
    <r>
      <rPr>
        <sz val="14"/>
        <color rgb="FF000000"/>
        <rFont val="Verdana"/>
        <family val="2"/>
      </rPr>
      <t>Se generó el plan de trabajo correspondiente al rediseño del sitio web.</t>
    </r>
    <r>
      <rPr>
        <b/>
        <sz val="14"/>
        <color rgb="FF000000"/>
        <rFont val="Verdana"/>
        <family val="2"/>
      </rPr>
      <t xml:space="preserve">
Junio: </t>
    </r>
    <r>
      <rPr>
        <sz val="14"/>
        <color rgb="FF000000"/>
        <rFont val="Verdana"/>
        <family val="2"/>
      </rPr>
      <t>Se identifican las 33 secciones a migrar y 2 nuevas secciones llamadas servicios ciudadanos y transparencia, además se identifica el nuevo mapa del sitio teniendo como línea base la resolución1519 del 2020.</t>
    </r>
    <r>
      <rPr>
        <b/>
        <sz val="14"/>
        <color rgb="FF000000"/>
        <rFont val="Verdana"/>
        <family val="2"/>
      </rPr>
      <t xml:space="preserve">
Julio: </t>
    </r>
    <r>
      <rPr>
        <sz val="14"/>
        <color rgb="FF000000"/>
        <rFont val="Verdana"/>
        <family val="2"/>
      </rPr>
      <t>Se implementa servidor de pruebas  en la IP: http://172.21.22.141/, entorno de desarrollo y control de versiones en gitlab donde se implemento el core de drupal 9 y un tema base.</t>
    </r>
    <r>
      <rPr>
        <b/>
        <sz val="14"/>
        <color rgb="FF000000"/>
        <rFont val="Verdana"/>
        <family val="2"/>
      </rPr>
      <t xml:space="preserve">
Agosto: </t>
    </r>
    <r>
      <rPr>
        <sz val="14"/>
        <color rgb="FF000000"/>
        <rFont val="Verdana"/>
        <family val="2"/>
      </rPr>
      <t xml:space="preserve">Implementación de los tipos de contenido llamados Normativa, contratación, Mecanismos de contacto, Información de Interés, Estructura orgánica y talento humano, Normatividad, Presupuesto, Planeación Control, Informes de gestión, evaluación y auditoria, Instrumentos de gestión de información pública. Los relacionados con comunicaciones.
</t>
    </r>
    <r>
      <rPr>
        <b/>
        <sz val="14"/>
        <color rgb="FF000000"/>
        <rFont val="Verdana"/>
        <family val="2"/>
      </rPr>
      <t xml:space="preserve">Septiembre: </t>
    </r>
    <r>
      <rPr>
        <sz val="14"/>
        <color rgb="FF000000"/>
        <rFont val="Verdana"/>
        <family val="2"/>
      </rPr>
      <t>Implementación de los tipos de contenido llamados Directorio de servidores, Ejecución de contratos, formatos modelos de contrato, información contractual, información genérica contratación, información genérica normativa, manual de contratación adquisición y compras, plan anual de adquisiciones, proceso y procedimientos, proyectos normativos.</t>
    </r>
  </si>
  <si>
    <t>Junio: Se presenta avance a la gestión de la actividad.
Julio: Se presenta avance a la gestión de la actividad.
Agosto: de acuerdo con el excel "GT-GB-Evaluacion_resol_1519_2020_InformacionPublica 2021 SDSCJ", a la fecha se está cumpliendo en un 51%
Septiembre: Se recomienda continuar con el seguimiento de ejecución de la actividad, conforme al excel "GT-GB-Evaluacion_resol_1519_2020_InformacionPublica 2021 SDSCJ"</t>
  </si>
  <si>
    <t>Actualizar el PETI 2020-2024 contemplando las necesidades tecnologicas identificadas en procesos de gestión, proyectos de inversion establecidos y plan de transformación digital</t>
  </si>
  <si>
    <t>(1) Una actualización del documento PETI</t>
  </si>
  <si>
    <t>Documento PETI</t>
  </si>
  <si>
    <t xml:space="preserve">
15/11/2021</t>
  </si>
  <si>
    <r>
      <t xml:space="preserve">Enero:   </t>
    </r>
    <r>
      <rPr>
        <sz val="14"/>
        <color rgb="FF000000"/>
        <rFont val="Verdana"/>
        <family val="2"/>
      </rPr>
      <t xml:space="preserve">Elaboración del Plan Estratégico de las Tecnologías de la Información – PETI 2020- 2024, el cual fue aprobado en el Comité Institucional de Gestión y Desempeño el 27 de enero 2021 y publicado en el sitio web de la Entidad
Marzo:  Socialización en primera sesión de trabajo del 11 al 18 de marzo - Generalidades del PETI 2020-2024 con directivos, responsables de 18 procesos de gestión y 11 proyectos de inversión institucionales
Abril: Socialización en segunda sesión de trabajo del 23 de marzo al 6 de abril – Designación de referentes por parte de Directivos y socialización de matriz para el </t>
    </r>
    <r>
      <rPr>
        <i/>
        <sz val="14"/>
        <color rgb="FF000000"/>
        <rFont val="Verdana"/>
        <family val="2"/>
      </rPr>
      <t xml:space="preserve">mapeo alineación procesos - procedimientos y proyectos de inversión con componentes tecnológicos
Mayo y junio: </t>
    </r>
    <r>
      <rPr>
        <sz val="14"/>
        <color rgb="FF000000"/>
        <rFont val="Verdana"/>
        <family val="2"/>
      </rPr>
      <t>Acompañamiento a redefines delegados y recepción de información como insumo para la elaboración de la matriz en excel para la consolidación de identificación de necesidades tecnológicas alineadas a 18 procesos, 144 procedimientos, 2011 actividades y 11 proyectos de inversión con el fin de ajustar el PETI y formular el plan de transformación digital</t>
    </r>
    <r>
      <rPr>
        <b/>
        <sz val="14"/>
        <color rgb="FF000000"/>
        <rFont val="Verdana"/>
        <family val="2"/>
      </rPr>
      <t xml:space="preserve">
Julio: </t>
    </r>
    <r>
      <rPr>
        <sz val="14"/>
        <color rgb="FF000000"/>
        <rFont val="Verdana"/>
        <family val="2"/>
      </rPr>
      <t>Se incorpora información de identificación de necesidades de la Subsecretaria de Seguridad</t>
    </r>
    <r>
      <rPr>
        <b/>
        <sz val="14"/>
        <color rgb="FF000000"/>
        <rFont val="Verdana"/>
        <family val="2"/>
      </rPr>
      <t xml:space="preserve">
Agosto: </t>
    </r>
    <r>
      <rPr>
        <sz val="14"/>
        <color rgb="FF000000"/>
        <rFont val="Verdana"/>
        <family val="2"/>
      </rPr>
      <t>el 17 de agosto del 2021 se realizó la primera sesión de la Mesa técnica de Gobierno Digital, en la cual se socializó a los integrantes las responsabilidades como instancia de decisión, los componentes de la Política de Gobierno Digital y se presentó el documento para la conformación del grupo de trabajo de Arquitectura Empresarial. El viernes 27 de agosto se contó con 10 profesionales delegados de las dependencias responsables. Por lo que, el 01 de septiembre se remitió correo electrónico al equipo de trabajo con las primeras acciones a realizar. Como soporte de lo realizado, se cuenta: 1. GT-GB-Mesa Técnica Gobierno Digital S1 20210817 2. Correo Directora Tecnologías y Sistemas de la Información 20210817 a los integrantes de la Mesa Técnica de Gobierno Digital, como la información socializada en la misma.</t>
    </r>
  </si>
  <si>
    <r>
      <t xml:space="preserve">Agosto: Se ajusta programación para el mes de octubre
</t>
    </r>
    <r>
      <rPr>
        <sz val="14"/>
        <color rgb="FFFF0000"/>
        <rFont val="Verdana"/>
        <family val="2"/>
      </rPr>
      <t>Septiembre: Se solicita ampliar el plazo hasta 15 de noviembre porque dependemos de la sesión del comité institucional de Gestión y Desempeño</t>
    </r>
  </si>
  <si>
    <t>Elaborar, formalizar y socializar  el procedimiento  gestion de proyectos (referenciando lineamientos para el  uso de la herramienta tecnologica que soporte la gestion de proyectos TI)</t>
  </si>
  <si>
    <t>(1) Un procedimeinto</t>
  </si>
  <si>
    <t>Procedimiento</t>
  </si>
  <si>
    <r>
      <t xml:space="preserve">Mayo: </t>
    </r>
    <r>
      <rPr>
        <sz val="14"/>
        <color rgb="FF000000"/>
        <rFont val="Verdana"/>
        <family val="2"/>
      </rPr>
      <t xml:space="preserve">Presentación del formato de GT-GB-JustificacionCreacionActualizacionDocumentos_0.2, para la actividad de  revisión  y conocimiento del marco conceptual, técnico y legal para  creación de procedimientos de Gestión de Proyectos TI, unificando los Procedimiento: PD-GT-4 Planeación de proyectos de TI, PD-GT-14  Ejecución, monitoreo y cierre de proyectos de tecnología, en un solo documento que permita identificar y aplicar el ciclo completo de Proyectos
</t>
    </r>
    <r>
      <rPr>
        <b/>
        <sz val="14"/>
        <color rgb="FF000000"/>
        <rFont val="Verdana"/>
        <family val="2"/>
      </rPr>
      <t xml:space="preserve">Junio: </t>
    </r>
    <r>
      <rPr>
        <sz val="14"/>
        <color rgb="FF000000"/>
        <rFont val="Verdana"/>
        <family val="2"/>
      </rPr>
      <t xml:space="preserve">Elaboración preliminar del procedimiento en el formato PD-AS-1
</t>
    </r>
    <r>
      <rPr>
        <b/>
        <sz val="14"/>
        <color rgb="FF000000"/>
        <rFont val="Verdana"/>
        <family val="2"/>
      </rPr>
      <t>Julio-Agosto:</t>
    </r>
    <r>
      <rPr>
        <sz val="14"/>
        <color rgb="FF000000"/>
        <rFont val="Verdana"/>
        <family val="2"/>
      </rPr>
      <t xml:space="preserve"> Elaboración del procedimiento Gestión de Proyectos TI y 7 formatos:
GT-GB-FR-ActaInicioConstitucionProyecto-ValoracionComplejidad
GT-GB-FR-GestionProyectos-ActaEntregaReciboProducto
GT-GB-FR-GestionProyectos-ActaInicioConstitucion
GT-GB-FR-GestionProyectos-ActaTerminacionCierre
GT-GB-FR-GestionProyectos-PlanGeneral
GT-GB-FR-GestionProyectos-ReporteEjecucionControl
GT-GB-FR-PortafolioProyecto
Envío de documentos al Equipo de la DTSI para revisión y observaciones
</t>
    </r>
    <r>
      <rPr>
        <b/>
        <sz val="14"/>
        <color rgb="FF000000"/>
        <rFont val="Verdana"/>
        <family val="2"/>
      </rPr>
      <t>Septiembre:</t>
    </r>
    <r>
      <rPr>
        <sz val="14"/>
        <color rgb="FF000000"/>
        <rFont val="Verdana"/>
        <family val="2"/>
      </rPr>
      <t xml:space="preserve"> En el marco del ejercicio de Arquitectura Empresarial, por parte del grupo de Arquitectura Empresarial se efectuó la revisión de: Procedimiento de Gestión de Proyectos de TI, el cual incluye los siguientes formatos: a. Valoración complejidad. b. Acta de Entrega Recibo Producto c. Acta de inicio/Constitución del proyecto d. Acta de terminación cierre e. Plan General del proyecto reporte de ejecución y control: Registro y ejecución g. Portafolio de proyectos</t>
    </r>
  </si>
  <si>
    <t>Junio: Se presenta avance a la gestión de la actividad.
Julio: Sin avance a la gestión
Agosto. Se evidencia documentación, la cual se remite para observaciones y revisión.
Septiembre: se evidencia documentación en borrador. Se recomienda formalizar los ajustes de los 7 formatos y procedimiento gestión de proyectos</t>
  </si>
  <si>
    <t>Continuar con la fase de implementación de IPv6  e iniciar la fase de pruebas funcionales</t>
  </si>
  <si>
    <t>(1) Un informe</t>
  </si>
  <si>
    <t>informe</t>
  </si>
  <si>
    <r>
      <t xml:space="preserve">Abril: </t>
    </r>
    <r>
      <rPr>
        <sz val="14"/>
        <color rgb="FF000000"/>
        <rFont val="Verdana"/>
        <family val="2"/>
      </rPr>
      <t>Elaboración del Plan detallado de implementación de IPv6.
Habilitación direccionamiento IPv6 para cada uno de los componentes de hardware y software de acuerdo al Plan de Diagnóstico.
Coordinación con el proveedor ISP para establecer el enrutamiento y la conectividad integral en IPv6 hacia el exterior.
Habilitación del direccionamiento IPv6 para servidores on-premise.</t>
    </r>
    <r>
      <rPr>
        <b/>
        <sz val="14"/>
        <color rgb="FF000000"/>
        <rFont val="Verdana"/>
        <family val="2"/>
      </rPr>
      <t xml:space="preserve">
Mayo: </t>
    </r>
    <r>
      <rPr>
        <sz val="14"/>
        <color rgb="FF000000"/>
        <rFont val="Verdana"/>
        <family val="2"/>
      </rPr>
      <t xml:space="preserve">Habilitación del direccionamiento y enrutamientos IPv6 para equipos de última milla de ISP en canales MPLS en nivel central, direccionamiento IPv6 para equipos de seguridad perimetral e interfaces de red en nivel central y configuración de servicios de DNS, DHCP, Seguridad, VPN, servicios WEB, entre otros.
Se creó zona DNS inversa IPv6 y registros PTR en DNS local y registros tipo AAAA en DNS local.
</t>
    </r>
    <r>
      <rPr>
        <b/>
        <sz val="14"/>
        <color rgb="FF000000"/>
        <rFont val="Verdana"/>
        <family val="2"/>
      </rPr>
      <t>Junio:</t>
    </r>
    <r>
      <rPr>
        <sz val="14"/>
        <color rgb="FF000000"/>
        <rFont val="Verdana"/>
        <family val="2"/>
      </rPr>
      <t xml:space="preserve">
Se inició la creación de servidores DHCPv6 y scope IPv6.
Se habilitó direccionamiento y enrutamientos IPv6 para equipos de ultima milla de ISP en canales MPLS en sedes.
Se inició habilitación de direccionamiento IPv6 para equipos de seguridad perimetral e interfaces de red en sedes.
Se inició creación de rutas estáticas y reglas IPv6 en equipos de seguridad perimetral.
</t>
    </r>
    <r>
      <rPr>
        <b/>
        <sz val="14"/>
        <color rgb="FF000000"/>
        <rFont val="Verdana"/>
        <family val="2"/>
      </rPr>
      <t>Julio:</t>
    </r>
    <r>
      <rPr>
        <sz val="14"/>
        <color rgb="FF000000"/>
        <rFont val="Verdana"/>
        <family val="2"/>
      </rPr>
      <t xml:space="preserve">
Se habilitó direccionamiento IPv6 para equipos de seguridad perimetral e interfaces de red en sedes.
Se habilitó direccionamiento IPv6 para equipos de networking en sedes.
Se crearon rutas estáticas y reglas IPv6 en equipos de seguridad perimetral.
</t>
    </r>
    <r>
      <rPr>
        <b/>
        <sz val="14"/>
        <color rgb="FF000000"/>
        <rFont val="Verdana"/>
        <family val="2"/>
      </rPr>
      <t xml:space="preserve">Agosto: </t>
    </r>
    <r>
      <rPr>
        <sz val="14"/>
        <color rgb="FF000000"/>
        <rFont val="Verdana"/>
        <family val="2"/>
      </rPr>
      <t xml:space="preserve">Se probaron y ajustaron las configuraciones de IPv6 en las sedes.
Se actualizó firewall en nube Oracle Cloud habilitado para IPv6 en las interfaces perimetrales.
</t>
    </r>
    <r>
      <rPr>
        <b/>
        <sz val="14"/>
        <color rgb="FF000000"/>
        <rFont val="Verdana"/>
        <family val="2"/>
      </rPr>
      <t xml:space="preserve">Septiembre: </t>
    </r>
    <r>
      <rPr>
        <sz val="14"/>
        <color rgb="FF000000"/>
        <rFont val="Verdana"/>
        <family val="2"/>
      </rPr>
      <t>Las pruebas realizadas en el ambiente de pruebas de Oracle Cloud permitieron tráfico interno en cada segmento, se genera tráfico IPv6 desde la interface perimetral hacia internet, se presentó error en VPN sobre IPv6 y error en generación de tráfico desde segmentos internos desde y hacia internet.
Con el acompañamiento de soporte del fabricante Fortinet (caso: 5389127) se logró generar tráfico desde la nube hacia internet al deshabilitar todas las reglas de seguridad, sin embargo se generan alarmas de seguridad en la nube de Oracle. Se tiene programada sesión con Oracle para el día 7 de octubre de 2021 2:30 pm.</t>
    </r>
  </si>
  <si>
    <t>Junio: Se presenta avance a la gestión de la actividad, con 14 actividades ejecutadas , 6 en ejecución, de un total de 40 actividades formuladas en el plan de implementación IPv6
Julio: Se evidencia avance a la gestión, se recomienda cargar el plan de trabajo actualizado
Agosto: De acuerdo con el plan de trabajo  para  actualizar los servicios tecnológicos existentes e implementar nuevos, de acuerdo con los lineamientos distritales y nacionales y las mejores prácticas, se cuenta con un avance de 80 actividades cumplidas de 119 programadas para la vigencia.
Septiembre: Se recomienda revisar soportes y entregables, de acuerdo con la descripción de avance a la gestión. así mismo, es importante continuar con el reporte en el plan e trabajo.</t>
  </si>
  <si>
    <t>Elaborar, formalizar y socializar el procedimiento de datos abiertos</t>
  </si>
  <si>
    <r>
      <t xml:space="preserve">Abril: </t>
    </r>
    <r>
      <rPr>
        <sz val="14"/>
        <color rgb="FF000000"/>
        <rFont val="Verdana"/>
        <family val="2"/>
      </rPr>
      <t xml:space="preserve">Se presenta formato de GT-GB-JustificacionCreacionActualizacionDocumentos_0.2, para la actividad de  revisión  y conocimiento del marco conceptual, técnico y legal para  creación de procedimientos de Gestión niveles de servicios
</t>
    </r>
    <r>
      <rPr>
        <b/>
        <sz val="14"/>
        <color rgb="FF000000"/>
        <rFont val="Verdana"/>
        <family val="2"/>
      </rPr>
      <t>Mayo:</t>
    </r>
    <r>
      <rPr>
        <sz val="14"/>
        <color rgb="FF000000"/>
        <rFont val="Verdana"/>
        <family val="2"/>
      </rPr>
      <t xml:space="preserve"> Ajuste de la propuesta inicial de las actividades de la propuesta del procedimiento según  las revisiones realizadas, se definió el formato de Solicitud de datos abiertos  PD-AS-1.
</t>
    </r>
    <r>
      <rPr>
        <b/>
        <sz val="14"/>
        <color rgb="FF000000"/>
        <rFont val="Verdana"/>
        <family val="2"/>
      </rPr>
      <t>Junio:</t>
    </r>
    <r>
      <rPr>
        <sz val="14"/>
        <color rgb="FF000000"/>
        <rFont val="Verdana"/>
        <family val="2"/>
      </rPr>
      <t xml:space="preserve"> Revisión del procedimiento propuesto con los responsables delegados por líderes de procesos que publican conjuntos de datos abiertos y se definieron 4 propuestas de Indicadores</t>
    </r>
    <r>
      <rPr>
        <b/>
        <sz val="14"/>
        <color rgb="FF000000"/>
        <rFont val="Verdana"/>
        <family val="2"/>
      </rPr>
      <t xml:space="preserve">  (Hojas de vida).
Julio:</t>
    </r>
    <r>
      <rPr>
        <sz val="14"/>
        <color rgb="FF000000"/>
        <rFont val="Verdana"/>
        <family val="2"/>
      </rPr>
      <t xml:space="preserve"> Se realiza Taller con usuarios funcionales con el fin de validar el nivel de uso y cumplimiento de procedimiento propuesto.
</t>
    </r>
    <r>
      <rPr>
        <b/>
        <sz val="14"/>
        <color rgb="FF000000"/>
        <rFont val="Verdana"/>
        <family val="2"/>
      </rPr>
      <t>Agosto:</t>
    </r>
    <r>
      <rPr>
        <sz val="14"/>
        <color rgb="FF000000"/>
        <rFont val="Verdana"/>
        <family val="2"/>
      </rPr>
      <t xml:space="preserve"> Se realizo reunión el 4 de agosto con IDECA y como compromiso generado se les envió el procedimiento de datos abiertos y el formato para su revisión y comentarios.  Se solicitó revisar la viabilidad de otorgar 2 credenciales más para que los procesos de Direccionamiento Estratégico y Gestión Documental asuman la responsabilidad de publicar los conjuntos de datos de su competencia
</t>
    </r>
    <r>
      <rPr>
        <b/>
        <sz val="14"/>
        <color rgb="FF000000"/>
        <rFont val="Verdana"/>
        <family val="2"/>
      </rPr>
      <t xml:space="preserve">Septiembre: </t>
    </r>
    <r>
      <rPr>
        <sz val="14"/>
        <color rgb="FF000000"/>
        <rFont val="Verdana"/>
        <family val="2"/>
      </rPr>
      <t xml:space="preserve">Para este periodo y conforme a las observaciones recibidas de IDECA, se procedió a incluirlas en el procedimiento, así mismo se incluyeron las observaciones recibidas en el taller que se realizó en el taller práctico, con la oficina de análisis de la información, planeación y gestión documental.  El procedimiento ajustado se envió al grupo de estrategia para su revisión final. 
Se asistió a las reuniones para revisar avances de la implementación de resolución 1519 y en las reuniones citadas por la Oficina Asesora de Planeación para el seguimiento Directiva 005 de 2.020 datos abiertos, en consecuencia, se inició la elaboración conjunta del plan de apertura de datos abiertos. </t>
    </r>
  </si>
  <si>
    <t>Junio: Se presenta avance a la gestión de la actividad.
Julio: Se evidencia avance a la gestión, se recomienda cargar evidencias del taller desarrollado.
Agosto: Se evidencia correo electrónico emitido para los aportes correspondientes por parte de catastro Bogotá.
Septiembre: Se recomienda fortalecer las evidencias con actas o correos.</t>
  </si>
  <si>
    <t>Estructurar iniciativa de ciudad y territorio inteligente</t>
  </si>
  <si>
    <t xml:space="preserve">(1)Un documento </t>
  </si>
  <si>
    <r>
      <t>Julio:</t>
    </r>
    <r>
      <rPr>
        <sz val="14"/>
        <color rgb="FF000000"/>
        <rFont val="Verdana"/>
        <family val="2"/>
      </rPr>
      <t xml:space="preserve"> Se inició la identificación de posibles alternativas para el proyecto de ciudades inteligentes, para lo cual en el mes de agosto se definirá el equipo de trabajo y el tema a desarrollar.
Agosto: Se realizó la revisión del  "Modelo de Medición de Madurez de Ciudades y Territorios Inteligentes - MMMCTIC",  considerando las premisas, dimensiones, su dimensiones y ejes habilitadores del modelo, con el fin de identificar las oportunidades de mejora como resultado del nivel de madurez mapeado (necesidades, problemas, desafíos, etc.), validando la articulación del resultado del Modelo  con el Plan de Desarrollo Distrital. Envió Lineamientos MINTC.
Soportes:
1-  Acta Reunión Equipo DTSI de 11 y 18 de ago./21,  
2 - documento "Propuesta de un Modelo  de Medición de Madurez de Ciudades y Territorios  Inteligentes  para Colombia - MMMCTIC (https://gobiernodigital.mintic.gov.co/692/articles-179100_recurso_3.pdf)" 
3 - ScreenShot Chat reunión Equipos DTSI
Se propuso ejercicio al interior de la DTSI para obtener propuestas o iniciativas enmarcadas en los lineamientos apropiados en el periodo anterior, como insumos para identificar "necesidades", evidenciadas desde el ámbito del conocimiento y experiencia de cada responsable de los diferentes Dominios, para elegir al menos 3 alternativas de iniciativas.
Para fase posterior, decepcionar las iniciativas por dominio,  definir el equipo de trabajo y el tema a desarrollar, con el propósito de documentar requerimientos técnicos y funcionales, así como, identificar alternativas de solución.  Soporte: Acta Reunión Equipo DTSI  del 25 ago./21
Septiembre: Se revisa la gestión que la Entidad esta realizando con Casas de Justicia, en atención virtual para lo cual se adelantan gestiones con la Oficina Asesora de Comunicaciones para contar con las campañas de divulgación de este servicio</t>
    </r>
  </si>
  <si>
    <r>
      <t xml:space="preserve">Agosto: Se presenta avance a la gestión
</t>
    </r>
    <r>
      <rPr>
        <sz val="14"/>
        <color rgb="FFFF0000"/>
        <rFont val="Verdana"/>
        <family val="2"/>
      </rPr>
      <t>Se concertó la iniciativa de atención virtual en casas de justicia estamos a la espera de las evidencias de la oficina de comunicaciones por lo que solicitamos ampliar plazo hasta 30 de octubre</t>
    </r>
  </si>
  <si>
    <t>Identificar que tecnologias emergentes de la cuarta revolución industrial pueden facilitar la prestación de servicios en la entidad (a. Tecnologias de desintermediación DLT (Distributed Ledger Technology) como cadena de bloques (Blockchain)o contratos inteligentes, entre otros
b. Analisis masivos de datos (Big data)
c. Inteligencia artificial (AI)
d. Internet de las cosas (IoT)
e. Robotica y similares
f. Automatización robotica de procesos)</t>
  </si>
  <si>
    <t>Informe</t>
  </si>
  <si>
    <r>
      <t xml:space="preserve">Julio: </t>
    </r>
    <r>
      <rPr>
        <sz val="14"/>
        <color rgb="FF000000"/>
        <rFont val="Verdana"/>
        <family val="2"/>
      </rPr>
      <t xml:space="preserve">Se inicio la revisión de la oferta de productos que ofrece el mercado para determinar las tecnologías emergentes  y sus posibilidades de implementación en la definición y estructuración de posibles soluciones tecnológicas que pueden 
 facilitar la prestación de servicios digitales en la entidad.  
</t>
    </r>
    <r>
      <rPr>
        <b/>
        <sz val="14"/>
        <color rgb="FF000000"/>
        <rFont val="Verdana"/>
        <family val="2"/>
      </rPr>
      <t>Agosto:</t>
    </r>
    <r>
      <rPr>
        <sz val="14"/>
        <color rgb="FF000000"/>
        <rFont val="Verdana"/>
        <family val="2"/>
      </rPr>
      <t xml:space="preserve"> Se elaboro un cuadro comparativo de las tecnologías emergentes identificadas, con el fin de hacer un  análisis de ventajas, desventajas, alcance, requisitos técnicos de instalación, ambientes de uso y una expectativa de aplicación en la Secretaria de Seguridad convivencia y Justicia. </t>
    </r>
  </si>
  <si>
    <t>Agosto: Se presenta descripción de tecnología emergente con la respectiva expectativa de aplicabilidad en la entidad.
Septiembre: Se recomienda formalizar o socializar documento, tener clara la finalidad del mismo.</t>
  </si>
  <si>
    <t>Actualizar, formalizar y socializar la matriz de roles y usuarios de sistemas de información</t>
  </si>
  <si>
    <t>(1) Una matriz de roles y usuarios de sistemas de información</t>
  </si>
  <si>
    <t>Matriz de roles y usuarios de sistemas de información</t>
  </si>
  <si>
    <r>
      <rPr>
        <b/>
        <sz val="14"/>
        <color rgb="FF000000"/>
        <rFont val="Verdana"/>
        <family val="2"/>
      </rPr>
      <t>Julio:</t>
    </r>
    <r>
      <rPr>
        <sz val="14"/>
        <color rgb="FF000000"/>
        <rFont val="Verdana"/>
        <family val="2"/>
      </rPr>
      <t xml:space="preserve"> Se diligencia y actualiza la matriz de Roles y usuarios por parte del grupo de Sistemas de Información, por cada sistema de información y Servicio Tecnológico.
</t>
    </r>
    <r>
      <rPr>
        <b/>
        <sz val="14"/>
        <color rgb="FF000000"/>
        <rFont val="Verdana"/>
        <family val="2"/>
      </rPr>
      <t>Agosto:</t>
    </r>
    <r>
      <rPr>
        <sz val="14"/>
        <color rgb="FF000000"/>
        <rFont val="Verdana"/>
        <family val="2"/>
      </rPr>
      <t xml:space="preserve"> Se agrega la matriz de Roles y usuario el concepto de 4 niveles así: Sistema, Modulo, Funcionalidad y Opción para los casos que aplique según se definen los roles por Sistema de Información.
</t>
    </r>
    <r>
      <rPr>
        <b/>
        <sz val="14"/>
        <color rgb="FF000000"/>
        <rFont val="Verdana"/>
        <family val="2"/>
      </rPr>
      <t xml:space="preserve">Septiembre: </t>
    </r>
    <r>
      <rPr>
        <sz val="14"/>
        <color rgb="FF000000"/>
        <rFont val="Verdana"/>
        <family val="2"/>
      </rPr>
      <t xml:space="preserve">Se diligencia la matriz de Roles y usuarios complementado y ajustando la información a corte de septiembre 2021. </t>
    </r>
  </si>
  <si>
    <t>Agosto: Se evidencia matriz de roles y usuarios actualizada
Septiembre: Se actualiza matriz de roles con corte a septiembre.</t>
  </si>
  <si>
    <t>Continuar con la implemantación del plan de actualización de servicios ciudadanos digitales</t>
  </si>
  <si>
    <t>(1) Un  plan de actualización de servicios ciudadanos digitales</t>
  </si>
  <si>
    <t>Plan de actualización de servicios ciudadanos digitales</t>
  </si>
  <si>
    <r>
      <t xml:space="preserve">Febrero: </t>
    </r>
    <r>
      <rPr>
        <sz val="14"/>
        <color rgb="FF000000"/>
        <rFont val="Verdana"/>
        <family val="2"/>
      </rPr>
      <t>Se definió e  hizo seguimiento a la parametrización general de las variables de las rutas Rutas Justico.</t>
    </r>
    <r>
      <rPr>
        <b/>
        <sz val="14"/>
        <color rgb="FF000000"/>
        <rFont val="Verdana"/>
        <family val="2"/>
      </rPr>
      <t xml:space="preserve">
Marzo: </t>
    </r>
    <r>
      <rPr>
        <sz val="14"/>
        <color rgb="FF000000"/>
        <rFont val="Verdana"/>
        <family val="2"/>
      </rPr>
      <t>Se paso a Producción el servicio Ciudadano Digital de Registro de solicitud de autorización visita PPL con sus
respectivos módulos:  validación captcha, formulario validación, formulario validación tipo documento, formulario
inscripción visitante, exportar evidencia inscripción PDF, consulta estado de inscripción y se elaboró la versión
Nro. 1 del Manual de instalación y se inicio desarrollo del servicio denominado Plan de beneficios MEBOG.
Abril: Se paso a ambiente de producción Plan de beneficios MEBOG sin mostrar en el sitio web a la espera de publicación
de videos y contenidos por parte del Grupo de comunicaciones.</t>
    </r>
    <r>
      <rPr>
        <b/>
        <sz val="14"/>
        <color rgb="FF000000"/>
        <rFont val="Verdana"/>
        <family val="2"/>
      </rPr>
      <t xml:space="preserve">
Mayo: </t>
    </r>
    <r>
      <rPr>
        <sz val="14"/>
        <color rgb="FF000000"/>
        <rFont val="Verdana"/>
        <family val="2"/>
      </rPr>
      <t>Se realizan pruebas al botón de pago PSE con ACH para 25 puntos en el  ambiente de desarrollo de la SCJ y
se ajusta la sincronización de las entidades bancarias.</t>
    </r>
    <r>
      <rPr>
        <b/>
        <sz val="14"/>
        <color rgb="FF000000"/>
        <rFont val="Verdana"/>
        <family val="2"/>
      </rPr>
      <t xml:space="preserve">
Junio:</t>
    </r>
    <r>
      <rPr>
        <sz val="14"/>
        <color rgb="FF000000"/>
        <rFont val="Verdana"/>
        <family val="2"/>
      </rPr>
      <t xml:space="preserve"> Se inicia desarrollo de los servicios: Consulta de terceros por número de cedula a través de ORFEO,
Consulta y descarga del acta de audiencia en SUME,Consulta de agenda de audiencias o conciliaciones en SUME y
Consulta y descarga invitación audiencia de mediación y para botón de pago PSE se ajusta funcionalidad de Transacciones.
</t>
    </r>
    <r>
      <rPr>
        <b/>
        <sz val="14"/>
        <color rgb="FF000000"/>
        <rFont val="Verdana"/>
        <family val="2"/>
      </rPr>
      <t xml:space="preserve">Julio: </t>
    </r>
    <r>
      <rPr>
        <sz val="14"/>
        <color rgb="FF000000"/>
        <rFont val="Verdana"/>
        <family val="2"/>
      </rPr>
      <t xml:space="preserve">En este periodo se realizan las siguientes actividades para los servicios ciudadanos digitales así: Pago de multas en
línea mediante PSE - LICO (Liquidador de Comparendos), se continua con los ajustes de funcionalidad para superar los 25 puntos de la certificación de ACH quien así vez genera ventana de pruebas hasta el 23 d eagosto de 2021,
Se programa paso a producción de: Impresión Del Acta De Audiencias - SIDIJUS  SUME  (Sistema Distrital de Justicia), Consulta De Agenda De Audiencias O Conciliaciones SIDIJUS-SUME (Sistema Distrital de Justicia, Sistema de Unidades de Mediación y conciliación), Impresión De Notificación De Audiencia - SIDIJUS-SUME (Sistema Distrital de Justicia, Sistema de Unidades de Mediación y conciliación), Consulta General De Terceros - Orfeo, se pasa a pruebas funcionales el servicio Estado De La Gestión De Un Expediente De Cobro Persuasivo (COPE).
</t>
    </r>
    <r>
      <rPr>
        <b/>
        <sz val="14"/>
        <color rgb="FF000000"/>
        <rFont val="Verdana"/>
        <family val="2"/>
      </rPr>
      <t>Agosto:</t>
    </r>
    <r>
      <rPr>
        <sz val="14"/>
        <color rgb="FF000000"/>
        <rFont val="Verdana"/>
        <family val="2"/>
      </rPr>
      <t xml:space="preserve"> En este periodo se realizan las siguientes actividades para los servicios ciudadanos digitales así: Pago de multas en
línea mediante PSE - LICO (Liquidador de Comparendos), se continua con los ajustes de funcionalidad 
para superar los 25 puntos de la certificación de ACH. 
Se programa paso a pre producción para pruebas con datos reales pore el usuario final  de: Impresión Del Acta De Audiencias - SIDIJUS  SUME  (Sistema Distrital de Justicia),
Consulta De Agenda De Audiencias O Conciliaciones SIDIJUS-SUME (Sistema Distrital de Justicia, Sistema de Unidades de Mediación y conciliación),
Impresión De Notificación De Audiencia - SIDIJUS-SUME (Sistema Distrital de Justicia, Sistema de Unidades de Mediación y conciliación),
Consulta General De Terceros - Orfeo, servicio Estado De La Gestión De Un Expediente De Cobro Persuasivo (COPE).
</t>
    </r>
    <r>
      <rPr>
        <b/>
        <sz val="14"/>
        <color rgb="FF000000"/>
        <rFont val="Verdana"/>
        <family val="2"/>
      </rPr>
      <t>Septiembre:</t>
    </r>
    <r>
      <rPr>
        <sz val="14"/>
        <color rgb="FF000000"/>
        <rFont val="Verdana"/>
        <family val="2"/>
      </rPr>
      <t xml:space="preserve"> Par el corte el estado de los SCD  se describe a Continuación:  Desplegados en ambiente de producción. 
A. Sitio Web: 1. Plan de Beneficios de BIPOL ( MEBOG ), 2. Consulta General De Terceros – Orfeo, 3. Registro de solicitud de Autorización Visita PPL (Persona Privado de la Libertad) - registro Online, 4. Impresión Del Acta De Audiencias - SIDIJUS  SUME  (Sistema Distrital de Justicia), 5. Consulta De Agenda De Audiencias O Conciliaciones SIDIJUS-SUME (Sistema Distrital de Justicia, Sistema de Unidades de Mediación y conciliación), 6. Impresión De Notificación De Audiencia - SIDIJUS-SUME (Sistema Distrital de Justicia, Sistema de Unidades de Mediación y conciliación).
B. Intranet: Certificado de Contratos
En producción no incluidos en la planeación inicial.
A. Internet: Consultar Autorización Visitas a la cárcel Distrital de Varones y Anexo de mujeres, 
B. Intranet: Verificación Firma Certificado Contratista. 
Están en fase de Pruebas: 1. Pago de multas en línea mediante PSE - LICO (Liquidador de Comparendos), 2. Te Cambio de Comparendo por Educación, 3. Estado De La Gestión De Un Expediente De Cobro Persuasivo (COPE)
</t>
    </r>
  </si>
  <si>
    <t>Junio: Se presenta avance a la gestión de la actividad de acuerdo con el plan de trabajo
Julio: Se presenta avance a la gestión
Agosto: De acuerdo con el plan de servicios digitales ciudadano, se han ejecutado el 26 % de las actividades programadas para la vigencia.
Septiembre: se recomienda continuar con el seguimiento en el plan de trabajo</t>
  </si>
  <si>
    <t>Seguridad Digital</t>
  </si>
  <si>
    <t>Continuar con la implementación del Sistema de Gestión de Seguridad de la Información (SGSI)</t>
  </si>
  <si>
    <t>(2) Dos informes</t>
  </si>
  <si>
    <r>
      <t xml:space="preserve">Junio: </t>
    </r>
    <r>
      <rPr>
        <sz val="14"/>
        <color rgb="FF000000"/>
        <rFont val="Verdana"/>
        <family val="2"/>
      </rPr>
      <t>Desarrollo del  plan de seguridad y privacidad de la información para la ejecución y/o actualización de las políticas referentes al SGSI y MSPI</t>
    </r>
    <r>
      <rPr>
        <b/>
        <sz val="14"/>
        <color rgb="FF000000"/>
        <rFont val="Verdana"/>
        <family val="2"/>
      </rPr>
      <t xml:space="preserve">
Julio:</t>
    </r>
    <r>
      <rPr>
        <sz val="14"/>
        <color rgb="FF000000"/>
        <rFont val="Verdana"/>
        <family val="2"/>
      </rPr>
      <t xml:space="preserve"> Se inicia la generación de las políticas de seguridad de las comunicaciones y criptografía.
</t>
    </r>
    <r>
      <rPr>
        <b/>
        <sz val="14"/>
        <color rgb="FF000000"/>
        <rFont val="Verdana"/>
        <family val="2"/>
      </rPr>
      <t>Agosto:</t>
    </r>
    <r>
      <rPr>
        <sz val="14"/>
        <color rgb="FF000000"/>
        <rFont val="Verdana"/>
        <family val="2"/>
      </rPr>
      <t xml:space="preserve"> En la actualización del Manual de Seguridad y Privacidad de la Información se incorporaron y/o actualizaron  los literales de Seguridad de las Comunicaciones, Criptografía, Respaldo de la Información y gestión de vulnerabilidades
</t>
    </r>
  </si>
  <si>
    <r>
      <t xml:space="preserve">Julio: Se presenta avance a la gestión de la actividad , con documento borrador del plan. Se recomienda fortalecer evidencias y la formalización de las políticas y documentos asociados a la actividad.
Agosto: Se evidencia borrador de manual.  Se recomienda formalización de las políticas y documentos asociados a la actividad.
</t>
    </r>
    <r>
      <rPr>
        <b/>
        <sz val="14"/>
        <color rgb="FF000000"/>
        <rFont val="Verdana"/>
        <family val="2"/>
      </rPr>
      <t>Septiembre: Sin avance a la gestión</t>
    </r>
  </si>
  <si>
    <t>Ajustar e implementar  el plan de tratamiento de riesgos de la seguridad de la información que incluya la  gestión de las vulnerabilidades de los servicios tecnológicos de la entidad</t>
  </si>
  <si>
    <r>
      <t xml:space="preserve">Junio: </t>
    </r>
    <r>
      <rPr>
        <sz val="14"/>
        <color rgb="FF000000"/>
        <rFont val="Verdana"/>
        <family val="2"/>
      </rPr>
      <t xml:space="preserve">Desarrolló plan de tratamiento de riesgos de seguridad de la información para el desarrollo en el segundo semestre del año 2021
</t>
    </r>
    <r>
      <rPr>
        <b/>
        <sz val="14"/>
        <color rgb="FF000000"/>
        <rFont val="Verdana"/>
        <family val="2"/>
      </rPr>
      <t>Julio:</t>
    </r>
    <r>
      <rPr>
        <sz val="14"/>
        <color rgb="FF000000"/>
        <rFont val="Verdana"/>
        <family val="2"/>
      </rPr>
      <t xml:space="preserve"> Se realiza plan de tratamiento de riesgos para 3 procesos misionales de la entidad.
</t>
    </r>
    <r>
      <rPr>
        <b/>
        <sz val="14"/>
        <color rgb="FF000000"/>
        <rFont val="Verdana"/>
        <family val="2"/>
      </rPr>
      <t>Agosto:</t>
    </r>
    <r>
      <rPr>
        <sz val="14"/>
        <color rgb="FF000000"/>
        <rFont val="Verdana"/>
        <family val="2"/>
      </rPr>
      <t xml:space="preserve"> En la ejecución del plan de tratamiento de riesgo se llevó a cabo levantamiento de riesgos inherentes de los procesos de Gestión de Comunicaciones, Fortalecimiento de Capacidades Operativas y Control Interno Disciplinario
</t>
    </r>
  </si>
  <si>
    <r>
      <t xml:space="preserve">Julio: Se presenta avance a la gestión de la actividad , con documento borrador del plan. Fortalecer evidencias.
Agosto: Se evidencia matriz de tratamiento de riesgos identificados en seis procesos, de otra parte, se recomienda formalizar el plan de Tratamiento de Riesgos de Seguridad y Privacidad de la Información.
</t>
    </r>
    <r>
      <rPr>
        <b/>
        <sz val="14"/>
        <color rgb="FF000000"/>
        <rFont val="Verdana"/>
        <family val="2"/>
      </rPr>
      <t>Septiembre: Sin avance a la gestión</t>
    </r>
  </si>
  <si>
    <t>Seguridad digital</t>
  </si>
  <si>
    <t xml:space="preserve">Realizar seguimiento a la implementación del modelo de seguridad y privacidad de la información </t>
  </si>
  <si>
    <r>
      <t xml:space="preserve">Junio: </t>
    </r>
    <r>
      <rPr>
        <sz val="14"/>
        <color rgb="FF000000"/>
        <rFont val="Verdana"/>
        <family val="2"/>
      </rPr>
      <t xml:space="preserve">Actualización del instrumento de autodiagnóstico de implementación del MSPI de Min TIC
</t>
    </r>
    <r>
      <rPr>
        <b/>
        <sz val="14"/>
        <color rgb="FF000000"/>
        <rFont val="Verdana"/>
        <family val="2"/>
      </rPr>
      <t>Julio:</t>
    </r>
    <r>
      <rPr>
        <sz val="14"/>
        <color rgb="FF000000"/>
        <rFont val="Verdana"/>
        <family val="2"/>
      </rPr>
      <t xml:space="preserve"> Se realiza la generación de documentos de políticas para seguridad de las comunicaciones y criptografía.
</t>
    </r>
    <r>
      <rPr>
        <b/>
        <sz val="14"/>
        <color rgb="FF000000"/>
        <rFont val="Verdana"/>
        <family val="2"/>
      </rPr>
      <t>Agosto:</t>
    </r>
    <r>
      <rPr>
        <sz val="14"/>
        <color rgb="FF000000"/>
        <rFont val="Verdana"/>
        <family val="2"/>
      </rPr>
      <t xml:space="preserve"> En la actualización del  Manual de seguridad y privacidad de la información se incorporaron y/o actualizaron los literales de Seguridad de las Comunicaciones, Criptografía, Respaldo de la Información y gestión de vulnerabilidades
</t>
    </r>
    <r>
      <rPr>
        <b/>
        <sz val="14"/>
        <color rgb="FF000000"/>
        <rFont val="Verdana"/>
        <family val="2"/>
      </rPr>
      <t>Septiembre:</t>
    </r>
    <r>
      <rPr>
        <sz val="14"/>
        <color rgb="FF000000"/>
        <rFont val="Verdana"/>
        <family val="2"/>
      </rPr>
      <t xml:space="preserve"> Dentro del presente periodo se ha trabajado los lineamientos referentes a seguridad física y del entorno dentro del manual de seguridad y privacidad de la información.
</t>
    </r>
  </si>
  <si>
    <t>Julio: Se presenta avance a la gestión de la actividad , con documento borrador del plan. 
Agosto: Se recomienda fortalecer evidencias y la formalización de las políticas y documentos asociados a la actividad.
Septiembre: Se recomienda fortalecer evidencias y la formalización de las políticas y documentos asociados a la actividad. Se evidencia matriz de seguimiento al  nivel de madurez modelo seguridad y privacidad de la información</t>
  </si>
  <si>
    <t>Gestión presupuestal y eficiencia del gasto público</t>
  </si>
  <si>
    <t>Gestión financiera</t>
  </si>
  <si>
    <t>Emitir lineamientos para realizar  anteproyectosde presupuesto para siguiente vigencia fiscal</t>
  </si>
  <si>
    <t>(1) Una  circular</t>
  </si>
  <si>
    <t>Circular</t>
  </si>
  <si>
    <r>
      <rPr>
        <b/>
        <sz val="14"/>
        <color rgb="FF000000"/>
        <rFont val="Verdana"/>
        <family val="2"/>
      </rPr>
      <t xml:space="preserve">Agosto: </t>
    </r>
    <r>
      <rPr>
        <sz val="14"/>
        <color rgb="FF000000"/>
        <rFont val="Verdana"/>
        <family val="2"/>
      </rPr>
      <t>Se ejecuto en los términos establecidos desde la Dirección Financiera se expidió una circular para anteproyecto de funcionamiento y desde la OAP se expidió la respectiva circular para los recursos de inversión dando por ejecutada en la totalidad esta actividad, se reportan 2 archivos como evidencia</t>
    </r>
  </si>
  <si>
    <t>Agosto: se verifica la expedición de circulares emitiendo los lineamientos</t>
  </si>
  <si>
    <t>Gestión documental</t>
  </si>
  <si>
    <t>Gestión de Recursos Físicos y Gestión Documental</t>
  </si>
  <si>
    <t>Realizar seguimiento al cumplimiento de los Subprogramas de los planes del SIC, conforme al plan de trabajo establecido</t>
  </si>
  <si>
    <t>100% del plan de trabajo</t>
  </si>
  <si>
    <t>Actividades Plan de trabajo</t>
  </si>
  <si>
    <t>Dirección de Recursos Físicos y Gestión Documental</t>
  </si>
  <si>
    <t xml:space="preserve">En cuanto al subprograma de preservación digital, se realizó la actividad correspondiente al ajuste del Modelo de requisitos en el marco del proyecto SGDEA, procurando que dentro de los requisitos se incluyeran atributos para la preservación digital a largo plazo.
Por su parte, el subprograma de plan de conservación se adelantaron actividades como  la estructuración del cronograma de visitas de inspección, difusión por medio de correo electrónico de las visitas de inspección, visitas de inspección en sedes: cárcel, ctp, c4 y casas de justicia; capacitación al personal de aseo sobre limpieza adecuada en archivos, monitoreo medioambiental en sedes: cárcel, ctp, c4 y casas de justicia y se inició el levantamiento de inventario natural planos Cárcel Distrital. Adicionalmente, se realizó la capacitación normatividad SIC (en el marco del PIC), se finalizaron las visitas de inspección de infraestructura en nivel central: Dir jurídica, correspondencia, Dir gestión humana, Dir Operaciones, Dir Financiera, se esta elaborando el Informe de resultados del monitoreo medioambiental en sedes: cárcel,  c4 y casas de justicia, aspi como el informe de visitas de inspección de infraestructura, evaluación de riesgos en el marco del Programa de Prevención de emergencias. y el Informe de diagnóstico de los resultados del proceso de inventario y análisis documental de los planos de la  Cárcel Distrital; y se finalizó el levantamiento de inventario natural y realizar el análisis documental para identificar copias planos Cárcel Distrital.
Durante el tercer trimestre se realizan las siguientes acciones:
Se realizó la instalación de equipos de monitoreo ambiental de humedad relativa y temperatura y registro puntual de iluminación en el archivo de Historias PPL de la Cárcel distrital durante 1 mes, se solicitó la instalación de equipos de monitoreo de humedad relativa y temperatura y captura de datos por parte del proveedor de servicio de arrendamiento de la bodega de Archivo Central y se realizó la toma de muestras microbiológicas de ambientes y superficies en los espacios de archivo de las siguientes dependencias: Cárcel Distrital Archivo historias PPL, C4, Dirección de Gestión Humana- Historias laborales y Archivo Central.
Se realiza la recopilación de los formatos de limpieza diligenciados por parte del personal de aseo de la empresa SEASIN y la actualización y ajustes al instructivo de limpieza Código I-FD-12 y al formato de Seguimiento de limpieza en Archivo código F-FD-784. 
Se da continuidad con el inventario de planos en estado natural para los segmentos: PLANOTECA 1, PLANOTECA 2 y CAJAS GRAN FORMATO, de los cuales se registran 3.722 planos cuya principal característica es que son copias, por lo cual se realizará un análisis de los mismos para su respectivo tratamiento. </t>
  </si>
  <si>
    <t>Se presenta avance a la gestión</t>
  </si>
  <si>
    <t>Sensibilizar y capacitar a los funcionarios sobre la administración de archivos y demás tematicas de la gestión documental</t>
  </si>
  <si>
    <t>100% del plan de capacitaciones</t>
  </si>
  <si>
    <t>Plan de Capacitación Institucional - Tematicas Gestión Documental</t>
  </si>
  <si>
    <t>Durante el periodo se realiza la capacitación, socialización y divulgación de los instrumentos archivísticos PGD, PINAR y TRD conforme al PIC 2021 de la entidad. Se dio inicio a la capacitación de actualización de TRD, administración de archivos y otras disposiciones, programas e instrumentos archivísticos.
Durante el trece trimestre de 2021 se realiza una sesión correspondiente a:  Socialización y divulgación de los documentos estratégicos PGD y PINAR.</t>
  </si>
  <si>
    <t>Se presenta avance a la gestión, de acuerdo con listas de asistencias a las capacitaciones
Septiembre: Se presenta lista de asistencia y análisis de la sesión.</t>
  </si>
  <si>
    <t>Realizar análisis documental, organizacional y tecnológico para la implementación del SGDEA.</t>
  </si>
  <si>
    <t>Plan de Trabajo SGDEA</t>
  </si>
  <si>
    <t xml:space="preserve">• Actualización del Cronograma Project Plan SGDEA con actividades, fechas y asignación de responsables; en el aplicativo Microsoft Project de la entidad. (actualización y seguimiento actividades) y sistematización de evidencias.
• Presentación 2 del SGDEA para el Secretario SDSCJ en Canva para la socialización del –SGDEA- y tareas asignadas en la primera reunión.
• Justificación OPS 2021
•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 indicadores, alertas, tableros de control, 7. SGDEA – interoperabilidad, almacenamiento, 8. En la matriz actividades específicas se desarrolla BPM y flujos de trabajo.
•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desarrolló del programa de documento electrónico
Se inicio la revisión en conjunto con la DTSI del Acuerdo marco de precios de Software empresarial CCENEG-027-1-2020, bajo el cual se oferta Software de SGDEA con el fin de identificar si cumple con los Requisitos Funcionales de SGDE-DC-RTF 1.0 del Archivo de Bogotá
Se estructuro el formato para realizar el estudio de producción de documento electrónico en cada un de las dependencias de la Entidad.
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 
Durante el tercer trimestre de 2021, en el marco del SGDEA se presentan y aprueban ante la Mesa Técnica de Archivo del Comité Institucional de Gestión y Desempeño (03/09/21) los instrumentos archivísticos:  Tesauro especializado, Banco Terminológico y Modelo de Madurez de Instrumentos Archivísticos, se realizan los ajustes para ser incluidos en el Sistema Integrado de Gestión de la Entidad. Se realiza la socialización del PINAR y PGD y se realiza la actualización de los procedimientos, instructivos y formatos del proceso de gestión documental incluyendo las estrategias de la Política de Uso Eficiente del Papel. 
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 </t>
  </si>
  <si>
    <t>Se presenta avance a la gestión.
Septiembre: Fortalecer las evidencias con actas y formalización de documentos relacionados en el  avance.</t>
  </si>
  <si>
    <t>Realizar mesa de trabajo para definir plan de apertura, mejora y uso de datos abiertos de la entidad. (  Dirección de Tecnologías y Sistemas de información y Oficina de Análisis de Información  y Estudios Estratégicos)</t>
  </si>
  <si>
    <t>(1) Una  mesa de trabajo</t>
  </si>
  <si>
    <t xml:space="preserve">Junio: Esta actividad aun no registra avances ya que se tiene programada para agosto
Agosto: Desde la OAP se tenia programada la mesa de trabajo para el 25 de agosto pero no fue posible llevarla a cabo ya que integrantes de otra áreas no podían asistir, por lo que se reprogramó para el 13 de septiembre de 2021.
Septiembre: Los días 13 y 27 de septiembre se realizaron reuniones con la Dirección de Tecnologías y Sistemas de la Información y la Oficina de Análisis de Información y Estudios Estratégicos para socializar la Guía Orientadora para la Implementación de la Directiva 005 de 2020 - Datos Abiertos y a su vez realizar seguimiento al plan de apertura y uso de datos abiertos. En ambas reuniones se establecieron compromisos para dar cumplimiento a los lineamientos. La Dirección de Tecnologías y Sistemas de la Información explicó que se encuentra trabajando en el plan de apertura de datos abiertos y el procedimiento de datos abiertos, documentos que deben ser revisados y ajustados con los aportes que tengan las áreas responsables.
</t>
  </si>
  <si>
    <t>Agosto: Se programa reunión para el mes de septiembre.
Septiembre: Se evidencias actas de reunión</t>
  </si>
  <si>
    <t xml:space="preserve">CONTROL DE CAMBIOS </t>
  </si>
  <si>
    <t>Número de versión</t>
  </si>
  <si>
    <t>Fecha</t>
  </si>
  <si>
    <t xml:space="preserve">Descripción del Cambio </t>
  </si>
  <si>
    <t>11 de junio de 2021</t>
  </si>
  <si>
    <t>Formulación y aprobación del Plan de Sostenibilidad MIPG</t>
  </si>
  <si>
    <t>31 de agosto de 2021</t>
  </si>
  <si>
    <t xml:space="preserve">
Se amplía los plazos de la actividad 50 de la dimensión Gestión  de valores para los resultados -política gobierno digital , teniendo en cuenta queel 17 de agosto se realizó la primera sesión de la Mesa técnica de Gobierno Digital, teniendo encueta que esté grupo estará a cargo de revisar el documento preliminar con los ajustes propuestos para la segunda versión de PETI.
Se amplía los plazos de la actividad 25, dado que, se tiene pendiente la revisión de parte de la Dirección Jurídica y la presentación para aprobación del Comité Institucional Coordinador de Control Interno de algunos documentos, sujestos para aprobación.</t>
  </si>
  <si>
    <t>13 de octubre de 2021</t>
  </si>
  <si>
    <t>Se amplian plazos de ejecución en las actividades:
- número 50 toda vez que, esta  dependen de la sesión del comité institucional de Gestión y Desempeño, asi las cosas se solicita programarla para el  15 de noviembre 
-número 54 teniendo en ceunta que aún se encuentra en organización y recolección de evidencias, por parte de la Oficina Asesora  de Comunicaciones por lo que se amplia el  plazo hasta 30 de octubre. 
Así mismo, de acuerdo a la capacitdad operativa de la dirección, teniendo encuenta que no se cuenta con el equipo profesional para adelantarlas, se programaran las actividades  56, 57 y 60, para la la vigencia 2022.</t>
  </si>
  <si>
    <t>Consolidación:</t>
  </si>
  <si>
    <t>Aprobado por:</t>
  </si>
  <si>
    <t>Comité Institucional de Gestión y Desempeño
11/06/2021</t>
  </si>
  <si>
    <t>Cuenta de Estado de la actividad</t>
  </si>
  <si>
    <t>Etiquetas de columna</t>
  </si>
  <si>
    <t>Etiquetas de fila</t>
  </si>
  <si>
    <t>Total general</t>
  </si>
  <si>
    <t>No</t>
  </si>
  <si>
    <t>DIMENSIÓN</t>
  </si>
  <si>
    <t>POLÍTICA</t>
  </si>
  <si>
    <t xml:space="preserve">LÍDER DE POLÍTICA </t>
  </si>
  <si>
    <t xml:space="preserve">PROCESO </t>
  </si>
  <si>
    <t>Dirección de Talento Humano </t>
  </si>
  <si>
    <t>Dirección financiera</t>
  </si>
  <si>
    <t>Subsecretaría de Gestión Institucional</t>
  </si>
  <si>
    <t>Participación ciudadana</t>
  </si>
  <si>
    <t>Gobierno digital</t>
  </si>
  <si>
    <t>Dirección de Tecnologías y Sistemas de Información</t>
  </si>
  <si>
    <t>Mejora normativa</t>
  </si>
  <si>
    <t>Dirección Jurídica y Contractual</t>
  </si>
  <si>
    <t>Evaluación de resultados</t>
  </si>
  <si>
    <t>Oficina de Análisis de la información y estudios estratégicos</t>
  </si>
  <si>
    <t>Apoyos</t>
  </si>
  <si>
    <t>Control Disciplinario Interno</t>
  </si>
  <si>
    <t>Oficina de Control Disciplinario Interno</t>
  </si>
  <si>
    <t>Gestión de Comunicaciones</t>
  </si>
  <si>
    <t>Oficina Asesora de Comunicaciones</t>
  </si>
  <si>
    <t>Listas</t>
  </si>
  <si>
    <t xml:space="preserve">Tipo de Actividad </t>
  </si>
  <si>
    <t>ESTADO DE LA ACTIVIDAD</t>
  </si>
  <si>
    <t>EN EJECUCIÓN</t>
  </si>
  <si>
    <t>EJECUTADA</t>
  </si>
  <si>
    <t>EN la vigencia 202</t>
  </si>
  <si>
    <t>Otras herramientas de planeación</t>
  </si>
  <si>
    <t>Plan estrategico del talento humano
POA 
PAAC</t>
  </si>
  <si>
    <t>Plan estrategico del talento humano
PAAC</t>
  </si>
  <si>
    <t>PAAC-( medicipon de satificación canales de atención al ciudadano)</t>
  </si>
  <si>
    <t>Solos e contempla en el plan de sostenibilidad MIPG</t>
  </si>
  <si>
    <t>PAAC, plan de trabajo de aplicativo de consulta web de PQRs, en conjunto con TIC</t>
  </si>
  <si>
    <t>PAAC-Plan de participación ciudadana</t>
  </si>
  <si>
    <t>Plan de trabajo de la dirección de tecnologias, plan de servicios ciudadanos</t>
  </si>
  <si>
    <t>Estrategia y plan  de implementación del Modelos de Seguridad de la Información-MSDI, uso y apropiación del mismo.POA</t>
  </si>
  <si>
    <t>PIGA- programas alineados con el Plan Institucional de Gestión Ambiental</t>
  </si>
  <si>
    <t>POA</t>
  </si>
  <si>
    <t>PAAC- actualización de politica y matriz de riesgo, seguimeinto al link de transparencia</t>
  </si>
  <si>
    <t>PINAR-programa de preservación y conservación, incluyendo la implementación del SGDEA</t>
  </si>
  <si>
    <t>Plan  estadistico distrital/sectorial</t>
  </si>
  <si>
    <t>Solos e contempla en el plan de sostenibilidad MIPG- Plan de auditorias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</si>
</sst>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dd\-mm\-yyyy"/>
    <numFmt numFmtId="165" formatCode="[$-C0A]d\-mmm\-yy;@"/>
    <numFmt numFmtId="166" formatCode="0.0%"/>
    <numFmt numFmtId="167" formatCode="0.000000000"/>
    <numFmt numFmtId="168" formatCode="0.0"/>
  </numFmts>
  <fonts count="46"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2"/>
      <color theme="1"/>
      <name val="Arial"/>
      <family val="2"/>
    </font>
    <font>
      <b/>
      <sz val="36"/>
      <color theme="0"/>
      <name val="Verdana"/>
      <family val="2"/>
    </font>
    <font>
      <sz val="12"/>
      <color theme="1"/>
      <name val="Calibri"/>
      <family val="2"/>
      <scheme val="minor"/>
    </font>
    <font>
      <sz val="16"/>
      <color theme="1"/>
      <name val="Verdana"/>
      <family val="2"/>
    </font>
    <font>
      <sz val="10"/>
      <name val="Arial"/>
      <family val="2"/>
    </font>
    <font>
      <b/>
      <sz val="20"/>
      <name val="Verdana"/>
      <family val="2"/>
    </font>
    <font>
      <b/>
      <sz val="18"/>
      <color theme="0"/>
      <name val="Verdana"/>
      <family val="2"/>
    </font>
    <font>
      <sz val="11"/>
      <color rgb="FF000000"/>
      <name val="Calibri"/>
      <family val="2"/>
      <scheme val="minor"/>
    </font>
    <font>
      <b/>
      <sz val="11"/>
      <color theme="0" tint="-4.9989318521683403E-2"/>
      <name val="Calibri"/>
      <family val="2"/>
      <scheme val="minor"/>
    </font>
    <font>
      <b/>
      <sz val="11"/>
      <color indexed="8"/>
      <name val="Calibri"/>
      <family val="2"/>
      <scheme val="minor"/>
    </font>
    <font>
      <sz val="11"/>
      <color theme="0" tint="-0.499984740745262"/>
      <name val="Calibri"/>
      <family val="2"/>
      <scheme val="minor"/>
    </font>
    <font>
      <sz val="12"/>
      <color indexed="8"/>
      <name val="Calibri"/>
      <family val="2"/>
      <scheme val="minor"/>
    </font>
    <font>
      <b/>
      <sz val="12"/>
      <color theme="0" tint="-4.9989318521683403E-2"/>
      <name val="Calibri"/>
      <family val="2"/>
      <scheme val="minor"/>
    </font>
    <font>
      <sz val="12"/>
      <color theme="0" tint="-0.499984740745262"/>
      <name val="Calibri"/>
      <family val="2"/>
      <scheme val="minor"/>
    </font>
    <font>
      <b/>
      <sz val="16"/>
      <color indexed="8"/>
      <name val="Calibri"/>
      <family val="2"/>
      <scheme val="minor"/>
    </font>
    <font>
      <b/>
      <sz val="14"/>
      <color theme="4" tint="-0.499984740745262"/>
      <name val="Verdana"/>
      <family val="2"/>
    </font>
    <font>
      <b/>
      <sz val="12"/>
      <color theme="4" tint="-0.499984740745262"/>
      <name val="Calibri"/>
      <family val="2"/>
      <scheme val="minor"/>
    </font>
    <font>
      <b/>
      <sz val="11"/>
      <color theme="4" tint="-0.499984740745262"/>
      <name val="Calibri"/>
      <family val="2"/>
      <scheme val="minor"/>
    </font>
    <font>
      <b/>
      <sz val="12"/>
      <color rgb="FFC00000"/>
      <name val="Calibri"/>
      <family val="2"/>
      <scheme val="minor"/>
    </font>
    <font>
      <b/>
      <sz val="11"/>
      <color rgb="FFC00000"/>
      <name val="Calibri"/>
      <family val="2"/>
      <scheme val="minor"/>
    </font>
    <font>
      <sz val="11"/>
      <color rgb="FFC00000"/>
      <name val="Calibri"/>
      <family val="2"/>
      <scheme val="minor"/>
    </font>
    <font>
      <b/>
      <sz val="16"/>
      <color theme="4" tint="-0.499984740745262"/>
      <name val="Verdana"/>
      <family val="2"/>
    </font>
    <font>
      <sz val="18"/>
      <color theme="1"/>
      <name val="Verdana"/>
      <family val="2"/>
    </font>
    <font>
      <b/>
      <sz val="9"/>
      <color indexed="81"/>
      <name val="Tahoma"/>
      <family val="2"/>
    </font>
    <font>
      <sz val="8"/>
      <name val="Calibri"/>
      <family val="2"/>
      <scheme val="minor"/>
    </font>
    <font>
      <b/>
      <sz val="11"/>
      <color rgb="FF1F4E78"/>
      <name val="Calibri"/>
      <family val="2"/>
      <scheme val="minor"/>
    </font>
    <font>
      <b/>
      <sz val="12"/>
      <color rgb="FF1F4E78"/>
      <name val="Calibri"/>
      <family val="2"/>
      <scheme val="minor"/>
    </font>
    <font>
      <b/>
      <sz val="12"/>
      <color theme="4" tint="-0.499984740745262"/>
      <name val="Verdana"/>
      <family val="2"/>
    </font>
    <font>
      <sz val="14"/>
      <color indexed="8"/>
      <name val="Verdana"/>
      <family val="2"/>
    </font>
    <font>
      <b/>
      <sz val="14"/>
      <color rgb="FF000000"/>
      <name val="Verdana"/>
      <family val="2"/>
    </font>
    <font>
      <sz val="14"/>
      <color theme="1"/>
      <name val="Verdana"/>
      <family val="2"/>
    </font>
    <font>
      <sz val="14"/>
      <color rgb="FF000000"/>
      <name val="Verdana"/>
      <family val="2"/>
    </font>
    <font>
      <i/>
      <sz val="14"/>
      <color rgb="FF000000"/>
      <name val="Verdana"/>
      <family val="2"/>
    </font>
    <font>
      <b/>
      <sz val="14"/>
      <color theme="0"/>
      <name val="Arial"/>
      <family val="2"/>
    </font>
    <font>
      <sz val="14"/>
      <color theme="1"/>
      <name val="Arial"/>
      <family val="2"/>
    </font>
    <font>
      <b/>
      <sz val="14"/>
      <color theme="1"/>
      <name val="Arial"/>
      <family val="2"/>
    </font>
    <font>
      <sz val="18"/>
      <color theme="1"/>
      <name val="Calibri"/>
      <family val="2"/>
      <scheme val="minor"/>
    </font>
    <font>
      <b/>
      <sz val="18"/>
      <color theme="1"/>
      <name val="Calibri"/>
      <family val="2"/>
      <scheme val="minor"/>
    </font>
    <font>
      <sz val="14"/>
      <color rgb="FFFF0000"/>
      <name val="Verdana"/>
      <family val="2"/>
    </font>
    <font>
      <sz val="16"/>
      <color indexed="8"/>
      <name val="Calibri"/>
      <family val="2"/>
      <scheme val="minor"/>
    </font>
    <font>
      <sz val="16"/>
      <color theme="1"/>
      <name val="Arial"/>
      <family val="2"/>
    </font>
    <font>
      <b/>
      <sz val="18"/>
      <color theme="8" tint="-0.499984740745262"/>
      <name val="Calibri"/>
      <family val="2"/>
      <scheme val="minor"/>
    </font>
  </fonts>
  <fills count="22">
    <fill>
      <patternFill patternType="none"/>
    </fill>
    <fill>
      <patternFill patternType="gray125"/>
    </fill>
    <fill>
      <patternFill patternType="solid">
        <fgColor rgb="FFE4F0F0"/>
        <bgColor rgb="FFFDE9D9"/>
      </patternFill>
    </fill>
    <fill>
      <patternFill patternType="solid">
        <fgColor theme="0" tint="-0.249977111117893"/>
        <bgColor rgb="FFFDE9D9"/>
      </patternFill>
    </fill>
    <fill>
      <patternFill patternType="solid">
        <fgColor rgb="FF0070C0"/>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59999389629810485"/>
        <bgColor rgb="FFFDE9D9"/>
      </patternFill>
    </fill>
    <fill>
      <patternFill patternType="solid">
        <fgColor theme="7" tint="0.79998168889431442"/>
        <bgColor rgb="FFFDE9D9"/>
      </patternFill>
    </fill>
    <fill>
      <patternFill patternType="solid">
        <fgColor theme="4" tint="0.79998168889431442"/>
        <bgColor rgb="FFFDE9D9"/>
      </patternFill>
    </fill>
    <fill>
      <patternFill patternType="solid">
        <fgColor theme="4" tint="0.79998168889431442"/>
        <bgColor indexed="64"/>
      </patternFill>
    </fill>
    <fill>
      <patternFill patternType="solid">
        <fgColor theme="8" tint="0.59999389629810485"/>
        <bgColor rgb="FFFDE9D9"/>
      </patternFill>
    </fill>
    <fill>
      <patternFill patternType="solid">
        <fgColor theme="3" tint="0.79998168889431442"/>
        <bgColor rgb="FFFDE9D9"/>
      </patternFill>
    </fill>
    <fill>
      <patternFill patternType="solid">
        <fgColor theme="4" tint="0.59999389629810485"/>
        <bgColor indexed="64"/>
      </patternFill>
    </fill>
    <fill>
      <patternFill patternType="solid">
        <fgColor rgb="FFDDEBF7"/>
        <bgColor rgb="FF000000"/>
      </patternFill>
    </fill>
    <fill>
      <patternFill patternType="solid">
        <fgColor rgb="FFFFF2CC"/>
        <bgColor rgb="FF000000"/>
      </patternFill>
    </fill>
    <fill>
      <patternFill patternType="solid">
        <fgColor rgb="FFFFFF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249977111117893"/>
        <bgColor indexed="64"/>
      </patternFill>
    </fill>
  </fills>
  <borders count="6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bottom/>
      <diagonal/>
    </border>
    <border>
      <left style="medium">
        <color indexed="64"/>
      </left>
      <right style="medium">
        <color indexed="64"/>
      </right>
      <top style="medium">
        <color indexed="64"/>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right style="medium">
        <color indexed="64"/>
      </right>
      <top style="hair">
        <color auto="1"/>
      </top>
      <bottom style="hair">
        <color auto="1"/>
      </bottom>
      <diagonal/>
    </border>
    <border>
      <left style="hair">
        <color auto="1"/>
      </left>
      <right style="hair">
        <color auto="1"/>
      </right>
      <top style="medium">
        <color indexed="64"/>
      </top>
      <bottom style="hair">
        <color auto="1"/>
      </bottom>
      <diagonal/>
    </border>
    <border>
      <left style="hair">
        <color auto="1"/>
      </left>
      <right/>
      <top style="medium">
        <color indexed="64"/>
      </top>
      <bottom/>
      <diagonal/>
    </border>
    <border>
      <left/>
      <right style="hair">
        <color auto="1"/>
      </right>
      <top style="medium">
        <color indexed="64"/>
      </top>
      <bottom/>
      <diagonal/>
    </border>
    <border>
      <left style="hair">
        <color auto="1"/>
      </left>
      <right style="hair">
        <color auto="1"/>
      </right>
      <top style="medium">
        <color indexed="64"/>
      </top>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hair">
        <color auto="1"/>
      </right>
      <top style="medium">
        <color indexed="64"/>
      </top>
      <bottom style="hair">
        <color auto="1"/>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hair">
        <color auto="1"/>
      </right>
      <top style="medium">
        <color indexed="64"/>
      </top>
      <bottom/>
      <diagonal/>
    </border>
    <border>
      <left style="medium">
        <color indexed="64"/>
      </left>
      <right style="hair">
        <color auto="1"/>
      </right>
      <top/>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s>
  <cellStyleXfs count="11">
    <xf numFmtId="0" fontId="0" fillId="0" borderId="0"/>
    <xf numFmtId="41" fontId="3" fillId="0" borderId="0" applyFont="0" applyFill="0" applyBorder="0" applyAlignment="0" applyProtection="0"/>
    <xf numFmtId="41" fontId="6" fillId="0" borderId="0" applyFont="0" applyFill="0" applyBorder="0" applyAlignment="0" applyProtection="0"/>
    <xf numFmtId="0" fontId="8" fillId="0" borderId="0"/>
    <xf numFmtId="41" fontId="3" fillId="0" borderId="0" applyFont="0" applyFill="0" applyBorder="0" applyAlignment="0" applyProtection="0"/>
    <xf numFmtId="41" fontId="6" fillId="0" borderId="0" applyFont="0" applyFill="0" applyBorder="0" applyAlignment="0" applyProtection="0"/>
    <xf numFmtId="9" fontId="3"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41" fontId="6" fillId="0" borderId="0" applyFont="0" applyFill="0" applyBorder="0" applyAlignment="0" applyProtection="0"/>
  </cellStyleXfs>
  <cellXfs count="299">
    <xf numFmtId="0" fontId="0" fillId="0" borderId="0" xfId="0"/>
    <xf numFmtId="0" fontId="4"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center"/>
    </xf>
    <xf numFmtId="0" fontId="0" fillId="7" borderId="0" xfId="0" applyFill="1" applyAlignment="1">
      <alignment wrapText="1"/>
    </xf>
    <xf numFmtId="0" fontId="0" fillId="0" borderId="0" xfId="0" applyAlignment="1">
      <alignment wrapText="1"/>
    </xf>
    <xf numFmtId="0" fontId="15" fillId="0" borderId="0" xfId="0" applyFont="1" applyAlignment="1">
      <alignment horizontal="center"/>
    </xf>
    <xf numFmtId="0" fontId="17" fillId="7" borderId="0" xfId="0" applyFont="1" applyFill="1"/>
    <xf numFmtId="0" fontId="14" fillId="0" borderId="0" xfId="0" applyFont="1" applyAlignment="1">
      <alignment wrapText="1"/>
    </xf>
    <xf numFmtId="0" fontId="15" fillId="7" borderId="0" xfId="0" applyFont="1" applyFill="1"/>
    <xf numFmtId="0" fontId="15" fillId="7" borderId="0" xfId="0" applyFont="1" applyFill="1" applyAlignment="1">
      <alignment horizontal="center" wrapText="1"/>
    </xf>
    <xf numFmtId="0" fontId="15" fillId="0" borderId="0" xfId="0" applyFont="1"/>
    <xf numFmtId="0" fontId="18" fillId="7" borderId="0" xfId="0" applyFont="1" applyFill="1"/>
    <xf numFmtId="0" fontId="16" fillId="8" borderId="0" xfId="0" applyFont="1" applyFill="1"/>
    <xf numFmtId="0" fontId="16" fillId="8" borderId="0" xfId="0" applyFont="1" applyFill="1" applyAlignment="1">
      <alignment horizontal="center" wrapText="1"/>
    </xf>
    <xf numFmtId="0" fontId="16" fillId="5" borderId="0" xfId="0" applyFont="1" applyFill="1" applyAlignment="1">
      <alignment horizontal="center"/>
    </xf>
    <xf numFmtId="0" fontId="17" fillId="7" borderId="0" xfId="0" applyFont="1" applyFill="1" applyAlignment="1">
      <alignment horizontal="center" wrapText="1"/>
    </xf>
    <xf numFmtId="0" fontId="0" fillId="0" borderId="17" xfId="0" applyBorder="1"/>
    <xf numFmtId="0" fontId="14" fillId="6" borderId="17" xfId="0" applyFont="1" applyFill="1" applyBorder="1"/>
    <xf numFmtId="0" fontId="14" fillId="6" borderId="17" xfId="0" applyFont="1" applyFill="1" applyBorder="1" applyAlignment="1">
      <alignment wrapText="1"/>
    </xf>
    <xf numFmtId="0" fontId="0" fillId="0" borderId="17" xfId="0" applyBorder="1" applyAlignment="1">
      <alignment horizontal="center"/>
    </xf>
    <xf numFmtId="0" fontId="12" fillId="5" borderId="17" xfId="0" applyFont="1" applyFill="1" applyBorder="1" applyAlignment="1">
      <alignment horizontal="center" vertical="center"/>
    </xf>
    <xf numFmtId="0" fontId="12" fillId="5" borderId="17" xfId="0" applyFont="1" applyFill="1" applyBorder="1" applyAlignment="1">
      <alignment horizontal="center" vertical="center" wrapText="1"/>
    </xf>
    <xf numFmtId="41" fontId="19" fillId="11" borderId="1" xfId="1" applyFont="1" applyFill="1" applyBorder="1" applyAlignment="1">
      <alignment horizontal="center" vertical="center" wrapText="1"/>
    </xf>
    <xf numFmtId="41" fontId="19" fillId="11" borderId="1" xfId="2" applyFont="1" applyFill="1" applyBorder="1" applyAlignment="1">
      <alignment horizontal="center" vertical="center" wrapText="1"/>
    </xf>
    <xf numFmtId="41" fontId="19" fillId="11" borderId="25" xfId="2" applyFont="1" applyFill="1" applyBorder="1" applyAlignment="1">
      <alignment horizontal="center" vertical="center" wrapText="1"/>
    </xf>
    <xf numFmtId="9" fontId="0" fillId="12" borderId="1" xfId="6"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wrapText="1"/>
    </xf>
    <xf numFmtId="0" fontId="0" fillId="0" borderId="0" xfId="0" applyAlignment="1">
      <alignment horizontal="center" vertical="center"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1" fillId="12"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9" fontId="21" fillId="12" borderId="1" xfId="0" applyNumberFormat="1" applyFont="1" applyFill="1" applyBorder="1" applyAlignment="1">
      <alignment horizontal="center" vertical="center" wrapText="1"/>
    </xf>
    <xf numFmtId="9" fontId="15" fillId="0" borderId="1" xfId="6" applyFont="1" applyBorder="1" applyAlignment="1">
      <alignment horizontal="center" vertical="center" wrapText="1"/>
    </xf>
    <xf numFmtId="9" fontId="20" fillId="12" borderId="1" xfId="6" applyFont="1" applyFill="1" applyBorder="1" applyAlignment="1">
      <alignment horizontal="center" vertical="center" wrapText="1"/>
    </xf>
    <xf numFmtId="9" fontId="22" fillId="7" borderId="1" xfId="6" applyFont="1" applyFill="1" applyBorder="1" applyAlignment="1">
      <alignment horizontal="center" vertical="center" wrapText="1"/>
    </xf>
    <xf numFmtId="0" fontId="21" fillId="12" borderId="1" xfId="0" applyFont="1" applyFill="1" applyBorder="1" applyAlignment="1">
      <alignment wrapText="1"/>
    </xf>
    <xf numFmtId="0" fontId="23" fillId="7" borderId="1" xfId="0" applyFont="1" applyFill="1" applyBorder="1" applyAlignment="1">
      <alignment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9" fontId="21" fillId="12" borderId="1" xfId="0" applyNumberFormat="1" applyFont="1" applyFill="1" applyBorder="1" applyAlignment="1">
      <alignment wrapText="1"/>
    </xf>
    <xf numFmtId="0" fontId="21" fillId="12" borderId="1" xfId="0" applyFont="1" applyFill="1" applyBorder="1" applyAlignment="1">
      <alignment horizontal="center" wrapText="1"/>
    </xf>
    <xf numFmtId="0" fontId="23" fillId="7" borderId="1" xfId="0" applyFont="1" applyFill="1" applyBorder="1" applyAlignment="1">
      <alignment horizontal="center" wrapText="1"/>
    </xf>
    <xf numFmtId="0" fontId="11" fillId="0" borderId="1" xfId="0" applyFont="1" applyBorder="1" applyAlignment="1">
      <alignment horizontal="left" vertical="center" wrapText="1"/>
    </xf>
    <xf numFmtId="9" fontId="21" fillId="12" borderId="1" xfId="6" applyFont="1" applyFill="1" applyBorder="1" applyAlignment="1">
      <alignment horizontal="center" vertical="center" wrapText="1"/>
    </xf>
    <xf numFmtId="0" fontId="21" fillId="12" borderId="1" xfId="6" applyNumberFormat="1" applyFont="1" applyFill="1" applyBorder="1" applyAlignment="1">
      <alignment wrapText="1"/>
    </xf>
    <xf numFmtId="9" fontId="21" fillId="12" borderId="1" xfId="0" applyNumberFormat="1" applyFont="1" applyFill="1" applyBorder="1" applyAlignment="1">
      <alignment horizontal="center" wrapText="1"/>
    </xf>
    <xf numFmtId="0" fontId="21" fillId="12" borderId="3" xfId="0" applyFont="1" applyFill="1" applyBorder="1" applyAlignment="1">
      <alignment wrapText="1"/>
    </xf>
    <xf numFmtId="0" fontId="23" fillId="7" borderId="3" xfId="0" applyFont="1" applyFill="1" applyBorder="1" applyAlignment="1">
      <alignment wrapText="1"/>
    </xf>
    <xf numFmtId="9" fontId="21" fillId="12" borderId="3" xfId="0" applyNumberFormat="1" applyFont="1" applyFill="1" applyBorder="1" applyAlignment="1">
      <alignment wrapText="1"/>
    </xf>
    <xf numFmtId="0" fontId="0" fillId="0" borderId="19" xfId="0" applyBorder="1" applyAlignment="1">
      <alignment wrapText="1"/>
    </xf>
    <xf numFmtId="165" fontId="0" fillId="0" borderId="1" xfId="0" applyNumberFormat="1" applyBorder="1" applyAlignment="1">
      <alignment vertical="center" wrapText="1"/>
    </xf>
    <xf numFmtId="0" fontId="29" fillId="16" borderId="1" xfId="0" applyFont="1" applyFill="1" applyBorder="1" applyAlignment="1">
      <alignment wrapText="1"/>
    </xf>
    <xf numFmtId="0" fontId="23" fillId="17" borderId="1" xfId="0" applyFont="1" applyFill="1" applyBorder="1" applyAlignment="1">
      <alignment wrapText="1"/>
    </xf>
    <xf numFmtId="9" fontId="21" fillId="12" borderId="1" xfId="6" applyFont="1" applyFill="1" applyBorder="1" applyAlignment="1">
      <alignment wrapText="1"/>
    </xf>
    <xf numFmtId="9" fontId="23" fillId="7" borderId="1" xfId="6" applyFont="1" applyFill="1" applyBorder="1" applyAlignment="1">
      <alignment wrapText="1"/>
    </xf>
    <xf numFmtId="9" fontId="21" fillId="12" borderId="2" xfId="6" applyFont="1" applyFill="1" applyBorder="1" applyAlignment="1">
      <alignment wrapText="1"/>
    </xf>
    <xf numFmtId="9" fontId="23" fillId="7" borderId="1" xfId="6" applyFont="1" applyFill="1" applyBorder="1" applyAlignment="1">
      <alignment horizontal="center" wrapText="1"/>
    </xf>
    <xf numFmtId="1" fontId="21" fillId="12" borderId="1" xfId="6" applyNumberFormat="1" applyFont="1" applyFill="1" applyBorder="1" applyAlignment="1">
      <alignment wrapText="1"/>
    </xf>
    <xf numFmtId="1" fontId="23" fillId="7" borderId="1" xfId="6" applyNumberFormat="1" applyFont="1" applyFill="1" applyBorder="1" applyAlignment="1">
      <alignment wrapText="1"/>
    </xf>
    <xf numFmtId="1" fontId="21" fillId="12" borderId="2" xfId="6" applyNumberFormat="1" applyFont="1" applyFill="1" applyBorder="1" applyAlignment="1">
      <alignment wrapText="1"/>
    </xf>
    <xf numFmtId="1" fontId="23" fillId="7" borderId="1" xfId="6" applyNumberFormat="1" applyFont="1" applyFill="1" applyBorder="1" applyAlignment="1">
      <alignment horizontal="center" wrapText="1"/>
    </xf>
    <xf numFmtId="1" fontId="20" fillId="12" borderId="1" xfId="6" applyNumberFormat="1" applyFont="1" applyFill="1" applyBorder="1" applyAlignment="1">
      <alignment horizontal="center" vertical="center" wrapText="1"/>
    </xf>
    <xf numFmtId="1" fontId="22" fillId="7" borderId="1" xfId="6" applyNumberFormat="1" applyFont="1" applyFill="1" applyBorder="1" applyAlignment="1">
      <alignment horizontal="center" vertical="center" wrapText="1"/>
    </xf>
    <xf numFmtId="1" fontId="21" fillId="12" borderId="1" xfId="0" applyNumberFormat="1" applyFont="1" applyFill="1" applyBorder="1" applyAlignment="1">
      <alignment horizontal="center" vertical="center" wrapText="1"/>
    </xf>
    <xf numFmtId="1" fontId="23" fillId="7" borderId="1" xfId="0" applyNumberFormat="1" applyFont="1" applyFill="1" applyBorder="1" applyAlignment="1">
      <alignment horizontal="center" vertical="center" wrapText="1"/>
    </xf>
    <xf numFmtId="41" fontId="31" fillId="11" borderId="1" xfId="2" applyFont="1" applyFill="1" applyBorder="1" applyAlignment="1">
      <alignment horizontal="center" vertical="center" textRotation="90" wrapText="1"/>
    </xf>
    <xf numFmtId="41" fontId="31" fillId="10" borderId="1" xfId="2" applyFont="1" applyFill="1" applyBorder="1" applyAlignment="1">
      <alignment horizontal="center" vertical="center" textRotation="90" wrapText="1"/>
    </xf>
    <xf numFmtId="0" fontId="0" fillId="0" borderId="24" xfId="0" applyBorder="1" applyAlignment="1">
      <alignment horizontal="center" vertical="center" wrapText="1"/>
    </xf>
    <xf numFmtId="0" fontId="0" fillId="0" borderId="1" xfId="0" applyBorder="1" applyAlignment="1">
      <alignment vertical="center" wrapText="1"/>
    </xf>
    <xf numFmtId="1" fontId="21" fillId="12" borderId="1" xfId="0" applyNumberFormat="1" applyFont="1" applyFill="1" applyBorder="1" applyAlignment="1">
      <alignment wrapText="1"/>
    </xf>
    <xf numFmtId="1" fontId="23" fillId="7" borderId="1" xfId="0" applyNumberFormat="1" applyFont="1" applyFill="1" applyBorder="1" applyAlignment="1">
      <alignment wrapText="1"/>
    </xf>
    <xf numFmtId="9" fontId="23" fillId="7" borderId="1" xfId="0" applyNumberFormat="1" applyFont="1" applyFill="1" applyBorder="1" applyAlignment="1">
      <alignment horizontal="center" vertical="center" wrapText="1"/>
    </xf>
    <xf numFmtId="1" fontId="30" fillId="16" borderId="1" xfId="0" applyNumberFormat="1" applyFont="1" applyFill="1" applyBorder="1" applyAlignment="1">
      <alignment horizontal="center" vertical="center" wrapText="1"/>
    </xf>
    <xf numFmtId="9" fontId="0" fillId="0" borderId="1" xfId="0" applyNumberFormat="1" applyBorder="1" applyAlignment="1">
      <alignment horizontal="center" vertical="center" wrapText="1"/>
    </xf>
    <xf numFmtId="0" fontId="11"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xf>
    <xf numFmtId="41" fontId="19" fillId="14" borderId="4" xfId="1" applyFont="1" applyFill="1" applyBorder="1" applyAlignment="1">
      <alignment vertical="center" wrapText="1"/>
    </xf>
    <xf numFmtId="41" fontId="19" fillId="14" borderId="18" xfId="1" applyFont="1" applyFill="1" applyBorder="1" applyAlignment="1">
      <alignment vertical="center" wrapText="1"/>
    </xf>
    <xf numFmtId="166" fontId="22" fillId="7" borderId="1" xfId="6" applyNumberFormat="1" applyFont="1" applyFill="1" applyBorder="1" applyAlignment="1">
      <alignment horizontal="center" vertical="center" wrapText="1"/>
    </xf>
    <xf numFmtId="9" fontId="23" fillId="7" borderId="1" xfId="0" applyNumberFormat="1" applyFont="1" applyFill="1" applyBorder="1" applyAlignment="1">
      <alignment wrapText="1"/>
    </xf>
    <xf numFmtId="9" fontId="23" fillId="7" borderId="1" xfId="0" applyNumberFormat="1" applyFont="1" applyFill="1" applyBorder="1" applyAlignment="1">
      <alignment horizontal="center" wrapText="1"/>
    </xf>
    <xf numFmtId="9" fontId="23" fillId="7" borderId="3" xfId="0" applyNumberFormat="1" applyFont="1" applyFill="1" applyBorder="1" applyAlignment="1">
      <alignment wrapText="1"/>
    </xf>
    <xf numFmtId="0" fontId="32" fillId="0" borderId="0" xfId="0" applyFont="1" applyAlignment="1">
      <alignment wrapText="1"/>
    </xf>
    <xf numFmtId="41" fontId="19" fillId="11" borderId="1" xfId="2" applyFont="1" applyFill="1" applyBorder="1" applyAlignment="1">
      <alignment horizontal="left" vertical="top" wrapText="1"/>
    </xf>
    <xf numFmtId="164" fontId="32" fillId="0" borderId="25" xfId="0" applyNumberFormat="1" applyFont="1" applyBorder="1" applyAlignment="1">
      <alignment horizontal="center" vertical="center" wrapText="1"/>
    </xf>
    <xf numFmtId="164" fontId="32" fillId="0" borderId="25" xfId="0" applyNumberFormat="1" applyFont="1" applyBorder="1" applyAlignment="1">
      <alignment vertical="center" wrapText="1"/>
    </xf>
    <xf numFmtId="0" fontId="32" fillId="0" borderId="25" xfId="0" applyFont="1" applyBorder="1" applyAlignment="1">
      <alignment wrapText="1"/>
    </xf>
    <xf numFmtId="0" fontId="32" fillId="0" borderId="25" xfId="0" applyFont="1" applyBorder="1" applyAlignment="1">
      <alignment vertical="center" wrapText="1"/>
    </xf>
    <xf numFmtId="0" fontId="32" fillId="0" borderId="25" xfId="0" applyFont="1" applyBorder="1" applyAlignment="1">
      <alignment horizontal="center" vertical="center" wrapText="1"/>
    </xf>
    <xf numFmtId="0" fontId="34" fillId="0" borderId="25" xfId="0" applyFont="1" applyBorder="1" applyAlignment="1">
      <alignment vertical="center" wrapText="1"/>
    </xf>
    <xf numFmtId="0" fontId="34" fillId="0" borderId="25" xfId="0" applyFont="1" applyBorder="1" applyAlignment="1">
      <alignment wrapText="1"/>
    </xf>
    <xf numFmtId="0" fontId="1" fillId="0" borderId="1" xfId="7" applyFont="1" applyBorder="1" applyAlignment="1">
      <alignment horizontal="center" vertical="center" wrapText="1"/>
    </xf>
    <xf numFmtId="0" fontId="2" fillId="0" borderId="0" xfId="7" applyAlignment="1">
      <alignment horizontal="center" vertical="center" wrapText="1"/>
    </xf>
    <xf numFmtId="0" fontId="2" fillId="0" borderId="1" xfId="7" applyBorder="1" applyAlignment="1">
      <alignment vertical="center" wrapText="1"/>
    </xf>
    <xf numFmtId="0" fontId="0" fillId="0" borderId="0" xfId="0" applyAlignment="1">
      <alignment vertical="center"/>
    </xf>
    <xf numFmtId="0" fontId="0" fillId="0" borderId="1" xfId="0" applyBorder="1" applyAlignment="1">
      <alignment vertical="center"/>
    </xf>
    <xf numFmtId="0" fontId="0" fillId="0" borderId="3" xfId="0" applyBorder="1" applyAlignment="1">
      <alignment horizontal="center" vertical="center" wrapText="1"/>
    </xf>
    <xf numFmtId="0" fontId="0" fillId="0" borderId="3" xfId="0" applyBorder="1" applyAlignment="1">
      <alignment horizontal="center" vertical="center"/>
    </xf>
    <xf numFmtId="166" fontId="0" fillId="0" borderId="1" xfId="6" applyNumberFormat="1" applyFont="1" applyFill="1" applyBorder="1" applyAlignment="1">
      <alignment horizontal="center" vertical="center" wrapText="1"/>
    </xf>
    <xf numFmtId="9" fontId="15" fillId="19" borderId="1" xfId="6" applyFont="1" applyFill="1" applyBorder="1" applyAlignment="1">
      <alignment horizontal="center" vertical="center" wrapText="1"/>
    </xf>
    <xf numFmtId="9" fontId="15" fillId="20" borderId="1" xfId="6" applyFont="1" applyFill="1" applyBorder="1" applyAlignment="1">
      <alignment horizontal="center" vertical="center" wrapText="1"/>
    </xf>
    <xf numFmtId="9" fontId="15" fillId="20" borderId="1" xfId="6" applyFont="1" applyFill="1" applyBorder="1" applyAlignment="1">
      <alignment vertical="center" wrapText="1"/>
    </xf>
    <xf numFmtId="41" fontId="19" fillId="14" borderId="2" xfId="1" applyFont="1" applyFill="1" applyBorder="1" applyAlignment="1">
      <alignment vertical="center" wrapText="1"/>
    </xf>
    <xf numFmtId="0" fontId="19" fillId="11" borderId="2" xfId="0" applyFont="1" applyFill="1" applyBorder="1" applyAlignment="1">
      <alignment vertical="center" wrapText="1"/>
    </xf>
    <xf numFmtId="0" fontId="19" fillId="2" borderId="2" xfId="0" applyFont="1" applyFill="1" applyBorder="1" applyAlignment="1">
      <alignment vertical="center" wrapText="1"/>
    </xf>
    <xf numFmtId="167" fontId="0" fillId="0" borderId="0" xfId="0" applyNumberFormat="1"/>
    <xf numFmtId="14" fontId="0" fillId="0" borderId="0" xfId="0" applyNumberFormat="1"/>
    <xf numFmtId="2" fontId="0" fillId="0" borderId="0" xfId="0" applyNumberFormat="1"/>
    <xf numFmtId="1" fontId="0" fillId="0" borderId="0" xfId="0" applyNumberFormat="1"/>
    <xf numFmtId="9" fontId="0" fillId="0" borderId="0" xfId="0" applyNumberFormat="1"/>
    <xf numFmtId="41" fontId="19" fillId="9" borderId="30" xfId="2" applyFont="1" applyFill="1" applyBorder="1" applyAlignment="1">
      <alignment vertical="center" textRotation="90" wrapText="1"/>
    </xf>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0" xfId="0" pivotButton="1"/>
    <xf numFmtId="0" fontId="0" fillId="0" borderId="0" xfId="0" applyAlignment="1">
      <alignment horizontal="left"/>
    </xf>
    <xf numFmtId="0" fontId="0" fillId="0" borderId="0" xfId="0" applyAlignment="1">
      <alignment horizontal="left" indent="1"/>
    </xf>
    <xf numFmtId="168" fontId="23" fillId="7" borderId="1" xfId="0" applyNumberFormat="1" applyFont="1" applyFill="1" applyBorder="1" applyAlignment="1">
      <alignment horizontal="center" vertical="center" wrapText="1"/>
    </xf>
    <xf numFmtId="168" fontId="22" fillId="7" borderId="1" xfId="6" applyNumberFormat="1" applyFont="1" applyFill="1" applyBorder="1" applyAlignment="1">
      <alignment horizontal="center" vertical="center" wrapText="1"/>
    </xf>
    <xf numFmtId="0" fontId="38" fillId="0" borderId="11" xfId="0" applyFont="1" applyBorder="1"/>
    <xf numFmtId="0" fontId="38" fillId="0" borderId="0" xfId="0" applyFont="1"/>
    <xf numFmtId="0" fontId="0" fillId="0" borderId="1" xfId="0" applyBorder="1" applyAlignment="1">
      <alignment horizontal="justify" vertical="top" wrapText="1"/>
    </xf>
    <xf numFmtId="14" fontId="26" fillId="0" borderId="8" xfId="0" applyNumberFormat="1" applyFont="1" applyBorder="1" applyAlignment="1">
      <alignment vertical="center" wrapText="1"/>
    </xf>
    <xf numFmtId="9" fontId="15" fillId="19" borderId="0" xfId="6" applyFont="1" applyFill="1" applyBorder="1" applyAlignment="1">
      <alignment horizontal="center" vertical="center" wrapText="1"/>
    </xf>
    <xf numFmtId="9" fontId="15" fillId="20" borderId="0" xfId="6" applyFont="1" applyFill="1" applyBorder="1" applyAlignment="1">
      <alignment horizontal="center" vertical="center" wrapText="1"/>
    </xf>
    <xf numFmtId="9" fontId="15" fillId="0" borderId="0" xfId="6" applyFont="1" applyBorder="1" applyAlignment="1">
      <alignment horizontal="center" vertical="center" wrapText="1"/>
    </xf>
    <xf numFmtId="1" fontId="40" fillId="0" borderId="0" xfId="0" applyNumberFormat="1" applyFont="1" applyAlignment="1">
      <alignment horizontal="center" vertical="center" wrapText="1"/>
    </xf>
    <xf numFmtId="168" fontId="31" fillId="3" borderId="1" xfId="2" applyNumberFormat="1" applyFont="1" applyFill="1" applyBorder="1" applyAlignment="1">
      <alignment horizontal="center" vertical="center" textRotation="90" wrapText="1"/>
    </xf>
    <xf numFmtId="168" fontId="20" fillId="12" borderId="1" xfId="6" applyNumberFormat="1" applyFont="1" applyFill="1" applyBorder="1" applyAlignment="1">
      <alignment horizontal="center" vertical="center" wrapText="1"/>
    </xf>
    <xf numFmtId="168" fontId="20" fillId="12" borderId="16" xfId="6" applyNumberFormat="1" applyFont="1" applyFill="1" applyBorder="1" applyAlignment="1">
      <alignment horizontal="center" vertical="center" wrapText="1"/>
    </xf>
    <xf numFmtId="168" fontId="22" fillId="7" borderId="16" xfId="6" applyNumberFormat="1" applyFont="1" applyFill="1" applyBorder="1" applyAlignment="1">
      <alignment horizontal="center" vertical="center" wrapText="1"/>
    </xf>
    <xf numFmtId="168" fontId="20" fillId="12" borderId="2" xfId="6" applyNumberFormat="1" applyFont="1" applyFill="1" applyBorder="1" applyAlignment="1">
      <alignment horizontal="center" vertical="center" wrapText="1"/>
    </xf>
    <xf numFmtId="168" fontId="22" fillId="7" borderId="2" xfId="6" applyNumberFormat="1" applyFont="1" applyFill="1" applyBorder="1" applyAlignment="1">
      <alignment horizontal="center" vertical="center" wrapText="1"/>
    </xf>
    <xf numFmtId="168" fontId="0" fillId="0" borderId="0" xfId="0" applyNumberFormat="1" applyAlignment="1">
      <alignment wrapText="1"/>
    </xf>
    <xf numFmtId="168" fontId="24" fillId="0" borderId="0" xfId="0" applyNumberFormat="1" applyFont="1" applyAlignment="1">
      <alignment wrapText="1"/>
    </xf>
    <xf numFmtId="0" fontId="32" fillId="0" borderId="1" xfId="0" applyFont="1" applyBorder="1" applyAlignment="1">
      <alignment horizontal="left" vertical="top" wrapText="1"/>
    </xf>
    <xf numFmtId="164" fontId="33" fillId="0" borderId="1" xfId="0" applyNumberFormat="1" applyFont="1" applyBorder="1" applyAlignment="1">
      <alignment horizontal="left" vertical="center" wrapText="1"/>
    </xf>
    <xf numFmtId="0" fontId="34" fillId="0" borderId="1" xfId="0" applyFont="1" applyBorder="1" applyAlignment="1">
      <alignment horizontal="left" vertical="top" wrapText="1"/>
    </xf>
    <xf numFmtId="9" fontId="23" fillId="7" borderId="1" xfId="0" applyNumberFormat="1" applyFont="1" applyFill="1" applyBorder="1" applyAlignment="1">
      <alignment vertical="center" wrapText="1"/>
    </xf>
    <xf numFmtId="0" fontId="0" fillId="0" borderId="3" xfId="0" applyBorder="1" applyAlignment="1">
      <alignment horizontal="justify" vertical="center" wrapText="1"/>
    </xf>
    <xf numFmtId="164" fontId="35" fillId="0" borderId="1" xfId="0" applyNumberFormat="1" applyFont="1" applyBorder="1" applyAlignment="1">
      <alignment horizontal="left" vertical="center" wrapText="1"/>
    </xf>
    <xf numFmtId="0" fontId="11" fillId="0" borderId="1" xfId="0" applyFont="1" applyBorder="1" applyAlignment="1">
      <alignment horizontal="justify" vertical="top" wrapText="1"/>
    </xf>
    <xf numFmtId="0" fontId="13" fillId="0" borderId="17" xfId="0" applyFont="1" applyBorder="1" applyAlignment="1">
      <alignment horizontal="center"/>
    </xf>
    <xf numFmtId="0" fontId="0" fillId="0" borderId="3" xfId="0" applyBorder="1" applyAlignment="1">
      <alignment vertical="center" wrapText="1"/>
    </xf>
    <xf numFmtId="0" fontId="11" fillId="0" borderId="1" xfId="0" applyFont="1" applyBorder="1" applyAlignment="1">
      <alignment vertical="center" wrapText="1"/>
    </xf>
    <xf numFmtId="0" fontId="41" fillId="0" borderId="0" xfId="0" applyFont="1" applyAlignment="1">
      <alignment horizontal="center" vertical="center" wrapText="1"/>
    </xf>
    <xf numFmtId="2" fontId="23" fillId="7" borderId="1" xfId="6" applyNumberFormat="1" applyFont="1" applyFill="1" applyBorder="1" applyAlignment="1">
      <alignment wrapText="1"/>
    </xf>
    <xf numFmtId="165" fontId="0" fillId="18" borderId="1" xfId="0" applyNumberFormat="1" applyFill="1" applyBorder="1" applyAlignment="1">
      <alignment horizontal="center" vertical="center" wrapText="1"/>
    </xf>
    <xf numFmtId="9" fontId="0" fillId="0" borderId="0" xfId="0" applyNumberFormat="1" applyAlignment="1">
      <alignment wrapText="1"/>
    </xf>
    <xf numFmtId="41" fontId="25" fillId="13" borderId="0" xfId="2" applyFont="1" applyFill="1" applyBorder="1" applyAlignment="1">
      <alignment horizontal="center" vertical="center" wrapText="1"/>
    </xf>
    <xf numFmtId="41" fontId="19" fillId="11" borderId="0" xfId="2" applyFont="1" applyFill="1" applyBorder="1" applyAlignment="1">
      <alignment horizontal="center" vertical="center" wrapText="1"/>
    </xf>
    <xf numFmtId="164" fontId="32" fillId="0" borderId="0" xfId="0" applyNumberFormat="1" applyFont="1" applyAlignment="1">
      <alignment horizontal="center" vertical="center" wrapText="1"/>
    </xf>
    <xf numFmtId="164" fontId="32" fillId="0" borderId="0" xfId="0" applyNumberFormat="1" applyFont="1" applyAlignment="1">
      <alignment vertical="center" wrapText="1"/>
    </xf>
    <xf numFmtId="0" fontId="32" fillId="0" borderId="0" xfId="0" applyFont="1" applyAlignment="1">
      <alignment vertical="center" wrapText="1"/>
    </xf>
    <xf numFmtId="0" fontId="32" fillId="0" borderId="0" xfId="0" applyFont="1" applyAlignment="1">
      <alignment horizontal="center" vertical="center" wrapText="1"/>
    </xf>
    <xf numFmtId="0" fontId="34" fillId="0" borderId="0" xfId="0" applyFont="1" applyAlignment="1">
      <alignment vertical="center" wrapText="1"/>
    </xf>
    <xf numFmtId="0" fontId="34" fillId="0" borderId="0" xfId="0" applyFont="1" applyAlignment="1">
      <alignment wrapText="1"/>
    </xf>
    <xf numFmtId="0" fontId="32" fillId="0" borderId="19" xfId="0" applyFont="1" applyBorder="1" applyAlignment="1">
      <alignment wrapText="1"/>
    </xf>
    <xf numFmtId="9" fontId="40" fillId="0" borderId="0" xfId="6" applyFont="1" applyBorder="1" applyAlignment="1">
      <alignment horizontal="center" vertical="center" wrapText="1"/>
    </xf>
    <xf numFmtId="0" fontId="44" fillId="0" borderId="0" xfId="0" applyFont="1" applyAlignment="1">
      <alignment horizontal="left" vertical="center" wrapText="1"/>
    </xf>
    <xf numFmtId="9" fontId="43" fillId="0" borderId="0" xfId="0" applyNumberFormat="1" applyFont="1" applyAlignment="1">
      <alignment horizontal="left" vertical="center" wrapText="1"/>
    </xf>
    <xf numFmtId="10" fontId="43" fillId="0" borderId="0" xfId="0" applyNumberFormat="1" applyFont="1" applyAlignment="1">
      <alignment horizontal="left" vertical="center" wrapText="1"/>
    </xf>
    <xf numFmtId="0" fontId="43" fillId="0" borderId="0" xfId="0" applyFont="1" applyAlignment="1">
      <alignment horizontal="left" vertical="center" wrapText="1"/>
    </xf>
    <xf numFmtId="10" fontId="44" fillId="0" borderId="0" xfId="0" applyNumberFormat="1" applyFont="1" applyAlignment="1">
      <alignment horizontal="left" vertical="center" wrapText="1"/>
    </xf>
    <xf numFmtId="9" fontId="45" fillId="15" borderId="1" xfId="6" applyFont="1" applyFill="1" applyBorder="1" applyAlignment="1">
      <alignment horizontal="center" vertical="center" wrapText="1"/>
    </xf>
    <xf numFmtId="0" fontId="35" fillId="0" borderId="3" xfId="0" applyFont="1" applyBorder="1" applyAlignment="1">
      <alignment vertical="top" wrapText="1"/>
    </xf>
    <xf numFmtId="164" fontId="32" fillId="0" borderId="1" xfId="0" applyNumberFormat="1" applyFont="1" applyBorder="1" applyAlignment="1">
      <alignment horizontal="left" vertical="top" wrapText="1"/>
    </xf>
    <xf numFmtId="0" fontId="35" fillId="0" borderId="0" xfId="0" applyFont="1" applyAlignment="1">
      <alignment horizontal="left" vertical="top" wrapText="1"/>
    </xf>
    <xf numFmtId="0" fontId="33" fillId="0" borderId="1" xfId="0" applyFont="1" applyBorder="1" applyAlignment="1">
      <alignment vertical="top" wrapText="1"/>
    </xf>
    <xf numFmtId="0" fontId="33" fillId="0" borderId="3" xfId="0" applyFont="1" applyBorder="1" applyAlignment="1">
      <alignment vertical="top" wrapText="1"/>
    </xf>
    <xf numFmtId="0" fontId="32" fillId="0" borderId="0" xfId="0" applyFont="1" applyAlignment="1">
      <alignment horizontal="left" vertical="top" wrapText="1"/>
    </xf>
    <xf numFmtId="41" fontId="25" fillId="13" borderId="22" xfId="2" applyFont="1" applyFill="1" applyBorder="1" applyAlignment="1">
      <alignment horizontal="center" vertical="center" wrapText="1"/>
    </xf>
    <xf numFmtId="41" fontId="25" fillId="13" borderId="23" xfId="2" applyFont="1" applyFill="1" applyBorder="1" applyAlignment="1">
      <alignment horizontal="center" vertical="center" wrapText="1"/>
    </xf>
    <xf numFmtId="41" fontId="25" fillId="13" borderId="26" xfId="2" applyFont="1" applyFill="1" applyBorder="1" applyAlignment="1">
      <alignment horizontal="center" vertical="center" wrapText="1"/>
    </xf>
    <xf numFmtId="41" fontId="25" fillId="13" borderId="27" xfId="2" applyFont="1" applyFill="1" applyBorder="1" applyAlignment="1">
      <alignment horizontal="center" vertical="center" wrapText="1"/>
    </xf>
    <xf numFmtId="41" fontId="25" fillId="13" borderId="3" xfId="2" applyFont="1" applyFill="1" applyBorder="1" applyAlignment="1">
      <alignment horizontal="center" vertical="center" wrapText="1"/>
    </xf>
    <xf numFmtId="41" fontId="25" fillId="13" borderId="64" xfId="2" applyFont="1" applyFill="1" applyBorder="1" applyAlignment="1">
      <alignment horizontal="center" vertical="center" wrapText="1"/>
    </xf>
    <xf numFmtId="41" fontId="25" fillId="13" borderId="1" xfId="2" applyFont="1" applyFill="1" applyBorder="1" applyAlignment="1">
      <alignment horizontal="center" vertical="center" wrapText="1"/>
    </xf>
    <xf numFmtId="41" fontId="25" fillId="13" borderId="25" xfId="2" applyFont="1" applyFill="1" applyBorder="1" applyAlignment="1">
      <alignment horizontal="center" vertical="center" wrapText="1"/>
    </xf>
    <xf numFmtId="14" fontId="26" fillId="0" borderId="8" xfId="0" applyNumberFormat="1" applyFont="1" applyBorder="1" applyAlignment="1">
      <alignment horizontal="center" vertical="center" wrapText="1"/>
    </xf>
    <xf numFmtId="14" fontId="26" fillId="0" borderId="13" xfId="0" applyNumberFormat="1" applyFont="1" applyBorder="1" applyAlignment="1">
      <alignment horizontal="center" vertical="center" wrapText="1"/>
    </xf>
    <xf numFmtId="41" fontId="19" fillId="3" borderId="4" xfId="2" applyFont="1" applyFill="1" applyBorder="1" applyAlignment="1">
      <alignment horizontal="center" vertical="center" wrapText="1"/>
    </xf>
    <xf numFmtId="41" fontId="19" fillId="3" borderId="21" xfId="2" applyFont="1" applyFill="1" applyBorder="1" applyAlignment="1">
      <alignment horizontal="center" vertical="center" wrapText="1"/>
    </xf>
    <xf numFmtId="41" fontId="19" fillId="3" borderId="18" xfId="2" applyFont="1" applyFill="1" applyBorder="1" applyAlignment="1">
      <alignment horizontal="center" vertical="center" wrapText="1"/>
    </xf>
    <xf numFmtId="41" fontId="19" fillId="3" borderId="20" xfId="2" applyFont="1" applyFill="1" applyBorder="1" applyAlignment="1">
      <alignment horizontal="center" vertical="center" wrapText="1"/>
    </xf>
    <xf numFmtId="0" fontId="9" fillId="0" borderId="8" xfId="3" applyFont="1" applyBorder="1" applyAlignment="1">
      <alignment horizontal="center" vertical="center" wrapText="1"/>
    </xf>
    <xf numFmtId="0" fontId="9" fillId="0" borderId="9" xfId="3" applyFont="1" applyBorder="1" applyAlignment="1">
      <alignment horizontal="center" vertical="center" wrapText="1"/>
    </xf>
    <xf numFmtId="0" fontId="9" fillId="0" borderId="10" xfId="3" applyFont="1" applyBorder="1" applyAlignment="1">
      <alignment horizontal="center" vertical="center" wrapText="1"/>
    </xf>
    <xf numFmtId="41" fontId="19" fillId="14" borderId="2" xfId="1" applyFont="1" applyFill="1" applyBorder="1" applyAlignment="1">
      <alignment horizontal="center" vertical="center" wrapText="1"/>
    </xf>
    <xf numFmtId="41" fontId="19" fillId="14" borderId="3" xfId="1" applyFont="1" applyFill="1" applyBorder="1" applyAlignment="1">
      <alignment horizontal="center" vertical="center" wrapText="1"/>
    </xf>
    <xf numFmtId="0" fontId="10" fillId="4" borderId="5" xfId="3" applyFont="1" applyFill="1" applyBorder="1" applyAlignment="1">
      <alignment horizontal="left" vertical="center" wrapText="1"/>
    </xf>
    <xf numFmtId="0" fontId="10" fillId="4" borderId="6" xfId="3" applyFont="1" applyFill="1" applyBorder="1" applyAlignment="1">
      <alignment horizontal="left" vertical="center" wrapText="1"/>
    </xf>
    <xf numFmtId="168" fontId="10" fillId="4" borderId="6" xfId="3" applyNumberFormat="1" applyFont="1" applyFill="1" applyBorder="1" applyAlignment="1">
      <alignment horizontal="left" vertical="center" wrapText="1"/>
    </xf>
    <xf numFmtId="0" fontId="10" fillId="4" borderId="7" xfId="3" applyFont="1" applyFill="1" applyBorder="1" applyAlignment="1">
      <alignment horizontal="left" vertical="center" wrapText="1"/>
    </xf>
    <xf numFmtId="0" fontId="10" fillId="4" borderId="8" xfId="3" applyFont="1" applyFill="1" applyBorder="1" applyAlignment="1">
      <alignment horizontal="left" vertical="center" wrapText="1"/>
    </xf>
    <xf numFmtId="0" fontId="10" fillId="4" borderId="9" xfId="3" applyFont="1" applyFill="1" applyBorder="1" applyAlignment="1">
      <alignment horizontal="left" vertical="center" wrapText="1"/>
    </xf>
    <xf numFmtId="168" fontId="10" fillId="4" borderId="9" xfId="3" applyNumberFormat="1" applyFont="1" applyFill="1" applyBorder="1" applyAlignment="1">
      <alignment horizontal="left" vertical="center" wrapText="1"/>
    </xf>
    <xf numFmtId="0" fontId="10" fillId="4" borderId="10" xfId="3" applyFont="1" applyFill="1" applyBorder="1" applyAlignment="1">
      <alignment horizontal="left" vertical="center" wrapText="1"/>
    </xf>
    <xf numFmtId="0" fontId="10" fillId="4" borderId="13" xfId="3" applyFont="1" applyFill="1" applyBorder="1" applyAlignment="1">
      <alignment horizontal="left" vertical="center" wrapText="1"/>
    </xf>
    <xf numFmtId="0" fontId="10" fillId="4" borderId="14" xfId="3" applyFont="1" applyFill="1" applyBorder="1" applyAlignment="1">
      <alignment horizontal="left" vertical="center" wrapText="1"/>
    </xf>
    <xf numFmtId="168" fontId="10" fillId="4" borderId="14" xfId="3" applyNumberFormat="1" applyFont="1" applyFill="1" applyBorder="1" applyAlignment="1">
      <alignment horizontal="left" vertical="center" wrapText="1"/>
    </xf>
    <xf numFmtId="0" fontId="10" fillId="4" borderId="15" xfId="3" applyFont="1" applyFill="1" applyBorder="1" applyAlignment="1">
      <alignment horizontal="left" vertical="center" wrapText="1"/>
    </xf>
    <xf numFmtId="41" fontId="19" fillId="14" borderId="4" xfId="1" applyFont="1" applyFill="1" applyBorder="1" applyAlignment="1">
      <alignment horizontal="center" vertical="center" wrapText="1"/>
    </xf>
    <xf numFmtId="41" fontId="19" fillId="14" borderId="18" xfId="1" applyFont="1" applyFill="1" applyBorder="1" applyAlignment="1">
      <alignment horizontal="center" vertical="center" wrapText="1"/>
    </xf>
    <xf numFmtId="41" fontId="19" fillId="9" borderId="30" xfId="1" applyFont="1" applyFill="1" applyBorder="1" applyAlignment="1">
      <alignment horizontal="center" vertical="center" wrapText="1"/>
    </xf>
    <xf numFmtId="41" fontId="19" fillId="9" borderId="16" xfId="1" applyFont="1" applyFill="1" applyBorder="1" applyAlignment="1">
      <alignment horizontal="center" vertical="center" wrapText="1"/>
    </xf>
    <xf numFmtId="41" fontId="19" fillId="9" borderId="3" xfId="1" applyFont="1" applyFill="1" applyBorder="1" applyAlignment="1">
      <alignment horizontal="center" vertical="center" wrapText="1"/>
    </xf>
    <xf numFmtId="41" fontId="19" fillId="9" borderId="30" xfId="2" applyFont="1" applyFill="1" applyBorder="1" applyAlignment="1">
      <alignment horizontal="center" vertical="center" textRotation="90" wrapText="1"/>
    </xf>
    <xf numFmtId="41" fontId="19" fillId="9" borderId="16" xfId="2" applyFont="1" applyFill="1" applyBorder="1" applyAlignment="1">
      <alignment horizontal="center" vertical="center" textRotation="90" wrapText="1"/>
    </xf>
    <xf numFmtId="41" fontId="19" fillId="9" borderId="3" xfId="2" applyFont="1" applyFill="1" applyBorder="1" applyAlignment="1">
      <alignment horizontal="center" vertical="center" textRotation="90" wrapText="1"/>
    </xf>
    <xf numFmtId="168" fontId="19" fillId="3" borderId="4" xfId="2" applyNumberFormat="1" applyFont="1" applyFill="1" applyBorder="1" applyAlignment="1">
      <alignment horizontal="center" vertical="center" wrapText="1"/>
    </xf>
    <xf numFmtId="168" fontId="19" fillId="3" borderId="21" xfId="2" applyNumberFormat="1" applyFont="1" applyFill="1" applyBorder="1" applyAlignment="1">
      <alignment horizontal="center" vertical="center" wrapText="1"/>
    </xf>
    <xf numFmtId="168" fontId="19" fillId="3" borderId="18" xfId="2" applyNumberFormat="1" applyFont="1" applyFill="1" applyBorder="1" applyAlignment="1">
      <alignment horizontal="center" vertical="center" wrapText="1"/>
    </xf>
    <xf numFmtId="168" fontId="19" fillId="3" borderId="20" xfId="2" applyNumberFormat="1" applyFont="1" applyFill="1" applyBorder="1" applyAlignment="1">
      <alignment horizontal="center" vertical="center" wrapText="1"/>
    </xf>
    <xf numFmtId="41" fontId="19" fillId="3" borderId="31" xfId="2" applyFont="1" applyFill="1" applyBorder="1" applyAlignment="1">
      <alignment horizontal="center" vertical="center" wrapText="1"/>
    </xf>
    <xf numFmtId="41" fontId="19" fillId="3" borderId="32" xfId="2" applyFont="1" applyFill="1" applyBorder="1" applyAlignment="1">
      <alignment horizontal="center" vertical="center" wrapText="1"/>
    </xf>
    <xf numFmtId="168" fontId="19" fillId="3" borderId="32" xfId="2" applyNumberFormat="1" applyFont="1" applyFill="1" applyBorder="1" applyAlignment="1">
      <alignment horizontal="center" vertical="center" wrapText="1"/>
    </xf>
    <xf numFmtId="168" fontId="19" fillId="3" borderId="33" xfId="2" applyNumberFormat="1" applyFont="1" applyFill="1" applyBorder="1" applyAlignment="1">
      <alignment horizontal="center" vertical="center" wrapText="1"/>
    </xf>
    <xf numFmtId="0" fontId="25"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5" fillId="2" borderId="63" xfId="0" applyFont="1" applyFill="1" applyBorder="1" applyAlignment="1">
      <alignment horizontal="center" vertical="center" wrapText="1"/>
    </xf>
    <xf numFmtId="41" fontId="19" fillId="13" borderId="28" xfId="1" applyFont="1" applyFill="1" applyBorder="1" applyAlignment="1">
      <alignment horizontal="center" vertical="center" wrapText="1"/>
    </xf>
    <xf numFmtId="41" fontId="19" fillId="13" borderId="9" xfId="1" applyFont="1" applyFill="1" applyBorder="1" applyAlignment="1">
      <alignment horizontal="center" vertical="center" wrapText="1"/>
    </xf>
    <xf numFmtId="41" fontId="19" fillId="13" borderId="29" xfId="1" applyFont="1" applyFill="1" applyBorder="1" applyAlignment="1">
      <alignment horizontal="center" vertical="center" wrapText="1"/>
    </xf>
    <xf numFmtId="41" fontId="19" fillId="13" borderId="18" xfId="1" applyFont="1" applyFill="1" applyBorder="1" applyAlignment="1">
      <alignment horizontal="center" vertical="center" wrapText="1"/>
    </xf>
    <xf numFmtId="41" fontId="19" fillId="13" borderId="19" xfId="1" applyFont="1" applyFill="1" applyBorder="1" applyAlignment="1">
      <alignment horizontal="center" vertical="center" wrapText="1"/>
    </xf>
    <xf numFmtId="41" fontId="19" fillId="13" borderId="20" xfId="1" applyFont="1" applyFill="1" applyBorder="1" applyAlignment="1">
      <alignment horizontal="center" vertical="center" wrapText="1"/>
    </xf>
    <xf numFmtId="41" fontId="5" fillId="0" borderId="8" xfId="1" applyFont="1" applyFill="1" applyBorder="1" applyAlignment="1">
      <alignment horizontal="center" vertical="center" wrapText="1"/>
    </xf>
    <xf numFmtId="41" fontId="5" fillId="0" borderId="9" xfId="1" applyFont="1" applyFill="1" applyBorder="1" applyAlignment="1">
      <alignment horizontal="center" vertical="center" wrapText="1"/>
    </xf>
    <xf numFmtId="41" fontId="5" fillId="0" borderId="11" xfId="1" applyFont="1" applyFill="1" applyBorder="1" applyAlignment="1">
      <alignment horizontal="center" vertical="center" wrapText="1"/>
    </xf>
    <xf numFmtId="41" fontId="5" fillId="0" borderId="0" xfId="1" applyFont="1" applyFill="1" applyBorder="1" applyAlignment="1">
      <alignment horizontal="center" vertical="center" wrapText="1"/>
    </xf>
    <xf numFmtId="0" fontId="25" fillId="13" borderId="28"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25" fillId="13" borderId="29" xfId="0" applyFont="1" applyFill="1" applyBorder="1" applyAlignment="1">
      <alignment horizontal="center" vertical="center" wrapText="1"/>
    </xf>
    <xf numFmtId="0" fontId="25" fillId="13" borderId="18" xfId="0" applyFont="1" applyFill="1" applyBorder="1" applyAlignment="1">
      <alignment horizontal="center" vertical="center" wrapText="1"/>
    </xf>
    <xf numFmtId="0" fontId="25" fillId="13" borderId="19" xfId="0" applyFont="1" applyFill="1" applyBorder="1" applyAlignment="1">
      <alignment horizontal="center" vertical="center" wrapText="1"/>
    </xf>
    <xf numFmtId="0" fontId="25" fillId="13" borderId="20" xfId="0" applyFont="1" applyFill="1" applyBorder="1" applyAlignment="1">
      <alignment horizontal="center" vertical="center" wrapText="1"/>
    </xf>
    <xf numFmtId="0" fontId="10" fillId="4" borderId="8" xfId="3" applyFont="1" applyFill="1" applyBorder="1" applyAlignment="1">
      <alignment horizontal="center" vertical="center" wrapText="1"/>
    </xf>
    <xf numFmtId="0" fontId="10" fillId="4" borderId="9" xfId="3" applyFont="1" applyFill="1" applyBorder="1" applyAlignment="1">
      <alignment horizontal="center" vertical="center" wrapText="1"/>
    </xf>
    <xf numFmtId="0" fontId="10" fillId="4" borderId="10" xfId="3" applyFont="1" applyFill="1" applyBorder="1" applyAlignment="1">
      <alignment horizontal="center" vertical="center" wrapText="1"/>
    </xf>
    <xf numFmtId="0" fontId="10" fillId="4" borderId="11" xfId="3" applyFont="1" applyFill="1" applyBorder="1" applyAlignment="1">
      <alignment horizontal="center" vertical="center" wrapText="1"/>
    </xf>
    <xf numFmtId="0" fontId="10" fillId="4" borderId="0" xfId="3" applyFont="1" applyFill="1" applyAlignment="1">
      <alignment horizontal="center" vertical="center" wrapText="1"/>
    </xf>
    <xf numFmtId="0" fontId="10" fillId="4" borderId="12" xfId="3" applyFont="1" applyFill="1" applyBorder="1" applyAlignment="1">
      <alignment horizontal="center" vertical="center" wrapText="1"/>
    </xf>
    <xf numFmtId="0" fontId="10" fillId="4" borderId="13" xfId="3" applyFont="1" applyFill="1" applyBorder="1" applyAlignment="1">
      <alignment horizontal="center" vertical="center" wrapText="1"/>
    </xf>
    <xf numFmtId="0" fontId="10" fillId="4" borderId="14" xfId="3" applyFont="1" applyFill="1" applyBorder="1" applyAlignment="1">
      <alignment horizontal="center" vertical="center" wrapText="1"/>
    </xf>
    <xf numFmtId="0" fontId="10" fillId="4" borderId="15" xfId="3"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11" borderId="2"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9" fillId="0" borderId="0" xfId="3" applyFont="1" applyAlignment="1">
      <alignment horizontal="center" vertical="center" wrapText="1"/>
    </xf>
    <xf numFmtId="0" fontId="9" fillId="0" borderId="12"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15" xfId="3" applyFont="1" applyBorder="1" applyAlignment="1">
      <alignment horizontal="center" vertical="center" wrapText="1"/>
    </xf>
    <xf numFmtId="0" fontId="39" fillId="0" borderId="54" xfId="0" applyFont="1" applyBorder="1" applyAlignment="1">
      <alignment horizontal="center" vertical="center"/>
    </xf>
    <xf numFmtId="0" fontId="39" fillId="0" borderId="55" xfId="0" applyFont="1" applyBorder="1" applyAlignment="1">
      <alignment horizontal="center" vertical="center"/>
    </xf>
    <xf numFmtId="0" fontId="38" fillId="0" borderId="55" xfId="0" applyFont="1" applyBorder="1" applyAlignment="1">
      <alignment horizontal="center" vertical="center"/>
    </xf>
    <xf numFmtId="0" fontId="38" fillId="0" borderId="56" xfId="0" applyFont="1" applyBorder="1" applyAlignment="1">
      <alignment horizontal="center" vertical="center"/>
    </xf>
    <xf numFmtId="0" fontId="39" fillId="0" borderId="57" xfId="0" applyFont="1" applyBorder="1" applyAlignment="1">
      <alignment horizontal="center" vertical="center"/>
    </xf>
    <xf numFmtId="0" fontId="39" fillId="0" borderId="58" xfId="0" applyFont="1" applyBorder="1" applyAlignment="1">
      <alignment horizontal="center" vertical="center"/>
    </xf>
    <xf numFmtId="0" fontId="38" fillId="0" borderId="58" xfId="0" applyFont="1" applyBorder="1" applyAlignment="1">
      <alignment horizontal="center" vertical="center" wrapText="1"/>
    </xf>
    <xf numFmtId="0" fontId="38" fillId="0" borderId="59" xfId="0" applyFont="1" applyBorder="1" applyAlignment="1">
      <alignment horizontal="center" vertical="center" wrapText="1"/>
    </xf>
    <xf numFmtId="0" fontId="38" fillId="0" borderId="50" xfId="0" applyFont="1" applyBorder="1" applyAlignment="1">
      <alignment horizontal="center" vertical="center"/>
    </xf>
    <xf numFmtId="0" fontId="38" fillId="0" borderId="51" xfId="0" applyFont="1" applyBorder="1" applyAlignment="1">
      <alignment horizontal="center" vertical="center"/>
    </xf>
    <xf numFmtId="0" fontId="38" fillId="0" borderId="52" xfId="0" applyFont="1" applyBorder="1" applyAlignment="1">
      <alignment horizontal="center" vertical="center"/>
    </xf>
    <xf numFmtId="0" fontId="38" fillId="0" borderId="53" xfId="0" applyFont="1" applyBorder="1" applyAlignment="1">
      <alignment horizontal="center" vertical="center"/>
    </xf>
    <xf numFmtId="0" fontId="38" fillId="0" borderId="53" xfId="0" applyFont="1" applyBorder="1" applyAlignment="1">
      <alignment horizontal="justify" vertical="center" wrapText="1"/>
    </xf>
    <xf numFmtId="0" fontId="38" fillId="0" borderId="51" xfId="0" applyFont="1" applyBorder="1" applyAlignment="1">
      <alignment horizontal="justify" vertical="center" wrapText="1"/>
    </xf>
    <xf numFmtId="0" fontId="38" fillId="0" borderId="60" xfId="0" applyFont="1" applyBorder="1" applyAlignment="1">
      <alignment horizontal="justify" vertical="center" wrapText="1"/>
    </xf>
    <xf numFmtId="0" fontId="37" fillId="21" borderId="8" xfId="0" applyFont="1" applyFill="1" applyBorder="1" applyAlignment="1">
      <alignment horizontal="center" vertical="center" wrapText="1"/>
    </xf>
    <xf numFmtId="0" fontId="37" fillId="21" borderId="9" xfId="0" applyFont="1" applyFill="1" applyBorder="1" applyAlignment="1">
      <alignment horizontal="center" vertical="center" wrapText="1"/>
    </xf>
    <xf numFmtId="0" fontId="37" fillId="21" borderId="10" xfId="0" applyFont="1" applyFill="1" applyBorder="1" applyAlignment="1">
      <alignment horizontal="center" vertical="center" wrapText="1"/>
    </xf>
    <xf numFmtId="0" fontId="37" fillId="21" borderId="11" xfId="0" applyFont="1" applyFill="1" applyBorder="1" applyAlignment="1">
      <alignment horizontal="center" vertical="center" wrapText="1"/>
    </xf>
    <xf numFmtId="0" fontId="37" fillId="21" borderId="0" xfId="0" applyFont="1" applyFill="1" applyAlignment="1">
      <alignment horizontal="center" vertical="center" wrapText="1"/>
    </xf>
    <xf numFmtId="0" fontId="37" fillId="21" borderId="43" xfId="0" applyFont="1" applyFill="1" applyBorder="1" applyAlignment="1">
      <alignment horizontal="center" vertical="center" wrapText="1"/>
    </xf>
    <xf numFmtId="0" fontId="37" fillId="21" borderId="44" xfId="0" applyFont="1" applyFill="1" applyBorder="1" applyAlignment="1">
      <alignment horizontal="center" vertical="center" wrapText="1"/>
    </xf>
    <xf numFmtId="0" fontId="37" fillId="21" borderId="12" xfId="0" applyFont="1" applyFill="1" applyBorder="1" applyAlignment="1">
      <alignment horizontal="center" vertical="center" wrapText="1"/>
    </xf>
    <xf numFmtId="0" fontId="38" fillId="0" borderId="45" xfId="0" applyFont="1" applyBorder="1" applyAlignment="1">
      <alignment horizontal="center"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8" fillId="0" borderId="48" xfId="0" applyFont="1" applyBorder="1" applyAlignment="1">
      <alignment horizontal="justify" vertical="center" wrapText="1"/>
    </xf>
    <xf numFmtId="0" fontId="38" fillId="0" borderId="46" xfId="0" applyFont="1" applyBorder="1" applyAlignment="1">
      <alignment horizontal="justify" vertical="center" wrapText="1"/>
    </xf>
    <xf numFmtId="0" fontId="38" fillId="0" borderId="49" xfId="0" applyFont="1" applyBorder="1" applyAlignment="1">
      <alignment horizontal="justify" vertical="center" wrapText="1"/>
    </xf>
    <xf numFmtId="0" fontId="0" fillId="0" borderId="17" xfId="0" applyBorder="1" applyAlignment="1">
      <alignment horizontal="center" vertical="center" wrapText="1"/>
    </xf>
    <xf numFmtId="0" fontId="13" fillId="0" borderId="17" xfId="0" applyFont="1" applyBorder="1" applyAlignment="1">
      <alignment horizontal="center"/>
    </xf>
  </cellXfs>
  <cellStyles count="11">
    <cellStyle name="Millares [0]" xfId="1" builtinId="6"/>
    <cellStyle name="Millares [0] 2" xfId="2" xr:uid="{00000000-0005-0000-0000-000001000000}"/>
    <cellStyle name="Millares [0] 2 2" xfId="5" xr:uid="{00000000-0005-0000-0000-000002000000}"/>
    <cellStyle name="Millares [0] 2 3" xfId="10" xr:uid="{00000000-0005-0000-0000-000003000000}"/>
    <cellStyle name="Millares [0] 3" xfId="4" xr:uid="{00000000-0005-0000-0000-000004000000}"/>
    <cellStyle name="Millares [0] 4" xfId="8" xr:uid="{00000000-0005-0000-0000-000005000000}"/>
    <cellStyle name="Normal" xfId="0" builtinId="0"/>
    <cellStyle name="Normal 2" xfId="7" xr:uid="{00000000-0005-0000-0000-000007000000}"/>
    <cellStyle name="Normal 3" xfId="3" xr:uid="{00000000-0005-0000-0000-000008000000}"/>
    <cellStyle name="Porcentaje" xfId="6" builtinId="5"/>
    <cellStyle name="Porcentaje 2" xfId="9" xr:uid="{00000000-0005-0000-0000-00000A000000}"/>
  </cellStyles>
  <dxfs count="18">
    <dxf>
      <font>
        <color rgb="FF9C0006"/>
      </font>
      <fill>
        <patternFill>
          <bgColor rgb="FFFFC7CE"/>
        </patternFill>
      </fill>
    </dxf>
    <dxf>
      <font>
        <b/>
        <i val="0"/>
        <color theme="9" tint="-0.499984740745262"/>
      </font>
      <fill>
        <patternFill>
          <bgColor theme="9"/>
        </patternFill>
      </fill>
    </dxf>
    <dxf>
      <font>
        <b/>
        <i val="0"/>
        <color theme="7" tint="-0.24994659260841701"/>
      </font>
      <fill>
        <patternFill>
          <bgColor theme="7" tint="0.39994506668294322"/>
        </patternFill>
      </fill>
    </dxf>
    <dxf>
      <font>
        <b/>
        <i val="0"/>
        <color theme="4" tint="-0.499984740745262"/>
      </font>
      <fill>
        <patternFill>
          <bgColor theme="4" tint="0.79998168889431442"/>
        </patternFill>
      </fill>
    </dxf>
    <dxf>
      <font>
        <b/>
        <i val="0"/>
        <color rgb="FFC00000"/>
      </font>
      <fill>
        <patternFill>
          <bgColor theme="5" tint="0.79998168889431442"/>
        </patternFill>
      </fill>
    </dxf>
    <dxf>
      <font>
        <b/>
        <i val="0"/>
        <color theme="9" tint="-0.499984740745262"/>
      </font>
      <fill>
        <patternFill>
          <bgColor theme="9"/>
        </patternFill>
      </fill>
    </dxf>
    <dxf>
      <font>
        <b/>
        <i val="0"/>
        <color theme="7" tint="-0.24994659260841701"/>
      </font>
      <fill>
        <patternFill>
          <bgColor theme="7" tint="0.39994506668294322"/>
        </patternFill>
      </fill>
    </dxf>
    <dxf>
      <font>
        <b/>
        <i val="0"/>
        <color theme="4" tint="-0.499984740745262"/>
      </font>
      <fill>
        <patternFill>
          <bgColor theme="4" tint="0.79998168889431442"/>
        </patternFill>
      </fill>
    </dxf>
    <dxf>
      <font>
        <b/>
        <i val="0"/>
        <color theme="9" tint="-0.499984740745262"/>
      </font>
      <fill>
        <patternFill>
          <bgColor theme="9"/>
        </patternFill>
      </fill>
    </dxf>
    <dxf>
      <font>
        <b/>
        <i val="0"/>
        <color theme="7" tint="-0.24994659260841701"/>
      </font>
      <fill>
        <patternFill>
          <bgColor theme="7" tint="0.39994506668294322"/>
        </patternFill>
      </fill>
    </dxf>
    <dxf>
      <font>
        <b/>
        <i val="0"/>
        <color theme="4" tint="-0.499984740745262"/>
      </font>
      <fill>
        <patternFill>
          <bgColor theme="4" tint="0.79998168889431442"/>
        </patternFill>
      </fill>
    </dxf>
    <dxf>
      <font>
        <b/>
        <i val="0"/>
        <color theme="9" tint="-0.499984740745262"/>
      </font>
      <fill>
        <patternFill>
          <bgColor theme="9"/>
        </patternFill>
      </fill>
    </dxf>
    <dxf>
      <font>
        <b/>
        <i val="0"/>
        <color theme="7" tint="-0.24994659260841701"/>
      </font>
      <fill>
        <patternFill>
          <bgColor theme="7" tint="0.39994506668294322"/>
        </patternFill>
      </fill>
    </dxf>
    <dxf>
      <font>
        <b/>
        <i val="0"/>
        <color theme="4" tint="-0.499984740745262"/>
      </font>
      <fill>
        <patternFill>
          <bgColor theme="4" tint="0.79998168889431442"/>
        </patternFill>
      </fill>
    </dxf>
    <dxf>
      <font>
        <b/>
        <i val="0"/>
        <color theme="9" tint="-0.499984740745262"/>
      </font>
      <fill>
        <patternFill>
          <bgColor theme="9"/>
        </patternFill>
      </fill>
    </dxf>
    <dxf>
      <font>
        <b/>
        <i val="0"/>
        <color theme="7" tint="-0.24994659260841701"/>
      </font>
      <fill>
        <patternFill>
          <bgColor theme="7" tint="0.39994506668294322"/>
        </patternFill>
      </fill>
    </dxf>
    <dxf>
      <font>
        <b/>
        <i val="0"/>
        <color theme="4" tint="-0.499984740745262"/>
      </font>
      <fill>
        <patternFill>
          <bgColor theme="4" tint="0.79998168889431442"/>
        </patternFill>
      </fill>
    </dxf>
    <dxf>
      <font>
        <b/>
        <i val="0"/>
        <color rgb="FFC00000"/>
      </font>
      <fill>
        <patternFill>
          <bgColor theme="5" tint="0.79998168889431442"/>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Anual de Sostenibilidad MIPG. V3.xlsx]Graficas!TablaDinámica1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Plan MIPG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rgbClr val="FF00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pPr>
            <a:solidFill>
              <a:schemeClr val="accent1"/>
            </a:solidFill>
            <a:ln w="9525">
              <a:solidFill>
                <a:schemeClr val="accent1"/>
              </a:solidFill>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percentStacked"/>
        <c:varyColors val="0"/>
        <c:ser>
          <c:idx val="0"/>
          <c:order val="0"/>
          <c:tx>
            <c:strRef>
              <c:f>Graficas!$B$3:$B$4</c:f>
              <c:strCache>
                <c:ptCount val="1"/>
                <c:pt idx="0">
                  <c:v>Ejecutada</c:v>
                </c:pt>
              </c:strCache>
            </c:strRef>
          </c:tx>
          <c:spPr>
            <a:solidFill>
              <a:srgbClr val="FF00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Graficas!$A$5:$A$12</c:f>
              <c:strCache>
                <c:ptCount val="7"/>
                <c:pt idx="0">
                  <c:v>Control Interno</c:v>
                </c:pt>
                <c:pt idx="1">
                  <c:v>Direccionemiento y planeación</c:v>
                </c:pt>
                <c:pt idx="2">
                  <c:v>Gestión  de valores para los resultados</c:v>
                </c:pt>
                <c:pt idx="3">
                  <c:v>Gestión del conocimiento y la innovación</c:v>
                </c:pt>
                <c:pt idx="4">
                  <c:v>Gestión del talento humano</c:v>
                </c:pt>
                <c:pt idx="5">
                  <c:v>Información y comunicaciones</c:v>
                </c:pt>
                <c:pt idx="6">
                  <c:v>Seguimiento y evaluación</c:v>
                </c:pt>
              </c:strCache>
            </c:strRef>
          </c:cat>
          <c:val>
            <c:numRef>
              <c:f>Graficas!$B$5:$B$12</c:f>
              <c:numCache>
                <c:formatCode>General</c:formatCode>
                <c:ptCount val="7"/>
                <c:pt idx="2">
                  <c:v>1</c:v>
                </c:pt>
                <c:pt idx="3">
                  <c:v>1</c:v>
                </c:pt>
                <c:pt idx="4">
                  <c:v>2</c:v>
                </c:pt>
              </c:numCache>
            </c:numRef>
          </c:val>
          <c:extLst>
            <c:ext xmlns:c16="http://schemas.microsoft.com/office/drawing/2014/chart" uri="{C3380CC4-5D6E-409C-BE32-E72D297353CC}">
              <c16:uniqueId val="{00000000-52F7-4702-9257-D88F38A52879}"/>
            </c:ext>
          </c:extLst>
        </c:ser>
        <c:ser>
          <c:idx val="1"/>
          <c:order val="1"/>
          <c:tx>
            <c:strRef>
              <c:f>Graficas!$C$3:$C$4</c:f>
              <c:strCache>
                <c:ptCount val="1"/>
                <c:pt idx="0">
                  <c:v>En ejecución</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Graficas!$A$5:$A$12</c:f>
              <c:strCache>
                <c:ptCount val="7"/>
                <c:pt idx="0">
                  <c:v>Control Interno</c:v>
                </c:pt>
                <c:pt idx="1">
                  <c:v>Direccionemiento y planeación</c:v>
                </c:pt>
                <c:pt idx="2">
                  <c:v>Gestión  de valores para los resultados</c:v>
                </c:pt>
                <c:pt idx="3">
                  <c:v>Gestión del conocimiento y la innovación</c:v>
                </c:pt>
                <c:pt idx="4">
                  <c:v>Gestión del talento humano</c:v>
                </c:pt>
                <c:pt idx="5">
                  <c:v>Información y comunicaciones</c:v>
                </c:pt>
                <c:pt idx="6">
                  <c:v>Seguimiento y evaluación</c:v>
                </c:pt>
              </c:strCache>
            </c:strRef>
          </c:cat>
          <c:val>
            <c:numRef>
              <c:f>Graficas!$C$5:$C$12</c:f>
              <c:numCache>
                <c:formatCode>General</c:formatCode>
                <c:ptCount val="7"/>
                <c:pt idx="0">
                  <c:v>2</c:v>
                </c:pt>
                <c:pt idx="1">
                  <c:v>1</c:v>
                </c:pt>
                <c:pt idx="2">
                  <c:v>12</c:v>
                </c:pt>
                <c:pt idx="3">
                  <c:v>2</c:v>
                </c:pt>
                <c:pt idx="4">
                  <c:v>7</c:v>
                </c:pt>
                <c:pt idx="5">
                  <c:v>5</c:v>
                </c:pt>
                <c:pt idx="6">
                  <c:v>5</c:v>
                </c:pt>
              </c:numCache>
            </c:numRef>
          </c:val>
          <c:extLst>
            <c:ext xmlns:c16="http://schemas.microsoft.com/office/drawing/2014/chart" uri="{C3380CC4-5D6E-409C-BE32-E72D297353CC}">
              <c16:uniqueId val="{00000001-52F7-4702-9257-D88F38A52879}"/>
            </c:ext>
          </c:extLst>
        </c:ser>
        <c:ser>
          <c:idx val="2"/>
          <c:order val="2"/>
          <c:tx>
            <c:strRef>
              <c:f>Graficas!$D$3:$D$4</c:f>
              <c:strCache>
                <c:ptCount val="1"/>
                <c:pt idx="0">
                  <c:v>Próximo a ejecutar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Graficas!$A$5:$A$12</c:f>
              <c:strCache>
                <c:ptCount val="7"/>
                <c:pt idx="0">
                  <c:v>Control Interno</c:v>
                </c:pt>
                <c:pt idx="1">
                  <c:v>Direccionemiento y planeación</c:v>
                </c:pt>
                <c:pt idx="2">
                  <c:v>Gestión  de valores para los resultados</c:v>
                </c:pt>
                <c:pt idx="3">
                  <c:v>Gestión del conocimiento y la innovación</c:v>
                </c:pt>
                <c:pt idx="4">
                  <c:v>Gestión del talento humano</c:v>
                </c:pt>
                <c:pt idx="5">
                  <c:v>Información y comunicaciones</c:v>
                </c:pt>
                <c:pt idx="6">
                  <c:v>Seguimiento y evaluación</c:v>
                </c:pt>
              </c:strCache>
            </c:strRef>
          </c:cat>
          <c:val>
            <c:numRef>
              <c:f>Graficas!$D$5:$D$12</c:f>
              <c:numCache>
                <c:formatCode>General</c:formatCode>
                <c:ptCount val="7"/>
                <c:pt idx="1">
                  <c:v>1</c:v>
                </c:pt>
                <c:pt idx="2">
                  <c:v>13</c:v>
                </c:pt>
                <c:pt idx="3">
                  <c:v>4</c:v>
                </c:pt>
                <c:pt idx="4">
                  <c:v>7</c:v>
                </c:pt>
                <c:pt idx="5">
                  <c:v>3</c:v>
                </c:pt>
              </c:numCache>
            </c:numRef>
          </c:val>
          <c:extLst>
            <c:ext xmlns:c16="http://schemas.microsoft.com/office/drawing/2014/chart" uri="{C3380CC4-5D6E-409C-BE32-E72D297353CC}">
              <c16:uniqueId val="{00000002-52F7-4702-9257-D88F38A52879}"/>
            </c:ext>
          </c:extLst>
        </c:ser>
        <c:ser>
          <c:idx val="3"/>
          <c:order val="3"/>
          <c:tx>
            <c:strRef>
              <c:f>Graficas!$E$3:$E$4</c:f>
              <c:strCache>
                <c:ptCount val="1"/>
                <c:pt idx="0">
                  <c:v>Sin avance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Graficas!$A$5:$A$12</c:f>
              <c:strCache>
                <c:ptCount val="7"/>
                <c:pt idx="0">
                  <c:v>Control Interno</c:v>
                </c:pt>
                <c:pt idx="1">
                  <c:v>Direccionemiento y planeación</c:v>
                </c:pt>
                <c:pt idx="2">
                  <c:v>Gestión  de valores para los resultados</c:v>
                </c:pt>
                <c:pt idx="3">
                  <c:v>Gestión del conocimiento y la innovación</c:v>
                </c:pt>
                <c:pt idx="4">
                  <c:v>Gestión del talento humano</c:v>
                </c:pt>
                <c:pt idx="5">
                  <c:v>Información y comunicaciones</c:v>
                </c:pt>
                <c:pt idx="6">
                  <c:v>Seguimiento y evaluación</c:v>
                </c:pt>
              </c:strCache>
            </c:strRef>
          </c:cat>
          <c:val>
            <c:numRef>
              <c:f>Graficas!$E$5:$E$12</c:f>
              <c:numCache>
                <c:formatCode>General</c:formatCode>
                <c:ptCount val="7"/>
                <c:pt idx="2">
                  <c:v>2</c:v>
                </c:pt>
              </c:numCache>
            </c:numRef>
          </c:val>
          <c:extLst>
            <c:ext xmlns:c16="http://schemas.microsoft.com/office/drawing/2014/chart" uri="{C3380CC4-5D6E-409C-BE32-E72D297353CC}">
              <c16:uniqueId val="{00000003-52F7-4702-9257-D88F38A52879}"/>
            </c:ext>
          </c:extLst>
        </c:ser>
        <c:dLbls>
          <c:showLegendKey val="0"/>
          <c:showVal val="1"/>
          <c:showCatName val="0"/>
          <c:showSerName val="0"/>
          <c:showPercent val="0"/>
          <c:showBubbleSize val="0"/>
        </c:dLbls>
        <c:gapWidth val="150"/>
        <c:overlap val="100"/>
        <c:axId val="310187016"/>
        <c:axId val="310186624"/>
      </c:barChart>
      <c:valAx>
        <c:axId val="310186624"/>
        <c:scaling>
          <c:orientation val="minMax"/>
        </c:scaling>
        <c:delete val="1"/>
        <c:axPos val="b"/>
        <c:numFmt formatCode="0%" sourceLinked="1"/>
        <c:majorTickMark val="none"/>
        <c:minorTickMark val="none"/>
        <c:tickLblPos val="nextTo"/>
        <c:crossAx val="310187016"/>
        <c:crosses val="autoZero"/>
        <c:crossBetween val="between"/>
      </c:valAx>
      <c:catAx>
        <c:axId val="310187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18662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Anual de Sostenibilidad MIPG. V3.xlsx]Graficas!TablaDinámica4</c:name>
    <c:fmtId val="1"/>
  </c:pivotSource>
  <c:chart>
    <c:autoTitleDeleted val="0"/>
    <c:pivotFmts>
      <c:pivotFmt>
        <c:idx val="0"/>
        <c:spPr>
          <a:solidFill>
            <a:srgbClr val="FF006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percentStacked"/>
        <c:varyColors val="0"/>
        <c:ser>
          <c:idx val="0"/>
          <c:order val="0"/>
          <c:tx>
            <c:strRef>
              <c:f>Graficas!$B$92:$B$93</c:f>
              <c:strCache>
                <c:ptCount val="1"/>
                <c:pt idx="0">
                  <c:v>Ejecutada</c:v>
                </c:pt>
              </c:strCache>
            </c:strRef>
          </c:tx>
          <c:spPr>
            <a:solidFill>
              <a:srgbClr val="FF00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Graficas!$A$94:$A$103</c:f>
              <c:strCache>
                <c:ptCount val="9"/>
                <c:pt idx="0">
                  <c:v>Atención y servicio al ciudadano</c:v>
                </c:pt>
                <c:pt idx="1">
                  <c:v>Direccionamiento sectorial e institucional</c:v>
                </c:pt>
                <c:pt idx="2">
                  <c:v>Gestión de la tecnologia de la información</c:v>
                </c:pt>
                <c:pt idx="3">
                  <c:v>Gestión de Recursos Físicos y Gestión Documental</c:v>
                </c:pt>
                <c:pt idx="4">
                  <c:v>Gestión financiera</c:v>
                </c:pt>
                <c:pt idx="5">
                  <c:v>Gestión humana</c:v>
                </c:pt>
                <c:pt idx="6">
                  <c:v>Gestión Jurídica y Contractual</c:v>
                </c:pt>
                <c:pt idx="7">
                  <c:v>Gestión y Análisis de la información</c:v>
                </c:pt>
                <c:pt idx="8">
                  <c:v>Seguimiento y Monitoreo al Sistema de Control Interno</c:v>
                </c:pt>
              </c:strCache>
            </c:strRef>
          </c:cat>
          <c:val>
            <c:numRef>
              <c:f>Graficas!$B$94:$B$103</c:f>
              <c:numCache>
                <c:formatCode>General</c:formatCode>
                <c:ptCount val="9"/>
                <c:pt idx="1">
                  <c:v>1</c:v>
                </c:pt>
                <c:pt idx="5">
                  <c:v>3</c:v>
                </c:pt>
              </c:numCache>
            </c:numRef>
          </c:val>
          <c:extLst>
            <c:ext xmlns:c16="http://schemas.microsoft.com/office/drawing/2014/chart" uri="{C3380CC4-5D6E-409C-BE32-E72D297353CC}">
              <c16:uniqueId val="{00000000-9DA0-490A-B683-7C011F1C0E22}"/>
            </c:ext>
          </c:extLst>
        </c:ser>
        <c:ser>
          <c:idx val="1"/>
          <c:order val="1"/>
          <c:tx>
            <c:strRef>
              <c:f>Graficas!$C$92:$C$93</c:f>
              <c:strCache>
                <c:ptCount val="1"/>
                <c:pt idx="0">
                  <c:v>En ejecución</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Graficas!$A$94:$A$103</c:f>
              <c:strCache>
                <c:ptCount val="9"/>
                <c:pt idx="0">
                  <c:v>Atención y servicio al ciudadano</c:v>
                </c:pt>
                <c:pt idx="1">
                  <c:v>Direccionamiento sectorial e institucional</c:v>
                </c:pt>
                <c:pt idx="2">
                  <c:v>Gestión de la tecnologia de la información</c:v>
                </c:pt>
                <c:pt idx="3">
                  <c:v>Gestión de Recursos Físicos y Gestión Documental</c:v>
                </c:pt>
                <c:pt idx="4">
                  <c:v>Gestión financiera</c:v>
                </c:pt>
                <c:pt idx="5">
                  <c:v>Gestión humana</c:v>
                </c:pt>
                <c:pt idx="6">
                  <c:v>Gestión Jurídica y Contractual</c:v>
                </c:pt>
                <c:pt idx="7">
                  <c:v>Gestión y Análisis de la información</c:v>
                </c:pt>
                <c:pt idx="8">
                  <c:v>Seguimiento y Monitoreo al Sistema de Control Interno</c:v>
                </c:pt>
              </c:strCache>
            </c:strRef>
          </c:cat>
          <c:val>
            <c:numRef>
              <c:f>Graficas!$C$94:$C$103</c:f>
              <c:numCache>
                <c:formatCode>General</c:formatCode>
                <c:ptCount val="9"/>
                <c:pt idx="0">
                  <c:v>5</c:v>
                </c:pt>
                <c:pt idx="1">
                  <c:v>8</c:v>
                </c:pt>
                <c:pt idx="2">
                  <c:v>7</c:v>
                </c:pt>
                <c:pt idx="3">
                  <c:v>3</c:v>
                </c:pt>
                <c:pt idx="5">
                  <c:v>9</c:v>
                </c:pt>
                <c:pt idx="8">
                  <c:v>2</c:v>
                </c:pt>
              </c:numCache>
            </c:numRef>
          </c:val>
          <c:extLst>
            <c:ext xmlns:c16="http://schemas.microsoft.com/office/drawing/2014/chart" uri="{C3380CC4-5D6E-409C-BE32-E72D297353CC}">
              <c16:uniqueId val="{00000001-9DA0-490A-B683-7C011F1C0E22}"/>
            </c:ext>
          </c:extLst>
        </c:ser>
        <c:ser>
          <c:idx val="2"/>
          <c:order val="2"/>
          <c:tx>
            <c:strRef>
              <c:f>Graficas!$D$92:$D$93</c:f>
              <c:strCache>
                <c:ptCount val="1"/>
                <c:pt idx="0">
                  <c:v>Próximo a ejecutar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Graficas!$A$94:$A$103</c:f>
              <c:strCache>
                <c:ptCount val="9"/>
                <c:pt idx="0">
                  <c:v>Atención y servicio al ciudadano</c:v>
                </c:pt>
                <c:pt idx="1">
                  <c:v>Direccionamiento sectorial e institucional</c:v>
                </c:pt>
                <c:pt idx="2">
                  <c:v>Gestión de la tecnologia de la información</c:v>
                </c:pt>
                <c:pt idx="3">
                  <c:v>Gestión de Recursos Físicos y Gestión Documental</c:v>
                </c:pt>
                <c:pt idx="4">
                  <c:v>Gestión financiera</c:v>
                </c:pt>
                <c:pt idx="5">
                  <c:v>Gestión humana</c:v>
                </c:pt>
                <c:pt idx="6">
                  <c:v>Gestión Jurídica y Contractual</c:v>
                </c:pt>
                <c:pt idx="7">
                  <c:v>Gestión y Análisis de la información</c:v>
                </c:pt>
                <c:pt idx="8">
                  <c:v>Seguimiento y Monitoreo al Sistema de Control Interno</c:v>
                </c:pt>
              </c:strCache>
            </c:strRef>
          </c:cat>
          <c:val>
            <c:numRef>
              <c:f>Graficas!$D$94:$D$103</c:f>
              <c:numCache>
                <c:formatCode>General</c:formatCode>
                <c:ptCount val="9"/>
                <c:pt idx="0">
                  <c:v>1</c:v>
                </c:pt>
                <c:pt idx="1">
                  <c:v>3</c:v>
                </c:pt>
                <c:pt idx="2">
                  <c:v>8</c:v>
                </c:pt>
                <c:pt idx="4">
                  <c:v>1</c:v>
                </c:pt>
                <c:pt idx="5">
                  <c:v>11</c:v>
                </c:pt>
                <c:pt idx="6">
                  <c:v>2</c:v>
                </c:pt>
                <c:pt idx="7">
                  <c:v>2</c:v>
                </c:pt>
              </c:numCache>
            </c:numRef>
          </c:val>
          <c:extLst>
            <c:ext xmlns:c16="http://schemas.microsoft.com/office/drawing/2014/chart" uri="{C3380CC4-5D6E-409C-BE32-E72D297353CC}">
              <c16:uniqueId val="{00000002-9DA0-490A-B683-7C011F1C0E22}"/>
            </c:ext>
          </c:extLst>
        </c:ser>
        <c:ser>
          <c:idx val="3"/>
          <c:order val="3"/>
          <c:tx>
            <c:strRef>
              <c:f>Graficas!$E$92:$E$93</c:f>
              <c:strCache>
                <c:ptCount val="1"/>
                <c:pt idx="0">
                  <c:v>Sin avance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Graficas!$A$94:$A$103</c:f>
              <c:strCache>
                <c:ptCount val="9"/>
                <c:pt idx="0">
                  <c:v>Atención y servicio al ciudadano</c:v>
                </c:pt>
                <c:pt idx="1">
                  <c:v>Direccionamiento sectorial e institucional</c:v>
                </c:pt>
                <c:pt idx="2">
                  <c:v>Gestión de la tecnologia de la información</c:v>
                </c:pt>
                <c:pt idx="3">
                  <c:v>Gestión de Recursos Físicos y Gestión Documental</c:v>
                </c:pt>
                <c:pt idx="4">
                  <c:v>Gestión financiera</c:v>
                </c:pt>
                <c:pt idx="5">
                  <c:v>Gestión humana</c:v>
                </c:pt>
                <c:pt idx="6">
                  <c:v>Gestión Jurídica y Contractual</c:v>
                </c:pt>
                <c:pt idx="7">
                  <c:v>Gestión y Análisis de la información</c:v>
                </c:pt>
                <c:pt idx="8">
                  <c:v>Seguimiento y Monitoreo al Sistema de Control Interno</c:v>
                </c:pt>
              </c:strCache>
            </c:strRef>
          </c:cat>
          <c:val>
            <c:numRef>
              <c:f>Graficas!$E$94:$E$103</c:f>
              <c:numCache>
                <c:formatCode>General</c:formatCode>
                <c:ptCount val="9"/>
                <c:pt idx="0">
                  <c:v>2</c:v>
                </c:pt>
              </c:numCache>
            </c:numRef>
          </c:val>
          <c:extLst>
            <c:ext xmlns:c16="http://schemas.microsoft.com/office/drawing/2014/chart" uri="{C3380CC4-5D6E-409C-BE32-E72D297353CC}">
              <c16:uniqueId val="{00000003-9DA0-490A-B683-7C011F1C0E22}"/>
            </c:ext>
          </c:extLst>
        </c:ser>
        <c:dLbls>
          <c:dLblPos val="ctr"/>
          <c:showLegendKey val="0"/>
          <c:showVal val="1"/>
          <c:showCatName val="0"/>
          <c:showSerName val="0"/>
          <c:showPercent val="0"/>
          <c:showBubbleSize val="0"/>
        </c:dLbls>
        <c:gapWidth val="79"/>
        <c:overlap val="100"/>
        <c:axId val="310188192"/>
        <c:axId val="310187800"/>
      </c:barChart>
      <c:catAx>
        <c:axId val="310188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310187800"/>
        <c:crosses val="autoZero"/>
        <c:auto val="1"/>
        <c:lblAlgn val="ctr"/>
        <c:lblOffset val="100"/>
        <c:noMultiLvlLbl val="0"/>
      </c:catAx>
      <c:valAx>
        <c:axId val="310187800"/>
        <c:scaling>
          <c:orientation val="minMax"/>
        </c:scaling>
        <c:delete val="1"/>
        <c:axPos val="b"/>
        <c:numFmt formatCode="0%" sourceLinked="1"/>
        <c:majorTickMark val="none"/>
        <c:minorTickMark val="none"/>
        <c:tickLblPos val="nextTo"/>
        <c:crossAx val="310188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242455</xdr:colOff>
      <xdr:row>0</xdr:row>
      <xdr:rowOff>138546</xdr:rowOff>
    </xdr:from>
    <xdr:to>
      <xdr:col>1</xdr:col>
      <xdr:colOff>1974273</xdr:colOff>
      <xdr:row>6</xdr:row>
      <xdr:rowOff>225137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455" y="138546"/>
          <a:ext cx="2337954" cy="244186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590550</xdr:colOff>
      <xdr:row>14</xdr:row>
      <xdr:rowOff>19050</xdr:rowOff>
    </xdr:from>
    <xdr:to>
      <xdr:col>2</xdr:col>
      <xdr:colOff>361950</xdr:colOff>
      <xdr:row>35</xdr:row>
      <xdr:rowOff>142875</xdr:rowOff>
    </xdr:to>
    <xdr:graphicFrame macro="">
      <xdr:nvGraphicFramePr>
        <xdr:cNvPr id="2" name="Gráfico 1">
          <a:extLst>
            <a:ext uri="{FF2B5EF4-FFF2-40B4-BE49-F238E27FC236}">
              <a16:creationId xmlns:a16="http://schemas.microsoft.com/office/drawing/2014/main" id="{5FFCC7FA-4F53-4898-9892-D8ECC1AADB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159204</xdr:colOff>
      <xdr:row>89</xdr:row>
      <xdr:rowOff>30615</xdr:rowOff>
    </xdr:from>
    <xdr:to>
      <xdr:col>14</xdr:col>
      <xdr:colOff>140369</xdr:colOff>
      <xdr:row>105</xdr:row>
      <xdr:rowOff>4296</xdr:rowOff>
    </xdr:to>
    <xdr:graphicFrame macro="">
      <xdr:nvGraphicFramePr>
        <xdr:cNvPr id="3" name="Gráfico 2">
          <a:extLst>
            <a:ext uri="{FF2B5EF4-FFF2-40B4-BE49-F238E27FC236}">
              <a16:creationId xmlns:a16="http://schemas.microsoft.com/office/drawing/2014/main" id="{468F5C88-D26B-49FA-B86B-316F142B2EEF}"/>
            </a:ext>
            <a:ext uri="{147F2762-F138-4A5C-976F-8EAC2B608ADB}">
              <a16:predDERef xmlns:a16="http://schemas.microsoft.com/office/drawing/2014/main" pred="{5FFCC7FA-4F53-4898-9892-D8ECC1AADB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nanita/Library/Containers/com.microsoft.Excel/Data/Documents/C:\Users\mary.buitrago\Secretar&#237;a%20Distrital%20de%20Seguridad,%20Convivencia%20y%20Justicia\Oficina%20Asesora%20de%20Planeaci&#243;n%20-%20Documentos\MIPG\MIPG\Plan%20de%20sostenibilidad%20MIPG\2021\Plan%20Anual%20de%20Sostenibilidad%20MIPG_2021.xlsx?B1FAC032" TargetMode="External"/><Relationship Id="rId1" Type="http://schemas.openxmlformats.org/officeDocument/2006/relationships/externalLinkPath" Target="file:///B1FAC032/Plan%20Anual%20de%20Sostenibilidad%20MIPG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ce" refreshedDate="44410.43603449074" createdVersion="7" refreshedVersion="7" minRefreshableVersion="3" recordCount="69" xr:uid="{00000000-000A-0000-FFFF-FFFF02000000}">
  <cacheSource type="worksheet">
    <worksheetSource ref="A3:M72" sheet="CAlculo"/>
  </cacheSource>
  <cacheFields count="13">
    <cacheField name="No" numFmtId="0">
      <sharedItems containsSemiMixedTypes="0" containsString="0" containsNumber="1" containsInteger="1" minValue="0" maxValue="68"/>
    </cacheField>
    <cacheField name="Dimensiones del Modelo Integrado de Planeación y Gestión" numFmtId="0">
      <sharedItems containsBlank="1" count="8">
        <s v="Gestión  de valores para los resultados"/>
        <s v="Seguimiento y evaluación"/>
        <s v="Información y comunicaciones"/>
        <s v="Direccionemiento y planeación"/>
        <s v="Control Interno"/>
        <s v="Gestión del talento humano"/>
        <s v="Gestión del conocimiento y la innovación"/>
        <m/>
      </sharedItems>
    </cacheField>
    <cacheField name="Políticas de Gestión y Desempeño Institucional" numFmtId="0">
      <sharedItems containsBlank="1" count="17">
        <s v="Defensa jurídica"/>
        <s v="Fortalecimiento organizacional y simplificación de procesos"/>
        <s v="Seguimiento y evaluación del desempeño institucional"/>
        <s v="Transparencia, acceso a la información pública y lucha contra la corrupción"/>
        <s v="Racionalización de trámites"/>
        <s v="Gestión de la información estadística"/>
        <s v="Planeación institucional"/>
        <s v="Servicio al ciudadano"/>
        <s v="Control Interno"/>
        <s v="Talento humano"/>
        <s v="Integridad"/>
        <s v="Gestión del conocimiento"/>
        <s v="Gobierno Digital"/>
        <s v="Seguridad Digital"/>
        <s v="Gestión presupuestal y eficiencia del gasto público"/>
        <s v="Gestión documental"/>
        <m/>
      </sharedItems>
    </cacheField>
    <cacheField name="Proceso Asociado" numFmtId="0">
      <sharedItems containsBlank="1" count="10">
        <s v="Gestión Jurídica y Contractual"/>
        <s v="Direccionamiento sectorial e institucional"/>
        <s v="Gestión y Análisis de la información"/>
        <s v="Atención y servicio al ciudadano"/>
        <s v="Seguimiento y Monitoreo al Sistema de Control Interno"/>
        <s v="Gestión humana"/>
        <s v="Gestión de la tecnologia de la información"/>
        <s v="Gestión financiera"/>
        <s v="Gestión de Recursos Físicos y Gestión Documental"/>
        <m/>
      </sharedItems>
    </cacheField>
    <cacheField name="Actividad" numFmtId="0">
      <sharedItems containsBlank="1" longText="1"/>
    </cacheField>
    <cacheField name="Meta" numFmtId="0">
      <sharedItems containsBlank="1"/>
    </cacheField>
    <cacheField name="Unidad de Medida" numFmtId="0">
      <sharedItems containsBlank="1"/>
    </cacheField>
    <cacheField name="Tipo de actividad " numFmtId="0">
      <sharedItems containsBlank="1"/>
    </cacheField>
    <cacheField name="Dependencia resposable " numFmtId="0">
      <sharedItems containsBlank="1"/>
    </cacheField>
    <cacheField name="Fecha Inicio de ejecución (día-mes-año)" numFmtId="0">
      <sharedItems containsNonDate="0" containsDate="1" containsString="0" containsBlank="1" minDate="2021-01-01T00:00:00" maxDate="2021-12-02T00:00:00"/>
    </cacheField>
    <cacheField name="Fecha Fin de ejecución (día-mes-año)" numFmtId="0">
      <sharedItems containsNonDate="0" containsDate="1" containsString="0" containsBlank="1" minDate="2021-03-30T00:00:00" maxDate="2022-01-01T00:00:00"/>
    </cacheField>
    <cacheField name="Ponderación " numFmtId="0">
      <sharedItems containsString="0" containsBlank="1" containsNumber="1" minValue="1.4705882352941176E-2" maxValue="1.4705882352941176E-2"/>
    </cacheField>
    <cacheField name="Estado de la actividad" numFmtId="0">
      <sharedItems containsBlank="1" count="5">
        <s v="Próximo a ejecutar"/>
        <s v="En ejecución"/>
        <s v="Ejecutada"/>
        <s v="Sin avance"/>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ce" refreshedDate="44410.436751273148" createdVersion="7" refreshedVersion="7" minRefreshableVersion="3" recordCount="68" xr:uid="{00000000-000A-0000-FFFF-FFFF03000000}">
  <cacheSource type="worksheet">
    <worksheetSource ref="A3:M71" sheet="CAlculo"/>
  </cacheSource>
  <cacheFields count="13">
    <cacheField name="No" numFmtId="0">
      <sharedItems containsSemiMixedTypes="0" containsString="0" containsNumber="1" containsInteger="1" minValue="1" maxValue="68"/>
    </cacheField>
    <cacheField name="Dimensiones del Modelo Integrado de Planeación y Gestión" numFmtId="167">
      <sharedItems/>
    </cacheField>
    <cacheField name="Políticas de Gestión y Desempeño Institucional" numFmtId="167">
      <sharedItems/>
    </cacheField>
    <cacheField name="Proceso Asociado" numFmtId="167">
      <sharedItems/>
    </cacheField>
    <cacheField name="Actividad" numFmtId="167">
      <sharedItems longText="1"/>
    </cacheField>
    <cacheField name="Meta" numFmtId="167">
      <sharedItems/>
    </cacheField>
    <cacheField name="Unidad de Medida" numFmtId="167">
      <sharedItems/>
    </cacheField>
    <cacheField name="Tipo de actividad " numFmtId="167">
      <sharedItems/>
    </cacheField>
    <cacheField name="Dependencia resposable " numFmtId="167">
      <sharedItems/>
    </cacheField>
    <cacheField name="Fecha Inicio de ejecución (día-mes-año)" numFmtId="14">
      <sharedItems containsSemiMixedTypes="0" containsNonDate="0" containsDate="1" containsString="0" minDate="2021-01-01T00:00:00" maxDate="2021-12-02T00:00:00"/>
    </cacheField>
    <cacheField name="Fecha Fin de ejecución (día-mes-año)" numFmtId="14">
      <sharedItems containsSemiMixedTypes="0" containsNonDate="0" containsDate="1" containsString="0" minDate="2021-03-30T00:00:00" maxDate="2022-01-01T00:00:00"/>
    </cacheField>
    <cacheField name="Ponderación " numFmtId="2">
      <sharedItems containsSemiMixedTypes="0" containsString="0" containsNumber="1" minValue="1.4705882352941176E-2" maxValue="1.4705882352941176E-2"/>
    </cacheField>
    <cacheField name="Estado de la actividad" numFmtId="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n v="1"/>
    <x v="0"/>
    <x v="0"/>
    <x v="0"/>
    <s v="Formular indicador que mida y evalúe la eficiencia, eficacia y efectividad de las políticas realizadas en materia de prevención"/>
    <s v="Formular un (1)  indicador"/>
    <s v="Hoja de vida de indicador"/>
    <s v="Implementación"/>
    <s v="Dirección Jurídica y Contractual "/>
    <d v="2021-07-01T00:00:00"/>
    <d v="2021-07-30T00:00:00"/>
    <n v="1.4705882352941176E-2"/>
    <x v="0"/>
  </r>
  <r>
    <n v="2"/>
    <x v="0"/>
    <x v="0"/>
    <x v="0"/>
    <s v="Solicitud de Inclusión de los temas de capacitación de defensa jurídica en el Plan Institucional de Capacitación "/>
    <s v="Una (1) correo  o  memorando"/>
    <s v="Correo o memorando"/>
    <s v="Sostenibilidad"/>
    <s v="Dirección Jurídica y Contractual "/>
    <d v="2021-07-01T00:00:00"/>
    <d v="2021-08-30T00:00:00"/>
    <n v="1.4705882352941176E-2"/>
    <x v="0"/>
  </r>
  <r>
    <n v="3"/>
    <x v="0"/>
    <x v="1"/>
    <x v="1"/>
    <s v="Puesta en marcha del software ITS"/>
    <s v="100% de puesta en marcha del sotware"/>
    <s v="Porcentaje"/>
    <s v="Implementación"/>
    <s v="Oficina Asesora de Planeación"/>
    <d v="2021-02-08T00:00:00"/>
    <d v="2021-12-31T00:00:00"/>
    <n v="1.4705882352941176E-2"/>
    <x v="1"/>
  </r>
  <r>
    <n v="4"/>
    <x v="0"/>
    <x v="1"/>
    <x v="1"/>
    <s v="Actualizar el instructivo para la documentación del sistema integrado de gestión "/>
    <s v="(1) una actualización del documento instructivo"/>
    <s v="Documento instructivo"/>
    <s v="Sostenibilidad"/>
    <s v="Oficina Asesora de Planeación"/>
    <d v="2021-03-01T00:00:00"/>
    <d v="2021-03-30T00:00:00"/>
    <n v="1.4705882352941176E-2"/>
    <x v="2"/>
  </r>
  <r>
    <n v="5"/>
    <x v="0"/>
    <x v="1"/>
    <x v="1"/>
    <s v="Actualizar el manual SIG-MIPG, incluyendo cada una de las politicas de gestión que la Entidad tiene adoptadas ."/>
    <s v="(1) una actualización del manual MIPG-SIG"/>
    <s v="Manual "/>
    <s v="Sostenibilidad"/>
    <s v="Oficina Asesora de Planeación"/>
    <d v="2021-07-15T00:00:00"/>
    <d v="2021-11-30T00:00:00"/>
    <n v="1.4705882352941176E-2"/>
    <x v="0"/>
  </r>
  <r>
    <n v="6"/>
    <x v="1"/>
    <x v="2"/>
    <x v="1"/>
    <s v="Generar y publicar  un informe trimestral de indicadores de gestión "/>
    <s v="(4) Informes de gestión  de indicadores"/>
    <s v="Informes de seguimiento"/>
    <s v="Sostenibilidad"/>
    <s v="Oficina Asesora de Planeación"/>
    <d v="2021-01-01T00:00:00"/>
    <d v="2021-12-30T00:00:00"/>
    <n v="1.4705882352941176E-2"/>
    <x v="1"/>
  </r>
  <r>
    <n v="7"/>
    <x v="1"/>
    <x v="2"/>
    <x v="1"/>
    <s v="Seguimiento a Riesgos y Oportunidades en los tiempos establecidos en la Politica de Administracion de Riesgos"/>
    <s v="(4) cuatro informes de gestión de riesgos y (2) informes de oportunidades"/>
    <s v="Informes de seguimiento"/>
    <s v="Sostenibilidad"/>
    <s v="Oficina Asesora de Planeación"/>
    <d v="2021-01-01T00:00:00"/>
    <d v="2021-12-30T00:00:00"/>
    <n v="1.4705882352941176E-2"/>
    <x v="1"/>
  </r>
  <r>
    <n v="8"/>
    <x v="1"/>
    <x v="2"/>
    <x v="1"/>
    <s v="Generar  y publicar un informe del cumplimiento del Plan Operativo Anual "/>
    <s v="(4) cuatro informes de cumplimiento del plan operativo anual"/>
    <s v="Matriz de seguimiento"/>
    <s v="Sostenibilidad"/>
    <s v="Oficina Asesora de Planeación"/>
    <d v="2021-01-01T00:00:00"/>
    <d v="2021-12-30T00:00:00"/>
    <n v="1.4705882352941176E-2"/>
    <x v="1"/>
  </r>
  <r>
    <n v="9"/>
    <x v="2"/>
    <x v="3"/>
    <x v="1"/>
    <s v="Monitorear la ejecución del Plan Anticorrupción y de atención al Ciudaddano. "/>
    <s v="(5) Cinco reportes de monitoreo de la ejecución del plan anticorrupción y ateción al ciudadano"/>
    <s v="Matriz de seguimiento"/>
    <s v="Sostenibilidad"/>
    <s v="Oficina Asesora de Planeación"/>
    <d v="2021-03-01T00:00:00"/>
    <d v="2021-11-30T00:00:00"/>
    <n v="1.4705882352941176E-2"/>
    <x v="1"/>
  </r>
  <r>
    <n v="10"/>
    <x v="0"/>
    <x v="4"/>
    <x v="1"/>
    <s v="Realizar mesas de trabajo para la identificación de trámites y OPAS "/>
    <s v="(2) Dos mesas de trabajo"/>
    <s v="Listas  de asistencia "/>
    <s v="Implementación"/>
    <s v="Oficina Asesora de Planeación"/>
    <d v="2021-07-01T00:00:00"/>
    <d v="2021-08-30T00:00:00"/>
    <n v="1.4705882352941176E-2"/>
    <x v="0"/>
  </r>
  <r>
    <n v="11"/>
    <x v="2"/>
    <x v="5"/>
    <x v="2"/>
    <s v="Socialización del Plan Estadístico Distrital "/>
    <s v="(1) una socialización"/>
    <s v="Pieza de socialización"/>
    <s v="Implementación"/>
    <s v="Oficina de análisis de la información y estudios estratégicos"/>
    <d v="2021-12-01T00:00:00"/>
    <d v="2021-12-30T00:00:00"/>
    <n v="1.4705882352941176E-2"/>
    <x v="0"/>
  </r>
  <r>
    <n v="12"/>
    <x v="2"/>
    <x v="5"/>
    <x v="2"/>
    <s v="Realizar monitoreo al plan estadistico de la entidad"/>
    <s v="(3) tres reprotes de seguimiento"/>
    <s v="Matriz de seguimiento"/>
    <s v="Implementación"/>
    <s v="Oficina de análisis de la información y estudios estratégicos"/>
    <d v="2021-06-01T00:00:00"/>
    <d v="2021-12-30T00:00:00"/>
    <n v="1.4705882352941176E-2"/>
    <x v="0"/>
  </r>
  <r>
    <n v="13"/>
    <x v="3"/>
    <x v="6"/>
    <x v="1"/>
    <s v="Actualizar el Contexto Estratégico Institucional alineado al Plan Estratégico Institucional - PEI"/>
    <s v="(1)Una matriz de contexto estratégico"/>
    <s v="Matriz de contexto estratégico"/>
    <s v="Mejora"/>
    <s v="Oficina Asesora de Planeación"/>
    <d v="2021-01-01T00:00:00"/>
    <d v="2021-03-30T00:00:00"/>
    <n v="1.4705882352941176E-2"/>
    <x v="1"/>
  </r>
  <r>
    <n v="14"/>
    <x v="1"/>
    <x v="2"/>
    <x v="1"/>
    <s v="Generar  y publicar la Matriz de Seguimiento  al Plan Estratégico Institucioanl - PEI"/>
    <s v="(4) cuatro publicaciones de la Matriz de Seguimiento  al Plan Estratégico Institucioanl - PEI"/>
    <s v="Matriz de seguimiento"/>
    <s v="Implementación"/>
    <s v="Oficina Asesora de Planeación"/>
    <d v="2021-01-01T00:00:00"/>
    <d v="2021-12-30T00:00:00"/>
    <n v="1.4705882352941176E-2"/>
    <x v="1"/>
  </r>
  <r>
    <n v="15"/>
    <x v="1"/>
    <x v="2"/>
    <x v="1"/>
    <s v="Efectuar Informes de seguimiento a la implementación del  Plan Integral de Seguridad, Convivencia y Justicia  - PISCJ conforme a lo previsto en el  Plan de Acción "/>
    <s v="(4) cuatro informes de seguimiento a la implementación del  Plan Integral de Seguridad, Convivencia y Justicia"/>
    <s v="Informe de seguimiento"/>
    <s v="Implementación"/>
    <s v="Oficina Asesora de Planeación"/>
    <d v="2021-01-01T00:00:00"/>
    <d v="2021-12-30T00:00:00"/>
    <n v="1.4705882352941176E-2"/>
    <x v="1"/>
  </r>
  <r>
    <n v="16"/>
    <x v="0"/>
    <x v="7"/>
    <x v="3"/>
    <s v="Estructurar una propuesta de diagnóstico para el diseño e implementación de un sistema de turnos integral en la Entidad, validando la pertinencia de incluir los demás servicios de cara al ciudadano. "/>
    <s v="(1) Una propuesta de diagnóstico"/>
    <s v="Porcentaje"/>
    <s v="Mejora"/>
    <s v="Subsecretaria de Gestión Institucional"/>
    <d v="2021-03-01T00:00:00"/>
    <d v="2021-12-15T00:00:00"/>
    <n v="1.4705882352941176E-2"/>
    <x v="1"/>
  </r>
  <r>
    <n v="17"/>
    <x v="0"/>
    <x v="7"/>
    <x v="3"/>
    <s v="Capacitación y/o entrenamiento a funcionarios y/o contratistas en el marco de los lineamientos establecidos en el proceso de atención y servicio al ciudadano."/>
    <s v="(4) cuatro capacitaciones"/>
    <s v="Capacitaciones"/>
    <s v="Sostenibilidad"/>
    <s v="Subsecretaria de Gestión Institucional"/>
    <d v="2021-01-01T00:00:00"/>
    <d v="2021-12-15T00:00:00"/>
    <n v="1.4705882352941176E-2"/>
    <x v="1"/>
  </r>
  <r>
    <n v="18"/>
    <x v="2"/>
    <x v="7"/>
    <x v="3"/>
    <s v="Socializar a los Directivos el estado del trámite oportuno y/o extemporáneo de las respuestas a cargo, a fin de que se realicen las mejoras necesarias que permita garantizar el derecho que tiene todo ciudadano a recibir respuesta oportuna a su solicitud; así como evitar sanciones disciplinarias a los responsables de las respectivas respuestas en cada dependencia"/>
    <s v="(3) tres  comunicacines o socializaciones a los Directivos el estado del trámite oportuno y/o extemporáneo de las respuestas a cargo"/>
    <s v="Memorando_x000a_Correo eléctronico"/>
    <s v="Implementación"/>
    <s v="Subsecretaria de Gestión Institucional"/>
    <d v="2021-01-01T00:00:00"/>
    <d v="2021-12-15T00:00:00"/>
    <n v="1.4705882352941176E-2"/>
    <x v="1"/>
  </r>
  <r>
    <n v="19"/>
    <x v="0"/>
    <x v="7"/>
    <x v="3"/>
    <s v="Realizar el diagnóstico de los espacios de atención de la sede central y demas sedes de la Entidad, que cuentan con apoyos gráficos y señalización de apoyo y orientación para personas en condición de discapacidad."/>
    <s v="(1) un diagnóstico de los espacios de atención de la sede central y demás sedes de la Entidad"/>
    <s v="Documento diagnóstico"/>
    <s v="Mejora"/>
    <s v="Subsecretaria de Gestión Institucional"/>
    <d v="2021-05-01T00:00:00"/>
    <d v="2021-11-30T00:00:00"/>
    <n v="1.4705882352941176E-2"/>
    <x v="1"/>
  </r>
  <r>
    <n v="20"/>
    <x v="0"/>
    <x v="7"/>
    <x v="3"/>
    <s v="Realizar las gestiones necesarias para contar en la Entidad con una línea de atención telefónica que permita grabar llamadas de ciudadanos; asi como con un menú interactivo que incluya opciones para garantizar la atención de personas en condición de discapacidad."/>
    <s v="(2) dos solicitudes y/o reuniones "/>
    <s v="Actas de reunión"/>
    <s v="Mejora"/>
    <s v="Subsecretaria de Gestión Institucional"/>
    <d v="2021-05-01T00:00:00"/>
    <d v="2021-11-30T00:00:00"/>
    <n v="1.4705882352941176E-2"/>
    <x v="1"/>
  </r>
  <r>
    <n v="21"/>
    <x v="0"/>
    <x v="7"/>
    <x v="3"/>
    <s v="Realizar la gestión con las Entidades del orden Distrital y/o Nacional, a fin de que se identifique el procedimiento a seguir para solicitar traducción de documentos a lenguas de grupos etnicos e incluir este, en un lineamiento que haga parte del proceso de atención y servicio al ciudadano."/>
    <s v="(1) Un lineamiento establecido para la traducción de documentos a lenguas de grupos etnico"/>
    <s v="Documento"/>
    <s v="Sostenibilidad"/>
    <s v="Subsecretaria de Gestión Institucional"/>
    <d v="2021-05-01T00:00:00"/>
    <d v="2021-12-15T00:00:00"/>
    <n v="1.4705882352941176E-2"/>
    <x v="3"/>
  </r>
  <r>
    <n v="22"/>
    <x v="0"/>
    <x v="7"/>
    <x v="3"/>
    <s v="Realizar la gestión ante la Seretaria General y la Alta Consejeria para las TICS, a fin de que se identifiquen las posibles acciones que a partir de la implementación de la APP Gabo estarían relacionadas con la consulta y radicación de peticiones, quejas, reclamos y sugerencias - PQRS en las Entidades del Distrito o si se tienen contempladas las mismas para la vigencia 2021"/>
    <s v="(2) dos solicitudes y/o reuniones "/>
    <s v="Actas de reunión"/>
    <s v="Mejora"/>
    <s v="Subsecretaria de Gestión Institucional"/>
    <d v="2021-05-01T00:00:00"/>
    <d v="2021-11-30T00:00:00"/>
    <n v="1.4705882352941176E-2"/>
    <x v="0"/>
  </r>
  <r>
    <n v="23"/>
    <x v="0"/>
    <x v="7"/>
    <x v="3"/>
    <s v="Verificar buenas practicas organizacionales a fin de validar e implementar en la SDSCJ la estructura para publicar en la sección de &quot;transparencia y acceso a la información pública&quot; del portal web oficial, la información actualizada sobre respuestas de la entidad a las solicitudes de información, cumpliendo con los lineamientos de confidencialidad y seguridad de la información."/>
    <s v="(1) un lineamiento que establece los parametros para estructurar la socialización de las respuestas de  solicitudes de información"/>
    <s v="Correo eléctronico"/>
    <s v="Sostenibilidad"/>
    <s v="Subsecretaria de Gestión Institucional"/>
    <d v="2021-05-01T00:00:00"/>
    <d v="2021-11-30T00:00:00"/>
    <n v="1.4705882352941176E-2"/>
    <x v="3"/>
  </r>
  <r>
    <n v="24"/>
    <x v="4"/>
    <x v="8"/>
    <x v="4"/>
    <s v="Realizar evaluación de infraestructura conforme a la norma técnica NTC 6047 de infraestructura, en el marco de la Auditoría de Gestión de las obras en  (MEBOG y Campo Verde)"/>
    <s v="(1) Un informe de auditoría"/>
    <s v="Informe de Auditoría "/>
    <s v="Implementación"/>
    <s v="Oficina de Control Interno"/>
    <d v="2021-08-02T00:00:00"/>
    <d v="2021-10-31T00:00:00"/>
    <n v="1.4705882352941176E-2"/>
    <x v="1"/>
  </r>
  <r>
    <n v="25"/>
    <x v="4"/>
    <x v="8"/>
    <x v="4"/>
    <s v="Actualizar los documentos del proceso, de conformidad con la normatividad vigente"/>
    <s v="Actualizar el 100%  de los documentos"/>
    <s v="Documentos del proceso actualizados"/>
    <s v="Sostenibilidad"/>
    <s v="Oficina de Control Interno"/>
    <d v="2021-05-01T00:00:00"/>
    <d v="2021-08-31T00:00:00"/>
    <n v="1.4705882352941176E-2"/>
    <x v="1"/>
  </r>
  <r>
    <n v="26"/>
    <x v="5"/>
    <x v="9"/>
    <x v="5"/>
    <s v="Capacitar a los evaluadores respecto a la construcción de planes de mejoramiento individuales como consecuencia del proceso de evaluación de desempeño, con el objetivo de consolidar las competencias o conocimeintos que son necesarios fortalecer. "/>
    <s v="(1) Una capacitación para evaluadores"/>
    <s v="Listado de asistencia"/>
    <s v="Mejora"/>
    <s v="Dirección de Gestión Humana"/>
    <d v="2021-06-01T00:00:00"/>
    <d v="2021-08-31T00:00:00"/>
    <n v="1.4705882352941176E-2"/>
    <x v="1"/>
  </r>
  <r>
    <n v="27"/>
    <x v="5"/>
    <x v="9"/>
    <x v="5"/>
    <s v="Desarrollar el tema de gobernanza para la paz como parte del contenido del curso de transparencia ciudadana "/>
    <s v="(1) Un curso de transparencia ciudadana"/>
    <s v="Guía académica del curso_x000a_Listado de asistencia"/>
    <s v="Sostenibilidad"/>
    <s v="Dirección de Gestión Humana"/>
    <d v="2021-10-01T00:00:00"/>
    <d v="2021-12-31T00:00:00"/>
    <n v="1.4705882352941176E-2"/>
    <x v="0"/>
  </r>
  <r>
    <n v="28"/>
    <x v="5"/>
    <x v="9"/>
    <x v="5"/>
    <s v="Elaborar y aplicar encuesta que permita identificar el grupo de personas interesadas en tomar el programa de bilinguismo."/>
    <s v="(1)Una  encuesta diseñada y aplicada"/>
    <s v="Resultados consolidados"/>
    <s v="Mejora"/>
    <s v="Dirección de Gestión Humana"/>
    <d v="2021-10-01T00:00:00"/>
    <d v="2021-12-31T00:00:00"/>
    <n v="1.4705882352941176E-2"/>
    <x v="0"/>
  </r>
  <r>
    <n v="29"/>
    <x v="5"/>
    <x v="9"/>
    <x v="5"/>
    <s v="Divulgar la ruta de atención para el manejo de acoso laboral y sexual a través de estrategias de comunicación y sensibilización para todos los servidores públicos y contratistas de la entidad"/>
    <s v=" (10) DiezTalleres_x000a_(5)Cinco  publicaciones"/>
    <s v="Listados de asistencia_x000a_Publicaciones"/>
    <s v="Sostenibilidad"/>
    <s v="Dirección de Gestión Humana"/>
    <d v="2021-01-01T00:00:00"/>
    <d v="2021-12-31T00:00:00"/>
    <n v="1.4705882352941176E-2"/>
    <x v="1"/>
  </r>
  <r>
    <n v="30"/>
    <x v="5"/>
    <x v="9"/>
    <x v="5"/>
    <s v="Actualizar el Tutor de cada dependencia y sensibilizarlos frente a la importancia de su rol en la transferencia de conocimeinto al interior del equipo de trabajo."/>
    <s v="100% Tutores sensibilizados"/>
    <s v="Listado de tutores actualizada_x000a_Listado de asistencia a sensibilización"/>
    <s v="Mejora"/>
    <s v="Dirección de Gestión Humana"/>
    <d v="2021-07-01T00:00:00"/>
    <d v="2021-09-30T00:00:00"/>
    <n v="1.4705882352941176E-2"/>
    <x v="0"/>
  </r>
  <r>
    <n v="31"/>
    <x v="5"/>
    <x v="9"/>
    <x v="5"/>
    <s v="Aplicar encuesta de sintomatología osteomuscular a personas con discapacidad"/>
    <s v="  (1) Una encuesta de sintomatología osteomuscular"/>
    <s v="Informe y análisis de resultados"/>
    <s v="Mejora"/>
    <s v="Dirección de Gestión Humana"/>
    <d v="2021-07-01T00:00:00"/>
    <d v="2021-12-31T00:00:00"/>
    <n v="1.4705882352941176E-2"/>
    <x v="0"/>
  </r>
  <r>
    <n v="32"/>
    <x v="5"/>
    <x v="9"/>
    <x v="5"/>
    <s v="Implementar las recomendaciones generadas a los servidores públicos y contratistas en condición de discapacidad resultado de los análisis de puesto de trabajo y en el diagnóstico realizado a través de la medición de la encuesta de sintomatología ostemuscular "/>
    <s v="Implementación de recomendaciones"/>
    <s v="Informe Técnico de la ARL con verificación del cumplimiento a recomendaciones"/>
    <s v="Mejora"/>
    <s v="Dirección de Gestión Humana"/>
    <d v="2021-07-01T00:00:00"/>
    <d v="2021-12-31T00:00:00"/>
    <n v="1.4705882352941176E-2"/>
    <x v="0"/>
  </r>
  <r>
    <n v="33"/>
    <x v="5"/>
    <x v="9"/>
    <x v="5"/>
    <s v="Realizar la financiación de programas de educación formal de acuerdo a las solicitudes presentadas por los servidores públicos y previo cumplimiento de los requisitos establecidos en la entidad. "/>
    <s v="Financiación de programas de educación formal"/>
    <s v="Resoluciones de otorgamiento, reconocimiento y orden de pago._x000a_"/>
    <s v="Mejora"/>
    <s v="Dirección de Gestión Humana"/>
    <d v="2021-01-01T00:00:00"/>
    <d v="2021-12-15T00:00:00"/>
    <n v="1.4705882352941176E-2"/>
    <x v="1"/>
  </r>
  <r>
    <n v="34"/>
    <x v="5"/>
    <x v="9"/>
    <x v="5"/>
    <s v="Gestionar con entidades educativas, convenios  para  descuento en el valor de la matrícula para servidores, contratistas y sus familias, en programas de pregrado, posgrado y educación continua."/>
    <s v="Convenios con entidades educativas"/>
    <s v="Convenios con entidades educativas formalizados."/>
    <s v="Mejora"/>
    <s v="Dirección de Gestión Humana"/>
    <d v="2021-04-01T00:00:00"/>
    <d v="2021-10-31T00:00:00"/>
    <n v="1.4705882352941176E-2"/>
    <x v="1"/>
  </r>
  <r>
    <n v="35"/>
    <x v="5"/>
    <x v="9"/>
    <x v="5"/>
    <s v="Realizar feria educativa virtual  con aliados y distintas instituciones educativas para servidores y contratistas de la entidad."/>
    <s v="(1) Una  feria educativa virtual  "/>
    <s v="Listado de asistencia a feria educativa virtual"/>
    <s v="Mejora"/>
    <s v="Dirección de Gestión Humana"/>
    <d v="2021-06-01T00:00:00"/>
    <d v="2021-06-30T00:00:00"/>
    <n v="1.4705882352941176E-2"/>
    <x v="2"/>
  </r>
  <r>
    <n v="36"/>
    <x v="5"/>
    <x v="9"/>
    <x v="5"/>
    <s v="Realizar divulgación del Programa Servimos, solicitando a los servidores manifestar si hacen uso de estos convenios y alianzas"/>
    <s v="(4) cuatro  acciones de divulgación del Programa Servimos_x000a_(1) una base de datos con respuestas consolidadas"/>
    <s v="Publicaciones de  divulgación_x000a_B de datos con respuestas consolidadas"/>
    <s v="Mejora"/>
    <s v="Dirección de Gestión Humana"/>
    <d v="2021-06-01T00:00:00"/>
    <d v="2021-12-31T00:00:00"/>
    <n v="1.4705882352941176E-2"/>
    <x v="1"/>
  </r>
  <r>
    <n v="37"/>
    <x v="5"/>
    <x v="9"/>
    <x v="5"/>
    <s v="Recibir y analizar los resultados de la aplicación del instrumento para la medición del Clima Laboral, llevada a cabo por el DASCD, en la que se incluyó la &quot;Capacidad profesional&quot;"/>
    <s v="(1) consoldiado de la Información analizada"/>
    <s v="Informe de Resultados de la medición del Clima Laboral y Calidad de Vida en el Trabajo, del DASCD"/>
    <s v="Mejora"/>
    <s v="Dirección de Gestión Humana"/>
    <d v="2021-04-01T00:00:00"/>
    <d v="2021-05-31T00:00:00"/>
    <n v="1.4705882352941176E-2"/>
    <x v="2"/>
  </r>
  <r>
    <n v="38"/>
    <x v="5"/>
    <x v="9"/>
    <x v="5"/>
    <s v="Realizar la adecuación de los espacios asignados y dotación de las Salas Amigas de la Familia Lactante en los tres centros de trabajo: Cárcel Distrital, C4 y Nivel Central"/>
    <s v="(3) Tres salas en funcionamiento"/>
    <s v="Listados  de registro_x000a_Publicaciones del servicio"/>
    <s v="Mejora"/>
    <s v="Dirección de Gestión Humana"/>
    <d v="2021-03-01T00:00:00"/>
    <d v="2021-12-31T00:00:00"/>
    <n v="1.4705882352941176E-2"/>
    <x v="1"/>
  </r>
  <r>
    <n v="39"/>
    <x v="5"/>
    <x v="9"/>
    <x v="5"/>
    <s v="Actualizar el Plan Institucional de Capacitación - PIC"/>
    <s v="(1)  Actualización del PIC "/>
    <s v="Plan Institucional de Capacitación "/>
    <s v="Implementación"/>
    <s v="Dirección de Gestión Humana"/>
    <d v="2021-08-01T00:00:00"/>
    <d v="2021-08-31T00:00:00"/>
    <n v="1.4705882352941176E-2"/>
    <x v="0"/>
  </r>
  <r>
    <n v="40"/>
    <x v="5"/>
    <x v="10"/>
    <x v="5"/>
    <s v="Realizar análisis semestral de las encuestas de satisfacción referentes a las actividades desarrolladas en el marco de la Integridad, para ejecutar los ajustes correspondientes."/>
    <s v="(2) Dos consolidados de análisis de las encuestas de satisfacción"/>
    <s v="Informe semestral"/>
    <s v="Mejora"/>
    <s v="Dirección de Gestión Humana"/>
    <d v="2021-06-01T00:00:00"/>
    <d v="2021-12-31T00:00:00"/>
    <n v="1.4705882352941176E-2"/>
    <x v="1"/>
  </r>
  <r>
    <n v="41"/>
    <x v="5"/>
    <x v="10"/>
    <x v="5"/>
    <s v="Incluir en la encuesta de percepción de integridad, ítems relacionados con las recomendaciones, opiniones u objeciones"/>
    <s v="(1)  Una encuesta de percepción de integridad"/>
    <s v="Informe anual"/>
    <s v="Mejora"/>
    <s v="Dirección de Gestión Humana"/>
    <d v="2021-10-01T00:00:00"/>
    <d v="2021-12-31T00:00:00"/>
    <n v="1.4705882352941176E-2"/>
    <x v="0"/>
  </r>
  <r>
    <n v="42"/>
    <x v="6"/>
    <x v="11"/>
    <x v="5"/>
    <s v="Conformación de la Mesa Técnica de Conocimiento e Innovación"/>
    <s v="(1) Una mesa técnica conformada"/>
    <s v="Una (1) Ficha de conformación de la Mesa Técnica firmada"/>
    <s v="Implementación"/>
    <s v="Dirección de Gestión Humana"/>
    <d v="2021-01-02T00:00:00"/>
    <d v="2021-03-31T00:00:00"/>
    <n v="1.4705882352941176E-2"/>
    <x v="2"/>
  </r>
  <r>
    <n v="43"/>
    <x v="6"/>
    <x v="11"/>
    <x v="5"/>
    <s v="Elaborar el reglamento interno de la Mesa Técnica de Conocimiento e Innovación "/>
    <s v="Un (1) reglamento interno"/>
    <s v="Un (1) reglamento interno aprobado"/>
    <s v="Implementación"/>
    <s v="Dirección de Gestión Humana"/>
    <d v="2021-06-01T00:00:00"/>
    <d v="2021-07-30T00:00:00"/>
    <n v="1.4705882352941176E-2"/>
    <x v="1"/>
  </r>
  <r>
    <n v="44"/>
    <x v="6"/>
    <x v="11"/>
    <x v="5"/>
    <s v="Difinir, ejecutar y realizar seguimiento al plan de trabajo de la Mesa Técnica de Conocimiento e Innovación para la vigencia 2021"/>
    <s v="100%  Plan de Trabajo ejecutado "/>
    <s v="Plan de Trabajo ejecutado"/>
    <s v="Implementación"/>
    <s v="Dirección de Gestión Humana"/>
    <d v="2021-06-15T00:00:00"/>
    <d v="2021-12-15T00:00:00"/>
    <n v="1.4705882352941176E-2"/>
    <x v="1"/>
  </r>
  <r>
    <n v="45"/>
    <x v="6"/>
    <x v="11"/>
    <x v="5"/>
    <s v="Crear una base de datos con los facilitadores internos con quienes se llevan a cabo procesos de inducción y capacitación."/>
    <s v=" (1) Una base de datos de facilitadores de capacitación internos"/>
    <s v="Una (1) base de datos"/>
    <s v="Implementación"/>
    <s v="Dirección de Gestión Humana"/>
    <d v="2021-07-01T00:00:00"/>
    <d v="2021-09-30T00:00:00"/>
    <n v="1.4705882352941176E-2"/>
    <x v="0"/>
  </r>
  <r>
    <n v="46"/>
    <x v="6"/>
    <x v="11"/>
    <x v="5"/>
    <s v="Definir lineamiento metodologico de innovación y Gestión del conocimiento. "/>
    <s v="Un (1)  Documento Metodologico "/>
    <s v=" Documento"/>
    <s v="Implementación"/>
    <s v="Oficina Asesora de Planeación"/>
    <d v="2021-07-01T00:00:00"/>
    <d v="2021-08-31T00:00:00"/>
    <n v="1.4705882352941176E-2"/>
    <x v="0"/>
  </r>
  <r>
    <n v="47"/>
    <x v="6"/>
    <x v="11"/>
    <x v="5"/>
    <s v="Desarrollar campañas de cultura de la innonvación. "/>
    <s v="Trres (3) campañas de cultura de Innovación "/>
    <s v="piezas graficas / correos"/>
    <s v="Implementación"/>
    <s v="Oficina Asesora de Planeación"/>
    <d v="2021-07-01T00:00:00"/>
    <d v="2021-08-31T00:00:00"/>
    <n v="1.4705882352941176E-2"/>
    <x v="0"/>
  </r>
  <r>
    <n v="48"/>
    <x v="6"/>
    <x v="11"/>
    <x v="5"/>
    <s v="Definir un lineamiento para identificar y documentar buenas prácticas "/>
    <s v="Uno (1) Documento de buenas prácticas "/>
    <s v=" Documento"/>
    <s v="Implementación"/>
    <s v="Oficina Asesora de Planeación"/>
    <d v="2021-07-01T00:00:00"/>
    <d v="2021-08-31T00:00:00"/>
    <n v="1.4705882352941176E-2"/>
    <x v="0"/>
  </r>
  <r>
    <n v="49"/>
    <x v="0"/>
    <x v="12"/>
    <x v="6"/>
    <s v="Rediseñar el sitio web"/>
    <s v="(1) Un Rediseño del sitio web"/>
    <s v="sitio web"/>
    <s v="Mejora"/>
    <s v="Dirección de Tecnologías y sistemas de  Información"/>
    <d v="2021-06-01T00:00:00"/>
    <d v="2021-11-30T00:00:00"/>
    <n v="1.4705882352941176E-2"/>
    <x v="1"/>
  </r>
  <r>
    <n v="50"/>
    <x v="0"/>
    <x v="12"/>
    <x v="6"/>
    <s v="Actualizar el PETI 2020-2024 contemplando las necesidades tecnologicas identificadas en procesos de gestión, proyectos de inversion establecidos y plan de transformación digital"/>
    <s v="(1) Una actualización del documento PETI"/>
    <s v="Documento PETI"/>
    <s v="Mejora"/>
    <s v="Dirección de Tecnologías y sistemas de  Información"/>
    <d v="2021-03-01T00:00:00"/>
    <d v="2021-08-30T00:00:00"/>
    <n v="1.4705882352941176E-2"/>
    <x v="0"/>
  </r>
  <r>
    <n v="51"/>
    <x v="0"/>
    <x v="12"/>
    <x v="6"/>
    <s v="Elaborar, formalizar y socializar  el procedimiento  gestion de proyectos (referenciando lineamientos para el  uso de la herramienta tecnologica que soporte la gestion de proyectos TI)"/>
    <s v="(1) Un procedimeinto"/>
    <s v="Procedimiento"/>
    <s v="Mejora"/>
    <s v="Dirección de Tecnologías y sistemas de  Información"/>
    <d v="2021-03-01T00:00:00"/>
    <d v="2021-10-16T00:00:00"/>
    <n v="1.4705882352941176E-2"/>
    <x v="1"/>
  </r>
  <r>
    <n v="52"/>
    <x v="0"/>
    <x v="12"/>
    <x v="6"/>
    <s v="Continuar con la fase de implementación de IPv6  e iniciar la fase de pruebas funcionales"/>
    <s v="(1) Un informe"/>
    <s v="informe"/>
    <s v="Implementación"/>
    <s v="Dirección de Tecnologías y sistemas de  Información"/>
    <d v="2021-04-01T00:00:00"/>
    <d v="2021-11-30T00:00:00"/>
    <n v="1.4705882352941176E-2"/>
    <x v="1"/>
  </r>
  <r>
    <n v="53"/>
    <x v="0"/>
    <x v="12"/>
    <x v="6"/>
    <s v="Elaborar, formalizar y socializar el procedimiento de datos abiertos"/>
    <s v="(1) Un procedimeinto"/>
    <s v="Procedimiento"/>
    <s v="Implementación"/>
    <s v="Dirección de Tecnologías y sistemas de  Información"/>
    <d v="2021-04-01T00:00:00"/>
    <d v="2021-10-16T00:00:00"/>
    <n v="1.4705882352941176E-2"/>
    <x v="1"/>
  </r>
  <r>
    <n v="54"/>
    <x v="0"/>
    <x v="12"/>
    <x v="6"/>
    <s v="Estructurar iniciativa de ciudad y territorio inteligente"/>
    <s v="(1)Un documento "/>
    <s v="Documento"/>
    <s v="Implementación"/>
    <s v="Dirección de Tecnologías y sistemas de  Información"/>
    <d v="2021-07-01T00:00:00"/>
    <d v="2021-08-30T00:00:00"/>
    <n v="1.4705882352941176E-2"/>
    <x v="0"/>
  </r>
  <r>
    <n v="55"/>
    <x v="0"/>
    <x v="12"/>
    <x v="6"/>
    <s v="Identificar que tecnologias emergentes de la cuarta revolución industrial pueden facilitar la prestación de servicios en la entidad (a. Tecnologias de desintermediación DLT (Distributed Ledger Technology) como cadena de bloques (Blockchain)o contratos inteligentes, entre otros_x000a_b. Analisis masivos de datos (Big data)_x000a_c. Inteligencia artificial (AI)_x000a_d. Internet de las cosas (IoT)_x000a_e. Robotica y similares_x000a_f. Automatización robotica de procesos)"/>
    <s v="(1) Un informe"/>
    <s v="Informe"/>
    <s v="Implementación"/>
    <s v="Dirección de Tecnologías y sistemas de  Información"/>
    <d v="2021-07-01T00:00:00"/>
    <d v="2021-08-30T00:00:00"/>
    <n v="1.4705882352941176E-2"/>
    <x v="0"/>
  </r>
  <r>
    <n v="56"/>
    <x v="0"/>
    <x v="12"/>
    <x v="6"/>
    <s v="Elaborar, formalizar y socializar  la política de gobernanza de datos"/>
    <s v="(1)Un documento "/>
    <s v="Documento"/>
    <s v="Implementación"/>
    <s v="Dirección de Tecnologías y sistemas de  Información"/>
    <d v="2021-07-01T00:00:00"/>
    <d v="2021-10-16T00:00:00"/>
    <n v="1.4705882352941176E-2"/>
    <x v="0"/>
  </r>
  <r>
    <n v="57"/>
    <x v="0"/>
    <x v="12"/>
    <x v="6"/>
    <s v="Elaborar, formalizar y socializar  el plan de continuidad de negocio de la entidad"/>
    <s v="(1) Plan de continuidad de negocio de la entidad"/>
    <s v="Plan  de continuidad de negocio de la entidad"/>
    <s v="Implementación"/>
    <s v="Dirección de Tecnologías y sistemas de  Información"/>
    <d v="2021-07-01T00:00:00"/>
    <d v="2021-11-30T00:00:00"/>
    <n v="1.4705882352941176E-2"/>
    <x v="0"/>
  </r>
  <r>
    <n v="58"/>
    <x v="0"/>
    <x v="12"/>
    <x v="6"/>
    <s v="Actualizar, formalizar y socializar la matriz de roles y usuarios de sistemas de información"/>
    <s v="(1) Una matriz de roles y usuarios de sistemas de información"/>
    <s v="Matriz de roles y usuarios de sistemas de información"/>
    <s v="Mejora"/>
    <s v="Dirección de Tecnologías y sistemas de  Información"/>
    <d v="2021-07-01T00:00:00"/>
    <d v="2021-11-30T00:00:00"/>
    <n v="1.4705882352941176E-2"/>
    <x v="0"/>
  </r>
  <r>
    <n v="59"/>
    <x v="0"/>
    <x v="12"/>
    <x v="6"/>
    <s v="Continuar con la implemantación del plan de actualización de servicios ciudadanos digitales"/>
    <s v="(1) Un  plan de actualización de servicios ciudadanos digitales"/>
    <s v="Plan de actualización de servicios ciudadanos digitales"/>
    <s v="Implementación"/>
    <s v="Dirección de Tecnologías y sistemas de  Información"/>
    <d v="2021-02-01T00:00:00"/>
    <d v="2021-11-30T00:00:00"/>
    <n v="1.4705882352941176E-2"/>
    <x v="0"/>
  </r>
  <r>
    <n v="60"/>
    <x v="0"/>
    <x v="12"/>
    <x v="6"/>
    <s v="Elaborar, formalizar y socializar  el plan de calidad de datos"/>
    <s v="(1) Un Plan de calidad de datos"/>
    <s v="Plan de calidad de datos"/>
    <s v="Implementación"/>
    <s v="Dirección de Tecnologías y sistemas de  Información"/>
    <d v="2021-10-01T00:00:00"/>
    <d v="2021-11-30T00:00:00"/>
    <n v="1.4705882352941176E-2"/>
    <x v="0"/>
  </r>
  <r>
    <n v="61"/>
    <x v="0"/>
    <x v="13"/>
    <x v="6"/>
    <s v="Continuar con la implementación del Sistema de Gestión de Seguridad de la Información (SGSI)"/>
    <s v="(2) Dos informes"/>
    <s v="Informe"/>
    <s v="Sostenibilidad"/>
    <s v="Dirección de Tecnologías y sistemas de  Información"/>
    <d v="2021-06-01T00:00:00"/>
    <d v="2021-12-31T00:00:00"/>
    <n v="1.4705882352941176E-2"/>
    <x v="1"/>
  </r>
  <r>
    <n v="62"/>
    <x v="0"/>
    <x v="13"/>
    <x v="6"/>
    <s v="Ajustar e implementar  el plan de tratamiento de riesgos de la seguridad de la información que incluya la  gestión de las vulnerabilidades de los servicios tecnológicos de la entidad"/>
    <s v="(1) Un informe"/>
    <s v="Informe"/>
    <s v="Implementación"/>
    <s v="Dirección de Tecnologías y sistemas de  Información"/>
    <d v="2021-06-01T00:00:00"/>
    <d v="2021-11-30T00:00:00"/>
    <n v="1.4705882352941176E-2"/>
    <x v="1"/>
  </r>
  <r>
    <n v="63"/>
    <x v="0"/>
    <x v="13"/>
    <x v="6"/>
    <s v="Realizar seguimiento a la implementación del modelo de seguridad y privacidad de la información "/>
    <s v="(2) Dos informes"/>
    <s v="Informe"/>
    <s v="Implementación"/>
    <s v="Dirección de Tecnologías y sistemas de  Información"/>
    <d v="2021-06-01T00:00:00"/>
    <d v="2021-12-31T00:00:00"/>
    <n v="1.4705882352941176E-2"/>
    <x v="1"/>
  </r>
  <r>
    <n v="64"/>
    <x v="3"/>
    <x v="14"/>
    <x v="7"/>
    <s v="Emitir lineamientos para realizar  anteproyectosde presupuesto para siguiente vigencia fiscal"/>
    <s v="(1) Una  circular"/>
    <s v="Circular"/>
    <s v="Implementación"/>
    <s v="Oficina Asesora de Planeación"/>
    <d v="2021-05-06T00:00:00"/>
    <d v="2021-08-31T00:00:00"/>
    <n v="1.4705882352941176E-2"/>
    <x v="0"/>
  </r>
  <r>
    <n v="65"/>
    <x v="2"/>
    <x v="15"/>
    <x v="8"/>
    <s v="Realizar seguimiento al cumplimiento de los Subprogramas de los planes del SIC, conforme al plan de trabajo establecido"/>
    <s v="100% del plan de trabajo"/>
    <s v="Actividades Plan de trabajo"/>
    <s v="Implementación"/>
    <s v="Dirección de Recursos Físicos y Gestión Documental"/>
    <d v="2021-06-01T00:00:00"/>
    <d v="2021-12-31T00:00:00"/>
    <n v="1.4705882352941176E-2"/>
    <x v="1"/>
  </r>
  <r>
    <n v="66"/>
    <x v="2"/>
    <x v="15"/>
    <x v="8"/>
    <s v="Sensibilizar y capacitar a los funcionarios sobre la administración de archivos y demás tematicas de la gestión documental"/>
    <s v="100% del plan de capacitaciones"/>
    <s v="Plan de Capacitación Institucional - Tematicas Gestión Documental"/>
    <s v="Mejora"/>
    <s v="Dirección de Recursos Físicos y Gestión Documental"/>
    <d v="2021-02-01T00:00:00"/>
    <d v="2021-12-31T00:00:00"/>
    <n v="1.4705882352941176E-2"/>
    <x v="1"/>
  </r>
  <r>
    <n v="67"/>
    <x v="2"/>
    <x v="15"/>
    <x v="8"/>
    <s v="Realizar análisis documental, organizacional y tecnológico para la implementación del SGDEA."/>
    <s v="100% del plan de trabajo"/>
    <s v="Plan de Trabajo SGDEA"/>
    <s v="Implementación"/>
    <s v="Dirección de Recursos Físicos y Gestión Documental"/>
    <d v="2021-06-01T00:00:00"/>
    <d v="2021-12-31T00:00:00"/>
    <n v="1.4705882352941176E-2"/>
    <x v="1"/>
  </r>
  <r>
    <n v="68"/>
    <x v="2"/>
    <x v="3"/>
    <x v="1"/>
    <s v="Realizar mesa de trabajo para definir plan de apertura, mejora y uso de datos abiertos de la entidad. (  Dirección de Tecnologías y Sistemas de información y Oficina de Análisis de Información  y Estudios Estratégicos)"/>
    <s v="(1) Una  mesa de trabajo"/>
    <s v="Actas de reunión"/>
    <s v="Implementación"/>
    <s v="Oficina Asesora de Planeación"/>
    <d v="2021-08-02T00:00:00"/>
    <d v="2021-08-31T00:00:00"/>
    <n v="1.4705882352941176E-2"/>
    <x v="0"/>
  </r>
  <r>
    <n v="0"/>
    <x v="7"/>
    <x v="16"/>
    <x v="9"/>
    <m/>
    <m/>
    <m/>
    <m/>
    <m/>
    <m/>
    <m/>
    <m/>
    <x v="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
  <r>
    <n v="1"/>
    <s v="Gestión  de valores para los resultados"/>
    <s v="Defensa jurídica"/>
    <s v="Gestión Jurídica y Contractual"/>
    <s v="Formular indicador que mida y evalúe la eficiencia, eficacia y efectividad de las políticas realizadas en materia de prevención"/>
    <s v="Formular un (1)  indicador"/>
    <s v="Hoja de vida de indicador"/>
    <s v="Implementación"/>
    <s v="Dirección Jurídica y Contractual "/>
    <d v="2021-07-01T00:00:00"/>
    <d v="2021-07-30T00:00:00"/>
    <n v="1.4705882352941176E-2"/>
    <s v="Próximo a ejecutar"/>
  </r>
  <r>
    <n v="2"/>
    <s v="Gestión  de valores para los resultados"/>
    <s v="Defensa jurídica"/>
    <s v="Gestión Jurídica y Contractual"/>
    <s v="Solicitud de Inclusión de los temas de capacitación de defensa jurídica en el Plan Institucional de Capacitación "/>
    <s v="Una (1) correo  o  memorando"/>
    <s v="Correo o memorando"/>
    <s v="Sostenibilidad"/>
    <s v="Dirección Jurídica y Contractual "/>
    <d v="2021-07-01T00:00:00"/>
    <d v="2021-08-30T00:00:00"/>
    <n v="1.4705882352941176E-2"/>
    <s v="Próximo a ejecutar"/>
  </r>
  <r>
    <n v="3"/>
    <s v="Gestión  de valores para los resultados"/>
    <s v="Fortalecimiento organizacional y simplificación de procesos"/>
    <s v="Direccionamiento sectorial e institucional"/>
    <s v="Puesta en marcha del software ITS"/>
    <s v="100% de puesta en marcha del sotware"/>
    <s v="Porcentaje"/>
    <s v="Implementación"/>
    <s v="Oficina Asesora de Planeación"/>
    <d v="2021-02-08T00:00:00"/>
    <d v="2021-12-31T00:00:00"/>
    <n v="1.4705882352941176E-2"/>
    <s v="En ejecución"/>
  </r>
  <r>
    <n v="4"/>
    <s v="Gestión  de valores para los resultados"/>
    <s v="Fortalecimiento organizacional y simplificación de procesos"/>
    <s v="Direccionamiento sectorial e institucional"/>
    <s v="Actualizar el instructivo para la documentación del sistema integrado de gestión "/>
    <s v="(1) una actualización del documento instructivo"/>
    <s v="Documento instructivo"/>
    <s v="Sostenibilidad"/>
    <s v="Oficina Asesora de Planeación"/>
    <d v="2021-03-01T00:00:00"/>
    <d v="2021-03-30T00:00:00"/>
    <n v="1.4705882352941176E-2"/>
    <s v="Ejecutada"/>
  </r>
  <r>
    <n v="5"/>
    <s v="Gestión  de valores para los resultados"/>
    <s v="Fortalecimiento organizacional y simplificación de procesos"/>
    <s v="Direccionamiento sectorial e institucional"/>
    <s v="Actualizar el manual SIG-MIPG, incluyendo cada una de las politicas de gestión que la Entidad tiene adoptadas ."/>
    <s v="(1) una actualización del manual MIPG-SIG"/>
    <s v="Manual "/>
    <s v="Sostenibilidad"/>
    <s v="Oficina Asesora de Planeación"/>
    <d v="2021-07-15T00:00:00"/>
    <d v="2021-11-30T00:00:00"/>
    <n v="1.4705882352941176E-2"/>
    <s v="Próximo a ejecutar"/>
  </r>
  <r>
    <n v="6"/>
    <s v="Seguimiento y evaluación"/>
    <s v="Seguimiento y evaluación del desempeño institucional"/>
    <s v="Direccionamiento sectorial e institucional"/>
    <s v="Generar y publicar  un informe trimestral de indicadores de gestión "/>
    <s v="(4) Informes de gestión  de indicadores"/>
    <s v="Informes de seguimiento"/>
    <s v="Sostenibilidad"/>
    <s v="Oficina Asesora de Planeación"/>
    <d v="2021-01-01T00:00:00"/>
    <d v="2021-12-30T00:00:00"/>
    <n v="1.4705882352941176E-2"/>
    <s v="En ejecución"/>
  </r>
  <r>
    <n v="7"/>
    <s v="Seguimiento y evaluación"/>
    <s v="Seguimiento y evaluación del desempeño institucional"/>
    <s v="Direccionamiento sectorial e institucional"/>
    <s v="Seguimiento a Riesgos y Oportunidades en los tiempos establecidos en la Politica de Administracion de Riesgos"/>
    <s v="(4) cuatro informes de gestión de riesgos y (2) informes de oportunidades"/>
    <s v="Informes de seguimiento"/>
    <s v="Sostenibilidad"/>
    <s v="Oficina Asesora de Planeación"/>
    <d v="2021-01-01T00:00:00"/>
    <d v="2021-12-30T00:00:00"/>
    <n v="1.4705882352941176E-2"/>
    <s v="En ejecución"/>
  </r>
  <r>
    <n v="8"/>
    <s v="Seguimiento y evaluación"/>
    <s v="Seguimiento y evaluación del desempeño institucional"/>
    <s v="Direccionamiento sectorial e institucional"/>
    <s v="Generar  y publicar un informe del cumplimiento del Plan Operativo Anual "/>
    <s v="(4) cuatro informes de cumplimiento del plan operativo anual"/>
    <s v="Matriz de seguimiento"/>
    <s v="Sostenibilidad"/>
    <s v="Oficina Asesora de Planeación"/>
    <d v="2021-01-01T00:00:00"/>
    <d v="2021-12-30T00:00:00"/>
    <n v="1.4705882352941176E-2"/>
    <s v="En ejecución"/>
  </r>
  <r>
    <n v="9"/>
    <s v="Información y comunicaciones"/>
    <s v="Transparencia, acceso a la información pública y lucha contra la corrupción"/>
    <s v="Direccionamiento sectorial e institucional"/>
    <s v="Monitorear la ejecución del Plan Anticorrupción y de atención al Ciudaddano. "/>
    <s v="(5) Cinco reportes de monitoreo de la ejecución del plan anticorrupción y ateción al ciudadano"/>
    <s v="Matriz de seguimiento"/>
    <s v="Sostenibilidad"/>
    <s v="Oficina Asesora de Planeación"/>
    <d v="2021-03-01T00:00:00"/>
    <d v="2021-11-30T00:00:00"/>
    <n v="1.4705882352941176E-2"/>
    <s v="En ejecución"/>
  </r>
  <r>
    <n v="10"/>
    <s v="Gestión  de valores para los resultados"/>
    <s v="Racionalización de trámites"/>
    <s v="Direccionamiento sectorial e institucional"/>
    <s v="Realizar mesas de trabajo para la identificación de trámites y OPAS "/>
    <s v="(2) Dos mesas de trabajo"/>
    <s v="Listas  de asistencia "/>
    <s v="Implementación"/>
    <s v="Oficina Asesora de Planeación"/>
    <d v="2021-07-01T00:00:00"/>
    <d v="2021-08-30T00:00:00"/>
    <n v="1.4705882352941176E-2"/>
    <s v="Próximo a ejecutar"/>
  </r>
  <r>
    <n v="11"/>
    <s v="Información y comunicaciones"/>
    <s v="Gestión de la información estadística"/>
    <s v="Gestión y Análisis de la información"/>
    <s v="Socialización del Plan Estadístico Distrital "/>
    <s v="(1) una socialización"/>
    <s v="Pieza de socialización"/>
    <s v="Implementación"/>
    <s v="Oficina de análisis de la información y estudios estratégicos"/>
    <d v="2021-12-01T00:00:00"/>
    <d v="2021-12-30T00:00:00"/>
    <n v="1.4705882352941176E-2"/>
    <s v="Próximo a ejecutar"/>
  </r>
  <r>
    <n v="12"/>
    <s v="Información y comunicaciones"/>
    <s v="Gestión de la información estadística"/>
    <s v="Gestión y Análisis de la información"/>
    <s v="Realizar monitoreo al plan estadistico de la entidad"/>
    <s v="(3) tres reprotes de seguimiento"/>
    <s v="Matriz de seguimiento"/>
    <s v="Implementación"/>
    <s v="Oficina de análisis de la información y estudios estratégicos"/>
    <d v="2021-06-01T00:00:00"/>
    <d v="2021-12-30T00:00:00"/>
    <n v="1.4705882352941176E-2"/>
    <s v="Próximo a ejecutar"/>
  </r>
  <r>
    <n v="13"/>
    <s v="Direccionemiento y planeación"/>
    <s v="Planeación institucional"/>
    <s v="Direccionamiento sectorial e institucional"/>
    <s v="Actualizar el Contexto Estratégico Institucional alineado al Plan Estratégico Institucional - PEI"/>
    <s v="(1)Una matriz de contexto estratégico"/>
    <s v="Matriz de contexto estratégico"/>
    <s v="Mejora"/>
    <s v="Oficina Asesora de Planeación"/>
    <d v="2021-01-01T00:00:00"/>
    <d v="2021-03-30T00:00:00"/>
    <n v="1.4705882352941176E-2"/>
    <s v="En ejecución"/>
  </r>
  <r>
    <n v="14"/>
    <s v="Seguimiento y evaluación"/>
    <s v="Seguimiento y evaluación del desempeño institucional"/>
    <s v="Direccionamiento sectorial e institucional"/>
    <s v="Generar  y publicar la Matriz de Seguimiento  al Plan Estratégico Institucioanl - PEI"/>
    <s v="(4) cuatro publicaciones de la Matriz de Seguimiento  al Plan Estratégico Institucioanl - PEI"/>
    <s v="Matriz de seguimiento"/>
    <s v="Implementación"/>
    <s v="Oficina Asesora de Planeación"/>
    <d v="2021-01-01T00:00:00"/>
    <d v="2021-12-30T00:00:00"/>
    <n v="1.4705882352941176E-2"/>
    <s v="En ejecución"/>
  </r>
  <r>
    <n v="15"/>
    <s v="Seguimiento y evaluación"/>
    <s v="Seguimiento y evaluación del desempeño institucional"/>
    <s v="Direccionamiento sectorial e institucional"/>
    <s v="Efectuar Informes de seguimiento a la implementación del  Plan Integral de Seguridad, Convivencia y Justicia  - PISCJ conforme a lo previsto en el  Plan de Acción "/>
    <s v="(4) cuatro informes de seguimiento a la implementación del  Plan Integral de Seguridad, Convivencia y Justicia"/>
    <s v="Informe de seguimiento"/>
    <s v="Implementación"/>
    <s v="Oficina Asesora de Planeación"/>
    <d v="2021-01-01T00:00:00"/>
    <d v="2021-12-30T00:00:00"/>
    <n v="1.4705882352941176E-2"/>
    <s v="En ejecución"/>
  </r>
  <r>
    <n v="16"/>
    <s v="Gestión  de valores para los resultados"/>
    <s v="Servicio al ciudadano"/>
    <s v="Atención y servicio al ciudadano"/>
    <s v="Estructurar una propuesta de diagnóstico para el diseño e implementación de un sistema de turnos integral en la Entidad, validando la pertinencia de incluir los demás servicios de cara al ciudadano. "/>
    <s v="(1) Una propuesta de diagnóstico"/>
    <s v="Porcentaje"/>
    <s v="Mejora"/>
    <s v="Subsecretaria de Gestión Institucional"/>
    <d v="2021-03-01T00:00:00"/>
    <d v="2021-12-15T00:00:00"/>
    <n v="1.4705882352941176E-2"/>
    <s v="En ejecución"/>
  </r>
  <r>
    <n v="17"/>
    <s v="Gestión  de valores para los resultados"/>
    <s v="Servicio al ciudadano"/>
    <s v="Atención y servicio al ciudadano"/>
    <s v="Capacitación y/o entrenamiento a funcionarios y/o contratistas en el marco de los lineamientos establecidos en el proceso de atención y servicio al ciudadano."/>
    <s v="(4) cuatro capacitaciones"/>
    <s v="Capacitaciones"/>
    <s v="Sostenibilidad"/>
    <s v="Subsecretaria de Gestión Institucional"/>
    <d v="2021-01-01T00:00:00"/>
    <d v="2021-12-15T00:00:00"/>
    <n v="1.4705882352941176E-2"/>
    <s v="En ejecución"/>
  </r>
  <r>
    <n v="18"/>
    <s v="Información y comunicaciones"/>
    <s v="Servicio al ciudadano"/>
    <s v="Atención y servicio al ciudadano"/>
    <s v="Socializar a los Directivos el estado del trámite oportuno y/o extemporáneo de las respuestas a cargo, a fin de que se realicen las mejoras necesarias que permita garantizar el derecho que tiene todo ciudadano a recibir respuesta oportuna a su solicitud; así como evitar sanciones disciplinarias a los responsables de las respectivas respuestas en cada dependencia"/>
    <s v="(3) tres  comunicacines o socializaciones a los Directivos el estado del trámite oportuno y/o extemporáneo de las respuestas a cargo"/>
    <s v="Memorando_x000a_Correo eléctronico"/>
    <s v="Implementación"/>
    <s v="Subsecretaria de Gestión Institucional"/>
    <d v="2021-01-01T00:00:00"/>
    <d v="2021-12-15T00:00:00"/>
    <n v="1.4705882352941176E-2"/>
    <s v="En ejecución"/>
  </r>
  <r>
    <n v="19"/>
    <s v="Gestión  de valores para los resultados"/>
    <s v="Servicio al ciudadano"/>
    <s v="Atención y servicio al ciudadano"/>
    <s v="Realizar el diagnóstico de los espacios de atención de la sede central y demas sedes de la Entidad, que cuentan con apoyos gráficos y señalización de apoyo y orientación para personas en condición de discapacidad."/>
    <s v="(1) un diagnóstico de los espacios de atención de la sede central y demás sedes de la Entidad"/>
    <s v="Documento diagnóstico"/>
    <s v="Mejora"/>
    <s v="Subsecretaria de Gestión Institucional"/>
    <d v="2021-05-01T00:00:00"/>
    <d v="2021-11-30T00:00:00"/>
    <n v="1.4705882352941176E-2"/>
    <s v="En ejecución"/>
  </r>
  <r>
    <n v="20"/>
    <s v="Gestión  de valores para los resultados"/>
    <s v="Servicio al ciudadano"/>
    <s v="Atención y servicio al ciudadano"/>
    <s v="Realizar las gestiones necesarias para contar en la Entidad con una línea de atención telefónica que permita grabar llamadas de ciudadanos; asi como con un menú interactivo que incluya opciones para garantizar la atención de personas en condición de discapacidad."/>
    <s v="(2) dos solicitudes y/o reuniones "/>
    <s v="Actas de reunión"/>
    <s v="Mejora"/>
    <s v="Subsecretaria de Gestión Institucional"/>
    <d v="2021-05-01T00:00:00"/>
    <d v="2021-11-30T00:00:00"/>
    <n v="1.4705882352941176E-2"/>
    <s v="En ejecución"/>
  </r>
  <r>
    <n v="21"/>
    <s v="Gestión  de valores para los resultados"/>
    <s v="Servicio al ciudadano"/>
    <s v="Atención y servicio al ciudadano"/>
    <s v="Realizar la gestión con las Entidades del orden Distrital y/o Nacional, a fin de que se identifique el procedimiento a seguir para solicitar traducción de documentos a lenguas de grupos etnicos e incluir este, en un lineamiento que haga parte del proceso de atención y servicio al ciudadano."/>
    <s v="(1) Un lineamiento establecido para la traducción de documentos a lenguas de grupos etnico"/>
    <s v="Documento"/>
    <s v="Sostenibilidad"/>
    <s v="Subsecretaria de Gestión Institucional"/>
    <d v="2021-05-01T00:00:00"/>
    <d v="2021-12-15T00:00:00"/>
    <n v="1.4705882352941176E-2"/>
    <s v="Sin avance"/>
  </r>
  <r>
    <n v="22"/>
    <s v="Gestión  de valores para los resultados"/>
    <s v="Servicio al ciudadano"/>
    <s v="Atención y servicio al ciudadano"/>
    <s v="Realizar la gestión ante la Seretaria General y la Alta Consejeria para las TICS, a fin de que se identifiquen las posibles acciones que a partir de la implementación de la APP Gabo estarían relacionadas con la consulta y radicación de peticiones, quejas, reclamos y sugerencias - PQRS en las Entidades del Distrito o si se tienen contempladas las mismas para la vigencia 2021"/>
    <s v="(2) dos solicitudes y/o reuniones "/>
    <s v="Actas de reunión"/>
    <s v="Mejora"/>
    <s v="Subsecretaria de Gestión Institucional"/>
    <d v="2021-05-01T00:00:00"/>
    <d v="2021-11-30T00:00:00"/>
    <n v="1.4705882352941176E-2"/>
    <s v="Próximo a ejecutar"/>
  </r>
  <r>
    <n v="23"/>
    <s v="Gestión  de valores para los resultados"/>
    <s v="Servicio al ciudadano"/>
    <s v="Atención y servicio al ciudadano"/>
    <s v="Verificar buenas practicas organizacionales a fin de validar e implementar en la SDSCJ la estructura para publicar en la sección de &quot;transparencia y acceso a la información pública&quot; del portal web oficial, la información actualizada sobre respuestas de la entidad a las solicitudes de información, cumpliendo con los lineamientos de confidencialidad y seguridad de la información."/>
    <s v="(1) un lineamiento que establece los parametros para estructurar la socialización de las respuestas de  solicitudes de información"/>
    <s v="Correo eléctronico"/>
    <s v="Sostenibilidad"/>
    <s v="Subsecretaria de Gestión Institucional"/>
    <d v="2021-05-01T00:00:00"/>
    <d v="2021-11-30T00:00:00"/>
    <n v="1.4705882352941176E-2"/>
    <s v="Sin avance"/>
  </r>
  <r>
    <n v="24"/>
    <s v="Control Interno"/>
    <s v="Control Interno"/>
    <s v="Seguimiento y Monitoreo al Sistema de Control Interno"/>
    <s v="Realizar evaluación de infraestructura conforme a la norma técnica NTC 6047 de infraestructura, en el marco de la Auditoría de Gestión de las obras en  (MEBOG y Campo Verde)"/>
    <s v="(1) Un informe de auditoría"/>
    <s v="Informe de Auditoría "/>
    <s v="Implementación"/>
    <s v="Oficina de Control Interno"/>
    <d v="2021-08-02T00:00:00"/>
    <d v="2021-10-31T00:00:00"/>
    <n v="1.4705882352941176E-2"/>
    <s v="En ejecución"/>
  </r>
  <r>
    <n v="25"/>
    <s v="Control Interno"/>
    <s v="Control Interno"/>
    <s v="Seguimiento y Monitoreo al Sistema de Control Interno"/>
    <s v="Actualizar los documentos del proceso, de conformidad con la normatividad vigente"/>
    <s v="Actualizar el 100%  de los documentos"/>
    <s v="Documentos del proceso actualizados"/>
    <s v="Sostenibilidad"/>
    <s v="Oficina de Control Interno"/>
    <d v="2021-05-01T00:00:00"/>
    <d v="2021-08-31T00:00:00"/>
    <n v="1.4705882352941176E-2"/>
    <s v="En ejecución"/>
  </r>
  <r>
    <n v="26"/>
    <s v="Gestión del talento humano"/>
    <s v="Talento humano"/>
    <s v="Gestión humana"/>
    <s v="Capacitar a los evaluadores respecto a la construcción de planes de mejoramiento individuales como consecuencia del proceso de evaluación de desempeño, con el objetivo de consolidar las competencias o conocimeintos que son necesarios fortalecer. "/>
    <s v="(1) Una capacitación para evaluadores"/>
    <s v="Listado de asistencia"/>
    <s v="Mejora"/>
    <s v="Dirección de Gestión Humana"/>
    <d v="2021-06-01T00:00:00"/>
    <d v="2021-08-31T00:00:00"/>
    <n v="1.4705882352941176E-2"/>
    <s v="En ejecución"/>
  </r>
  <r>
    <n v="27"/>
    <s v="Gestión del talento humano"/>
    <s v="Talento humano"/>
    <s v="Gestión humana"/>
    <s v="Desarrollar el tema de gobernanza para la paz como parte del contenido del curso de transparencia ciudadana "/>
    <s v="(1) Un curso de transparencia ciudadana"/>
    <s v="Guía académica del curso_x000a_Listado de asistencia"/>
    <s v="Sostenibilidad"/>
    <s v="Dirección de Gestión Humana"/>
    <d v="2021-10-01T00:00:00"/>
    <d v="2021-12-31T00:00:00"/>
    <n v="1.4705882352941176E-2"/>
    <s v="Próximo a ejecutar"/>
  </r>
  <r>
    <n v="28"/>
    <s v="Gestión del talento humano"/>
    <s v="Talento humano"/>
    <s v="Gestión humana"/>
    <s v="Elaborar y aplicar encuesta que permita identificar el grupo de personas interesadas en tomar el programa de bilinguismo."/>
    <s v="(1)Una  encuesta diseñada y aplicada"/>
    <s v="Resultados consolidados"/>
    <s v="Mejora"/>
    <s v="Dirección de Gestión Humana"/>
    <d v="2021-10-01T00:00:00"/>
    <d v="2021-12-31T00:00:00"/>
    <n v="1.4705882352941176E-2"/>
    <s v="Próximo a ejecutar"/>
  </r>
  <r>
    <n v="29"/>
    <s v="Gestión del talento humano"/>
    <s v="Talento humano"/>
    <s v="Gestión humana"/>
    <s v="Divulgar la ruta de atención para el manejo de acoso laboral y sexual a través de estrategias de comunicación y sensibilización para todos los servidores públicos y contratistas de la entidad"/>
    <s v=" (10) DiezTalleres_x000a_(5)Cinco  publicaciones"/>
    <s v="Listados de asistencia_x000a_Publicaciones"/>
    <s v="Sostenibilidad"/>
    <s v="Dirección de Gestión Humana"/>
    <d v="2021-01-01T00:00:00"/>
    <d v="2021-12-31T00:00:00"/>
    <n v="1.4705882352941176E-2"/>
    <s v="En ejecución"/>
  </r>
  <r>
    <n v="30"/>
    <s v="Gestión del talento humano"/>
    <s v="Talento humano"/>
    <s v="Gestión humana"/>
    <s v="Actualizar el Tutor de cada dependencia y sensibilizarlos frente a la importancia de su rol en la transferencia de conocimeinto al interior del equipo de trabajo."/>
    <s v="100% Tutores sensibilizados"/>
    <s v="Listado de tutores actualizada_x000a_Listado de asistencia a sensibilización"/>
    <s v="Mejora"/>
    <s v="Dirección de Gestión Humana"/>
    <d v="2021-07-01T00:00:00"/>
    <d v="2021-09-30T00:00:00"/>
    <n v="1.4705882352941176E-2"/>
    <s v="Próximo a ejecutar"/>
  </r>
  <r>
    <n v="31"/>
    <s v="Gestión del talento humano"/>
    <s v="Talento humano"/>
    <s v="Gestión humana"/>
    <s v="Aplicar encuesta de sintomatología osteomuscular a personas con discapacidad"/>
    <s v="  (1) Una encuesta de sintomatología osteomuscular"/>
    <s v="Informe y análisis de resultados"/>
    <s v="Mejora"/>
    <s v="Dirección de Gestión Humana"/>
    <d v="2021-07-01T00:00:00"/>
    <d v="2021-12-31T00:00:00"/>
    <n v="1.4705882352941176E-2"/>
    <s v="Próximo a ejecutar"/>
  </r>
  <r>
    <n v="32"/>
    <s v="Gestión del talento humano"/>
    <s v="Talento humano"/>
    <s v="Gestión humana"/>
    <s v="Implementar las recomendaciones generadas a los servidores públicos y contratistas en condición de discapacidad resultado de los análisis de puesto de trabajo y en el diagnóstico realizado a través de la medición de la encuesta de sintomatología ostemuscular "/>
    <s v="Implementación de recomendaciones"/>
    <s v="Informe Técnico de la ARL con verificación del cumplimiento a recomendaciones"/>
    <s v="Mejora"/>
    <s v="Dirección de Gestión Humana"/>
    <d v="2021-07-01T00:00:00"/>
    <d v="2021-12-31T00:00:00"/>
    <n v="1.4705882352941176E-2"/>
    <s v="Próximo a ejecutar"/>
  </r>
  <r>
    <n v="33"/>
    <s v="Gestión del talento humano"/>
    <s v="Talento humano"/>
    <s v="Gestión humana"/>
    <s v="Realizar la financiación de programas de educación formal de acuerdo a las solicitudes presentadas por los servidores públicos y previo cumplimiento de los requisitos establecidos en la entidad. "/>
    <s v="Financiación de programas de educación formal"/>
    <s v="Resoluciones de otorgamiento, reconocimiento y orden de pago._x000a_"/>
    <s v="Mejora"/>
    <s v="Dirección de Gestión Humana"/>
    <d v="2021-01-01T00:00:00"/>
    <d v="2021-12-15T00:00:00"/>
    <n v="1.4705882352941176E-2"/>
    <s v="En ejecución"/>
  </r>
  <r>
    <n v="34"/>
    <s v="Gestión del talento humano"/>
    <s v="Talento humano"/>
    <s v="Gestión humana"/>
    <s v="Gestionar con entidades educativas, convenios  para  descuento en el valor de la matrícula para servidores, contratistas y sus familias, en programas de pregrado, posgrado y educación continua."/>
    <s v="Convenios con entidades educativas"/>
    <s v="Convenios con entidades educativas formalizados."/>
    <s v="Mejora"/>
    <s v="Dirección de Gestión Humana"/>
    <d v="2021-04-01T00:00:00"/>
    <d v="2021-10-31T00:00:00"/>
    <n v="1.4705882352941176E-2"/>
    <s v="En ejecución"/>
  </r>
  <r>
    <n v="35"/>
    <s v="Gestión del talento humano"/>
    <s v="Talento humano"/>
    <s v="Gestión humana"/>
    <s v="Realizar feria educativa virtual  con aliados y distintas instituciones educativas para servidores y contratistas de la entidad."/>
    <s v="(1) Una  feria educativa virtual  "/>
    <s v="Listado de asistencia a feria educativa virtual"/>
    <s v="Mejora"/>
    <s v="Dirección de Gestión Humana"/>
    <d v="2021-06-01T00:00:00"/>
    <d v="2021-06-30T00:00:00"/>
    <n v="1.4705882352941176E-2"/>
    <s v="Ejecutada"/>
  </r>
  <r>
    <n v="36"/>
    <s v="Gestión del talento humano"/>
    <s v="Talento humano"/>
    <s v="Gestión humana"/>
    <s v="Realizar divulgación del Programa Servimos, solicitando a los servidores manifestar si hacen uso de estos convenios y alianzas"/>
    <s v="(4) cuatro  acciones de divulgación del Programa Servimos_x000a_(1) una base de datos con respuestas consolidadas"/>
    <s v="Publicaciones de  divulgación_x000a_B de datos con respuestas consolidadas"/>
    <s v="Mejora"/>
    <s v="Dirección de Gestión Humana"/>
    <d v="2021-06-01T00:00:00"/>
    <d v="2021-12-31T00:00:00"/>
    <n v="1.4705882352941176E-2"/>
    <s v="En ejecución"/>
  </r>
  <r>
    <n v="37"/>
    <s v="Gestión del talento humano"/>
    <s v="Talento humano"/>
    <s v="Gestión humana"/>
    <s v="Recibir y analizar los resultados de la aplicación del instrumento para la medición del Clima Laboral, llevada a cabo por el DASCD, en la que se incluyó la &quot;Capacidad profesional&quot;"/>
    <s v="(1) consoldiado de la Información analizada"/>
    <s v="Informe de Resultados de la medición del Clima Laboral y Calidad de Vida en el Trabajo, del DASCD"/>
    <s v="Mejora"/>
    <s v="Dirección de Gestión Humana"/>
    <d v="2021-04-01T00:00:00"/>
    <d v="2021-05-31T00:00:00"/>
    <n v="1.4705882352941176E-2"/>
    <s v="Ejecutada"/>
  </r>
  <r>
    <n v="38"/>
    <s v="Gestión del talento humano"/>
    <s v="Talento humano"/>
    <s v="Gestión humana"/>
    <s v="Realizar la adecuación de los espacios asignados y dotación de las Salas Amigas de la Familia Lactante en los tres centros de trabajo: Cárcel Distrital, C4 y Nivel Central"/>
    <s v="(3) Tres salas en funcionamiento"/>
    <s v="Listados  de registro_x000a_Publicaciones del servicio"/>
    <s v="Mejora"/>
    <s v="Dirección de Gestión Humana"/>
    <d v="2021-03-01T00:00:00"/>
    <d v="2021-12-31T00:00:00"/>
    <n v="1.4705882352941176E-2"/>
    <s v="En ejecución"/>
  </r>
  <r>
    <n v="39"/>
    <s v="Gestión del talento humano"/>
    <s v="Talento humano"/>
    <s v="Gestión humana"/>
    <s v="Actualizar el Plan Institucional de Capacitación - PIC"/>
    <s v="(1)  Actualización del PIC "/>
    <s v="Plan Institucional de Capacitación "/>
    <s v="Implementación"/>
    <s v="Dirección de Gestión Humana"/>
    <d v="2021-08-01T00:00:00"/>
    <d v="2021-08-31T00:00:00"/>
    <n v="1.4705882352941176E-2"/>
    <s v="Próximo a ejecutar"/>
  </r>
  <r>
    <n v="40"/>
    <s v="Gestión del talento humano"/>
    <s v="Integridad"/>
    <s v="Gestión humana"/>
    <s v="Realizar análisis semestral de las encuestas de satisfacción referentes a las actividades desarrolladas en el marco de la Integridad, para ejecutar los ajustes correspondientes."/>
    <s v="(2) Dos consolidados de análisis de las encuestas de satisfacción"/>
    <s v="Informe semestral"/>
    <s v="Mejora"/>
    <s v="Dirección de Gestión Humana"/>
    <d v="2021-06-01T00:00:00"/>
    <d v="2021-12-31T00:00:00"/>
    <n v="1.4705882352941176E-2"/>
    <s v="En ejecución"/>
  </r>
  <r>
    <n v="41"/>
    <s v="Gestión del talento humano"/>
    <s v="Integridad"/>
    <s v="Gestión humana"/>
    <s v="Incluir en la encuesta de percepción de integridad, ítems relacionados con las recomendaciones, opiniones u objeciones"/>
    <s v="(1)  Una encuesta de percepción de integridad"/>
    <s v="Informe anual"/>
    <s v="Mejora"/>
    <s v="Dirección de Gestión Humana"/>
    <d v="2021-10-01T00:00:00"/>
    <d v="2021-12-31T00:00:00"/>
    <n v="1.4705882352941176E-2"/>
    <s v="Próximo a ejecutar"/>
  </r>
  <r>
    <n v="42"/>
    <s v="Gestión del conocimiento y la innovación"/>
    <s v="Gestión del conocimiento"/>
    <s v="Gestión humana"/>
    <s v="Conformación de la Mesa Técnica de Conocimiento e Innovación"/>
    <s v="(1) Una mesa técnica conformada"/>
    <s v="Una (1) Ficha de conformación de la Mesa Técnica firmada"/>
    <s v="Implementación"/>
    <s v="Dirección de Gestión Humana"/>
    <d v="2021-01-02T00:00:00"/>
    <d v="2021-03-31T00:00:00"/>
    <n v="1.4705882352941176E-2"/>
    <s v="Ejecutada"/>
  </r>
  <r>
    <n v="43"/>
    <s v="Gestión del conocimiento y la innovación"/>
    <s v="Gestión del conocimiento"/>
    <s v="Gestión humana"/>
    <s v="Elaborar el reglamento interno de la Mesa Técnica de Conocimiento e Innovación "/>
    <s v="Un (1) reglamento interno"/>
    <s v="Un (1) reglamento interno aprobado"/>
    <s v="Implementación"/>
    <s v="Dirección de Gestión Humana"/>
    <d v="2021-06-01T00:00:00"/>
    <d v="2021-07-30T00:00:00"/>
    <n v="1.4705882352941176E-2"/>
    <s v="En ejecución"/>
  </r>
  <r>
    <n v="44"/>
    <s v="Gestión del conocimiento y la innovación"/>
    <s v="Gestión del conocimiento"/>
    <s v="Gestión humana"/>
    <s v="Difinir, ejecutar y realizar seguimiento al plan de trabajo de la Mesa Técnica de Conocimiento e Innovación para la vigencia 2021"/>
    <s v="100%  Plan de Trabajo ejecutado "/>
    <s v="Plan de Trabajo ejecutado"/>
    <s v="Implementación"/>
    <s v="Dirección de Gestión Humana"/>
    <d v="2021-06-15T00:00:00"/>
    <d v="2021-12-15T00:00:00"/>
    <n v="1.4705882352941176E-2"/>
    <s v="En ejecución"/>
  </r>
  <r>
    <n v="45"/>
    <s v="Gestión del conocimiento y la innovación"/>
    <s v="Gestión del conocimiento"/>
    <s v="Gestión humana"/>
    <s v="Crear una base de datos con los facilitadores internos con quienes se llevan a cabo procesos de inducción y capacitación."/>
    <s v=" (1) Una base de datos de facilitadores de capacitación internos"/>
    <s v="Una (1) base de datos"/>
    <s v="Implementación"/>
    <s v="Dirección de Gestión Humana"/>
    <d v="2021-07-01T00:00:00"/>
    <d v="2021-09-30T00:00:00"/>
    <n v="1.4705882352941176E-2"/>
    <s v="Próximo a ejecutar"/>
  </r>
  <r>
    <n v="46"/>
    <s v="Gestión del conocimiento y la innovación"/>
    <s v="Gestión del conocimiento"/>
    <s v="Gestión humana"/>
    <s v="Definir lineamiento metodologico de innovación y Gestión del conocimiento. "/>
    <s v="Un (1)  Documento Metodologico "/>
    <s v=" Documento"/>
    <s v="Implementación"/>
    <s v="Oficina Asesora de Planeación"/>
    <d v="2021-07-01T00:00:00"/>
    <d v="2021-08-31T00:00:00"/>
    <n v="1.4705882352941176E-2"/>
    <s v="Próximo a ejecutar"/>
  </r>
  <r>
    <n v="47"/>
    <s v="Gestión del conocimiento y la innovación"/>
    <s v="Gestión del conocimiento"/>
    <s v="Gestión humana"/>
    <s v="Desarrollar campañas de cultura de la innonvación. "/>
    <s v="Trres (3) campañas de cultura de Innovación "/>
    <s v="piezas graficas / correos"/>
    <s v="Implementación"/>
    <s v="Oficina Asesora de Planeación"/>
    <d v="2021-07-01T00:00:00"/>
    <d v="2021-08-31T00:00:00"/>
    <n v="1.4705882352941176E-2"/>
    <s v="Próximo a ejecutar"/>
  </r>
  <r>
    <n v="48"/>
    <s v="Gestión del conocimiento y la innovación"/>
    <s v="Gestión del conocimiento"/>
    <s v="Gestión humana"/>
    <s v="Definir un lineamiento para identificar y documentar buenas prácticas "/>
    <s v="Uno (1) Documento de buenas prácticas "/>
    <s v=" Documento"/>
    <s v="Implementación"/>
    <s v="Oficina Asesora de Planeación"/>
    <d v="2021-07-01T00:00:00"/>
    <d v="2021-08-31T00:00:00"/>
    <n v="1.4705882352941176E-2"/>
    <s v="Próximo a ejecutar"/>
  </r>
  <r>
    <n v="49"/>
    <s v="Gestión  de valores para los resultados"/>
    <s v="Gobierno Digital"/>
    <s v="Gestión de la tecnologia de la información"/>
    <s v="Rediseñar el sitio web"/>
    <s v="(1) Un Rediseño del sitio web"/>
    <s v="sitio web"/>
    <s v="Mejora"/>
    <s v="Dirección de Tecnologías y sistemas de  Información"/>
    <d v="2021-06-01T00:00:00"/>
    <d v="2021-11-30T00:00:00"/>
    <n v="1.4705882352941176E-2"/>
    <s v="En ejecución"/>
  </r>
  <r>
    <n v="50"/>
    <s v="Gestión  de valores para los resultados"/>
    <s v="Gobierno Digital"/>
    <s v="Gestión de la tecnologia de la información"/>
    <s v="Actualizar el PETI 2020-2024 contemplando las necesidades tecnologicas identificadas en procesos de gestión, proyectos de inversion establecidos y plan de transformación digital"/>
    <s v="(1) Una actualización del documento PETI"/>
    <s v="Documento PETI"/>
    <s v="Mejora"/>
    <s v="Dirección de Tecnologías y sistemas de  Información"/>
    <d v="2021-03-01T00:00:00"/>
    <d v="2021-08-30T00:00:00"/>
    <n v="1.4705882352941176E-2"/>
    <s v="Próximo a ejecutar"/>
  </r>
  <r>
    <n v="51"/>
    <s v="Gestión  de valores para los resultados"/>
    <s v="Gobierno Digital"/>
    <s v="Gestión de la tecnologia de la información"/>
    <s v="Elaborar, formalizar y socializar  el procedimiento  gestion de proyectos (referenciando lineamientos para el  uso de la herramienta tecnologica que soporte la gestion de proyectos TI)"/>
    <s v="(1) Un procedimeinto"/>
    <s v="Procedimiento"/>
    <s v="Mejora"/>
    <s v="Dirección de Tecnologías y sistemas de  Información"/>
    <d v="2021-03-01T00:00:00"/>
    <d v="2021-10-16T00:00:00"/>
    <n v="1.4705882352941176E-2"/>
    <s v="En ejecución"/>
  </r>
  <r>
    <n v="52"/>
    <s v="Gestión  de valores para los resultados"/>
    <s v="Gobierno Digital"/>
    <s v="Gestión de la tecnologia de la información"/>
    <s v="Continuar con la fase de implementación de IPv6  e iniciar la fase de pruebas funcionales"/>
    <s v="(1) Un informe"/>
    <s v="informe"/>
    <s v="Implementación"/>
    <s v="Dirección de Tecnologías y sistemas de  Información"/>
    <d v="2021-04-01T00:00:00"/>
    <d v="2021-11-30T00:00:00"/>
    <n v="1.4705882352941176E-2"/>
    <s v="En ejecución"/>
  </r>
  <r>
    <n v="53"/>
    <s v="Gestión  de valores para los resultados"/>
    <s v="Gobierno Digital"/>
    <s v="Gestión de la tecnologia de la información"/>
    <s v="Elaborar, formalizar y socializar el procedimiento de datos abiertos"/>
    <s v="(1) Un procedimeinto"/>
    <s v="Procedimiento"/>
    <s v="Implementación"/>
    <s v="Dirección de Tecnologías y sistemas de  Información"/>
    <d v="2021-04-01T00:00:00"/>
    <d v="2021-10-16T00:00:00"/>
    <n v="1.4705882352941176E-2"/>
    <s v="En ejecución"/>
  </r>
  <r>
    <n v="54"/>
    <s v="Gestión  de valores para los resultados"/>
    <s v="Gobierno Digital"/>
    <s v="Gestión de la tecnologia de la información"/>
    <s v="Estructurar iniciativa de ciudad y territorio inteligente"/>
    <s v="(1)Un documento "/>
    <s v="Documento"/>
    <s v="Implementación"/>
    <s v="Dirección de Tecnologías y sistemas de  Información"/>
    <d v="2021-07-01T00:00:00"/>
    <d v="2021-08-30T00:00:00"/>
    <n v="1.4705882352941176E-2"/>
    <s v="Próximo a ejecutar"/>
  </r>
  <r>
    <n v="55"/>
    <s v="Gestión  de valores para los resultados"/>
    <s v="Gobierno Digital"/>
    <s v="Gestión de la tecnologia de la información"/>
    <s v="Identificar que tecnologias emergentes de la cuarta revolución industrial pueden facilitar la prestación de servicios en la entidad (a. Tecnologias de desintermediación DLT (Distributed Ledger Technology) como cadena de bloques (Blockchain)o contratos inteligentes, entre otros_x000a_b. Analisis masivos de datos (Big data)_x000a_c. Inteligencia artificial (AI)_x000a_d. Internet de las cosas (IoT)_x000a_e. Robotica y similares_x000a_f. Automatización robotica de procesos)"/>
    <s v="(1) Un informe"/>
    <s v="Informe"/>
    <s v="Implementación"/>
    <s v="Dirección de Tecnologías y sistemas de  Información"/>
    <d v="2021-07-01T00:00:00"/>
    <d v="2021-08-30T00:00:00"/>
    <n v="1.4705882352941176E-2"/>
    <s v="Próximo a ejecutar"/>
  </r>
  <r>
    <n v="56"/>
    <s v="Gestión  de valores para los resultados"/>
    <s v="Gobierno Digital"/>
    <s v="Gestión de la tecnologia de la información"/>
    <s v="Elaborar, formalizar y socializar  la política de gobernanza de datos"/>
    <s v="(1)Un documento "/>
    <s v="Documento"/>
    <s v="Implementación"/>
    <s v="Dirección de Tecnologías y sistemas de  Información"/>
    <d v="2021-07-01T00:00:00"/>
    <d v="2021-10-16T00:00:00"/>
    <n v="1.4705882352941176E-2"/>
    <s v="Próximo a ejecutar"/>
  </r>
  <r>
    <n v="57"/>
    <s v="Gestión  de valores para los resultados"/>
    <s v="Gobierno Digital"/>
    <s v="Gestión de la tecnologia de la información"/>
    <s v="Elaborar, formalizar y socializar  el plan de continuidad de negocio de la entidad"/>
    <s v="(1) Plan de continuidad de negocio de la entidad"/>
    <s v="Plan  de continuidad de negocio de la entidad"/>
    <s v="Implementación"/>
    <s v="Dirección de Tecnologías y sistemas de  Información"/>
    <d v="2021-07-01T00:00:00"/>
    <d v="2021-11-30T00:00:00"/>
    <n v="1.4705882352941176E-2"/>
    <s v="Próximo a ejecutar"/>
  </r>
  <r>
    <n v="58"/>
    <s v="Gestión  de valores para los resultados"/>
    <s v="Gobierno Digital"/>
    <s v="Gestión de la tecnologia de la información"/>
    <s v="Actualizar, formalizar y socializar la matriz de roles y usuarios de sistemas de información"/>
    <s v="(1) Una matriz de roles y usuarios de sistemas de información"/>
    <s v="Matriz de roles y usuarios de sistemas de información"/>
    <s v="Mejora"/>
    <s v="Dirección de Tecnologías y sistemas de  Información"/>
    <d v="2021-07-01T00:00:00"/>
    <d v="2021-11-30T00:00:00"/>
    <n v="1.4705882352941176E-2"/>
    <s v="Próximo a ejecutar"/>
  </r>
  <r>
    <n v="59"/>
    <s v="Gestión  de valores para los resultados"/>
    <s v="Gobierno Digital"/>
    <s v="Gestión de la tecnologia de la información"/>
    <s v="Continuar con la implemantación del plan de actualización de servicios ciudadanos digitales"/>
    <s v="(1) Un  plan de actualización de servicios ciudadanos digitales"/>
    <s v="Plan de actualización de servicios ciudadanos digitales"/>
    <s v="Implementación"/>
    <s v="Dirección de Tecnologías y sistemas de  Información"/>
    <d v="2021-02-01T00:00:00"/>
    <d v="2021-11-30T00:00:00"/>
    <n v="1.4705882352941176E-2"/>
    <s v="Próximo a ejecutar"/>
  </r>
  <r>
    <n v="60"/>
    <s v="Gestión  de valores para los resultados"/>
    <s v="Gobierno Digital"/>
    <s v="Gestión de la tecnologia de la información"/>
    <s v="Elaborar, formalizar y socializar  el plan de calidad de datos"/>
    <s v="(1) Un Plan de calidad de datos"/>
    <s v="Plan de calidad de datos"/>
    <s v="Implementación"/>
    <s v="Dirección de Tecnologías y sistemas de  Información"/>
    <d v="2021-10-01T00:00:00"/>
    <d v="2021-11-30T00:00:00"/>
    <n v="1.4705882352941176E-2"/>
    <s v="Próximo a ejecutar"/>
  </r>
  <r>
    <n v="61"/>
    <s v="Gestión  de valores para los resultados"/>
    <s v="Seguridad Digital"/>
    <s v="Gestión de la tecnologia de la información"/>
    <s v="Continuar con la implementación del Sistema de Gestión de Seguridad de la Información (SGSI)"/>
    <s v="(2) Dos informes"/>
    <s v="Informe"/>
    <s v="Sostenibilidad"/>
    <s v="Dirección de Tecnologías y sistemas de  Información"/>
    <d v="2021-06-01T00:00:00"/>
    <d v="2021-12-31T00:00:00"/>
    <n v="1.4705882352941176E-2"/>
    <s v="En ejecución"/>
  </r>
  <r>
    <n v="62"/>
    <s v="Gestión  de valores para los resultados"/>
    <s v="Seguridad Digital"/>
    <s v="Gestión de la tecnologia de la información"/>
    <s v="Ajustar e implementar  el plan de tratamiento de riesgos de la seguridad de la información que incluya la  gestión de las vulnerabilidades de los servicios tecnológicos de la entidad"/>
    <s v="(1) Un informe"/>
    <s v="Informe"/>
    <s v="Implementación"/>
    <s v="Dirección de Tecnologías y sistemas de  Información"/>
    <d v="2021-06-01T00:00:00"/>
    <d v="2021-11-30T00:00:00"/>
    <n v="1.4705882352941176E-2"/>
    <s v="En ejecución"/>
  </r>
  <r>
    <n v="63"/>
    <s v="Gestión  de valores para los resultados"/>
    <s v="Seguridad Digital"/>
    <s v="Gestión de la tecnologia de la información"/>
    <s v="Realizar seguimiento a la implementación del modelo de seguridad y privacidad de la información "/>
    <s v="(2) Dos informes"/>
    <s v="Informe"/>
    <s v="Implementación"/>
    <s v="Dirección de Tecnologías y sistemas de  Información"/>
    <d v="2021-06-01T00:00:00"/>
    <d v="2021-12-31T00:00:00"/>
    <n v="1.4705882352941176E-2"/>
    <s v="En ejecución"/>
  </r>
  <r>
    <n v="64"/>
    <s v="Direccionemiento y planeación"/>
    <s v="Gestión presupuestal y eficiencia del gasto público"/>
    <s v="Gestión financiera"/>
    <s v="Emitir lineamientos para realizar  anteproyectosde presupuesto para siguiente vigencia fiscal"/>
    <s v="(1) Una  circular"/>
    <s v="Circular"/>
    <s v="Implementación"/>
    <s v="Oficina Asesora de Planeación"/>
    <d v="2021-05-06T00:00:00"/>
    <d v="2021-08-31T00:00:00"/>
    <n v="1.4705882352941176E-2"/>
    <s v="Próximo a ejecutar"/>
  </r>
  <r>
    <n v="65"/>
    <s v="Información y comunicaciones"/>
    <s v="Gestión documental"/>
    <s v="Gestión de Recursos Físicos y Gestión Documental"/>
    <s v="Realizar seguimiento al cumplimiento de los Subprogramas de los planes del SIC, conforme al plan de trabajo establecido"/>
    <s v="100% del plan de trabajo"/>
    <s v="Actividades Plan de trabajo"/>
    <s v="Implementación"/>
    <s v="Dirección de Recursos Físicos y Gestión Documental"/>
    <d v="2021-06-01T00:00:00"/>
    <d v="2021-12-31T00:00:00"/>
    <n v="1.4705882352941176E-2"/>
    <s v="En ejecución"/>
  </r>
  <r>
    <n v="66"/>
    <s v="Información y comunicaciones"/>
    <s v="Gestión documental"/>
    <s v="Gestión de Recursos Físicos y Gestión Documental"/>
    <s v="Sensibilizar y capacitar a los funcionarios sobre la administración de archivos y demás tematicas de la gestión documental"/>
    <s v="100% del plan de capacitaciones"/>
    <s v="Plan de Capacitación Institucional - Tematicas Gestión Documental"/>
    <s v="Mejora"/>
    <s v="Dirección de Recursos Físicos y Gestión Documental"/>
    <d v="2021-02-01T00:00:00"/>
    <d v="2021-12-31T00:00:00"/>
    <n v="1.4705882352941176E-2"/>
    <s v="En ejecución"/>
  </r>
  <r>
    <n v="67"/>
    <s v="Información y comunicaciones"/>
    <s v="Gestión documental"/>
    <s v="Gestión de Recursos Físicos y Gestión Documental"/>
    <s v="Realizar análisis documental, organizacional y tecnológico para la implementación del SGDEA."/>
    <s v="100% del plan de trabajo"/>
    <s v="Plan de Trabajo SGDEA"/>
    <s v="Implementación"/>
    <s v="Dirección de Recursos Físicos y Gestión Documental"/>
    <d v="2021-06-01T00:00:00"/>
    <d v="2021-12-31T00:00:00"/>
    <n v="1.4705882352941176E-2"/>
    <s v="En ejecución"/>
  </r>
  <r>
    <n v="68"/>
    <s v="Información y comunicaciones"/>
    <s v="Transparencia, acceso a la información pública y lucha contra la corrupción"/>
    <s v="Direccionamiento sectorial e institucional"/>
    <s v="Realizar mesa de trabajo para definir plan de apertura, mejora y uso de datos abiertos de la entidad. (  Dirección de Tecnologías y Sistemas de información y Oficina de Análisis de Información  y Estudios Estratégicos)"/>
    <s v="(1) Una  mesa de trabajo"/>
    <s v="Actas de reunión"/>
    <s v="Implementación"/>
    <s v="Oficina Asesora de Planeación"/>
    <d v="2021-08-02T00:00:00"/>
    <d v="2021-08-31T00:00:00"/>
    <n v="1.4705882352941176E-2"/>
    <s v="Próximo a ejecuta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F12" firstHeaderRow="1" firstDataRow="2" firstDataCol="1"/>
  <pivotFields count="13">
    <pivotField showAll="0"/>
    <pivotField axis="axisRow" showAll="0">
      <items count="9">
        <item x="4"/>
        <item x="3"/>
        <item x="0"/>
        <item x="6"/>
        <item x="5"/>
        <item x="2"/>
        <item x="1"/>
        <item h="1" x="7"/>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6">
        <item x="2"/>
        <item x="1"/>
        <item x="0"/>
        <item x="3"/>
        <item x="4"/>
        <item t="default"/>
      </items>
    </pivotField>
  </pivotFields>
  <rowFields count="1">
    <field x="1"/>
  </rowFields>
  <rowItems count="8">
    <i>
      <x/>
    </i>
    <i>
      <x v="1"/>
    </i>
    <i>
      <x v="2"/>
    </i>
    <i>
      <x v="3"/>
    </i>
    <i>
      <x v="4"/>
    </i>
    <i>
      <x v="5"/>
    </i>
    <i>
      <x v="6"/>
    </i>
    <i t="grand">
      <x/>
    </i>
  </rowItems>
  <colFields count="1">
    <field x="12"/>
  </colFields>
  <colItems count="5">
    <i>
      <x/>
    </i>
    <i>
      <x v="1"/>
    </i>
    <i>
      <x v="2"/>
    </i>
    <i>
      <x v="3"/>
    </i>
    <i t="grand">
      <x/>
    </i>
  </colItems>
  <dataFields count="1">
    <dataField name="Cuenta de Estado de la actividad" fld="12" subtotal="count" baseField="0" baseItem="0"/>
  </dataFields>
  <chartFormats count="21">
    <chartFormat chart="0" format="0" series="1">
      <pivotArea type="data" outline="0" fieldPosition="0">
        <references count="2">
          <reference field="4294967294" count="1" selected="0">
            <x v="0"/>
          </reference>
          <reference field="12" count="1" selected="0">
            <x v="0"/>
          </reference>
        </references>
      </pivotArea>
    </chartFormat>
    <chartFormat chart="0" format="1" series="1">
      <pivotArea type="data" outline="0" fieldPosition="0">
        <references count="2">
          <reference field="4294967294" count="1" selected="0">
            <x v="0"/>
          </reference>
          <reference field="12" count="1" selected="0">
            <x v="1"/>
          </reference>
        </references>
      </pivotArea>
    </chartFormat>
    <chartFormat chart="0" format="2" series="1">
      <pivotArea type="data" outline="0" fieldPosition="0">
        <references count="2">
          <reference field="4294967294" count="1" selected="0">
            <x v="0"/>
          </reference>
          <reference field="12" count="1" selected="0">
            <x v="2"/>
          </reference>
        </references>
      </pivotArea>
    </chartFormat>
    <chartFormat chart="0" format="3" series="1">
      <pivotArea type="data" outline="0" fieldPosition="0">
        <references count="2">
          <reference field="4294967294" count="1" selected="0">
            <x v="0"/>
          </reference>
          <reference field="12" count="1" selected="0">
            <x v="3"/>
          </reference>
        </references>
      </pivotArea>
    </chartFormat>
    <chartFormat chart="0" format="4" series="1">
      <pivotArea type="data" outline="0" fieldPosition="0">
        <references count="2">
          <reference field="4294967294" count="1" selected="0">
            <x v="0"/>
          </reference>
          <reference field="12" count="1" selected="0">
            <x v="4"/>
          </reference>
        </references>
      </pivotArea>
    </chartFormat>
    <chartFormat chart="1" format="5" series="1">
      <pivotArea type="data" outline="0" fieldPosition="0">
        <references count="2">
          <reference field="4294967294" count="1" selected="0">
            <x v="0"/>
          </reference>
          <reference field="12" count="1" selected="0">
            <x v="0"/>
          </reference>
        </references>
      </pivotArea>
    </chartFormat>
    <chartFormat chart="1" format="6" series="1">
      <pivotArea type="data" outline="0" fieldPosition="0">
        <references count="2">
          <reference field="4294967294" count="1" selected="0">
            <x v="0"/>
          </reference>
          <reference field="12" count="1" selected="0">
            <x v="1"/>
          </reference>
        </references>
      </pivotArea>
    </chartFormat>
    <chartFormat chart="1" format="7" series="1">
      <pivotArea type="data" outline="0" fieldPosition="0">
        <references count="2">
          <reference field="4294967294" count="1" selected="0">
            <x v="0"/>
          </reference>
          <reference field="12" count="1" selected="0">
            <x v="2"/>
          </reference>
        </references>
      </pivotArea>
    </chartFormat>
    <chartFormat chart="1" format="8" series="1">
      <pivotArea type="data" outline="0" fieldPosition="0">
        <references count="2">
          <reference field="4294967294" count="1" selected="0">
            <x v="0"/>
          </reference>
          <reference field="12" count="1" selected="0">
            <x v="3"/>
          </reference>
        </references>
      </pivotArea>
    </chartFormat>
    <chartFormat chart="2" format="9" series="1">
      <pivotArea type="data" outline="0" fieldPosition="0">
        <references count="2">
          <reference field="4294967294" count="1" selected="0">
            <x v="0"/>
          </reference>
          <reference field="12" count="1" selected="0">
            <x v="0"/>
          </reference>
        </references>
      </pivotArea>
    </chartFormat>
    <chartFormat chart="2" format="10" series="1">
      <pivotArea type="data" outline="0" fieldPosition="0">
        <references count="2">
          <reference field="4294967294" count="1" selected="0">
            <x v="0"/>
          </reference>
          <reference field="12" count="1" selected="0">
            <x v="1"/>
          </reference>
        </references>
      </pivotArea>
    </chartFormat>
    <chartFormat chart="2" format="11" series="1">
      <pivotArea type="data" outline="0" fieldPosition="0">
        <references count="2">
          <reference field="4294967294" count="1" selected="0">
            <x v="0"/>
          </reference>
          <reference field="12" count="1" selected="0">
            <x v="2"/>
          </reference>
        </references>
      </pivotArea>
    </chartFormat>
    <chartFormat chart="2" format="12" series="1">
      <pivotArea type="data" outline="0" fieldPosition="0">
        <references count="2">
          <reference field="4294967294" count="1" selected="0">
            <x v="0"/>
          </reference>
          <reference field="12" count="1" selected="0">
            <x v="3"/>
          </reference>
        </references>
      </pivotArea>
    </chartFormat>
    <chartFormat chart="3" format="5" series="1">
      <pivotArea type="data" outline="0" fieldPosition="0">
        <references count="2">
          <reference field="4294967294" count="1" selected="0">
            <x v="0"/>
          </reference>
          <reference field="12" count="1" selected="0">
            <x v="0"/>
          </reference>
        </references>
      </pivotArea>
    </chartFormat>
    <chartFormat chart="3" format="6" series="1">
      <pivotArea type="data" outline="0" fieldPosition="0">
        <references count="2">
          <reference field="4294967294" count="1" selected="0">
            <x v="0"/>
          </reference>
          <reference field="12" count="1" selected="0">
            <x v="1"/>
          </reference>
        </references>
      </pivotArea>
    </chartFormat>
    <chartFormat chart="3" format="7" series="1">
      <pivotArea type="data" outline="0" fieldPosition="0">
        <references count="2">
          <reference field="4294967294" count="1" selected="0">
            <x v="0"/>
          </reference>
          <reference field="12" count="1" selected="0">
            <x v="2"/>
          </reference>
        </references>
      </pivotArea>
    </chartFormat>
    <chartFormat chart="3" format="8" series="1">
      <pivotArea type="data" outline="0" fieldPosition="0">
        <references count="2">
          <reference field="4294967294" count="1" selected="0">
            <x v="0"/>
          </reference>
          <reference field="12" count="1" selected="0">
            <x v="3"/>
          </reference>
        </references>
      </pivotArea>
    </chartFormat>
    <chartFormat chart="4" format="9" series="1">
      <pivotArea type="data" outline="0" fieldPosition="0">
        <references count="2">
          <reference field="4294967294" count="1" selected="0">
            <x v="0"/>
          </reference>
          <reference field="12" count="1" selected="0">
            <x v="0"/>
          </reference>
        </references>
      </pivotArea>
    </chartFormat>
    <chartFormat chart="4" format="10" series="1">
      <pivotArea type="data" outline="0" fieldPosition="0">
        <references count="2">
          <reference field="4294967294" count="1" selected="0">
            <x v="0"/>
          </reference>
          <reference field="12" count="1" selected="0">
            <x v="1"/>
          </reference>
        </references>
      </pivotArea>
    </chartFormat>
    <chartFormat chart="4" format="11" series="1">
      <pivotArea type="data" outline="0" fieldPosition="0">
        <references count="2">
          <reference field="4294967294" count="1" selected="0">
            <x v="0"/>
          </reference>
          <reference field="12" count="1" selected="0">
            <x v="2"/>
          </reference>
        </references>
      </pivotArea>
    </chartFormat>
    <chartFormat chart="4" format="12" series="1">
      <pivotArea type="data" outline="0" fieldPosition="0">
        <references count="2">
          <reference field="4294967294" count="1" selected="0">
            <x v="0"/>
          </reference>
          <reference field="1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2">
  <location ref="A92:F103" firstHeaderRow="1" firstDataRow="2" firstDataCol="1"/>
  <pivotFields count="13">
    <pivotField showAll="0"/>
    <pivotField showAll="0">
      <items count="9">
        <item x="4"/>
        <item x="3"/>
        <item x="0"/>
        <item x="6"/>
        <item x="5"/>
        <item x="2"/>
        <item x="1"/>
        <item h="1" x="7"/>
        <item t="default"/>
      </items>
    </pivotField>
    <pivotField showAll="0"/>
    <pivotField axis="axisRow" showAll="0">
      <items count="11">
        <item x="3"/>
        <item x="1"/>
        <item x="6"/>
        <item x="8"/>
        <item x="7"/>
        <item x="5"/>
        <item x="0"/>
        <item x="2"/>
        <item x="4"/>
        <item h="1" x="9"/>
        <item t="default"/>
      </items>
    </pivotField>
    <pivotField showAll="0"/>
    <pivotField showAll="0"/>
    <pivotField showAll="0"/>
    <pivotField showAll="0"/>
    <pivotField showAll="0"/>
    <pivotField showAll="0"/>
    <pivotField showAll="0"/>
    <pivotField showAll="0"/>
    <pivotField axis="axisCol" dataField="1" showAll="0">
      <items count="6">
        <item x="2"/>
        <item x="1"/>
        <item x="0"/>
        <item x="3"/>
        <item x="4"/>
        <item t="default"/>
      </items>
    </pivotField>
  </pivotFields>
  <rowFields count="1">
    <field x="3"/>
  </rowFields>
  <rowItems count="10">
    <i>
      <x/>
    </i>
    <i>
      <x v="1"/>
    </i>
    <i>
      <x v="2"/>
    </i>
    <i>
      <x v="3"/>
    </i>
    <i>
      <x v="4"/>
    </i>
    <i>
      <x v="5"/>
    </i>
    <i>
      <x v="6"/>
    </i>
    <i>
      <x v="7"/>
    </i>
    <i>
      <x v="8"/>
    </i>
    <i t="grand">
      <x/>
    </i>
  </rowItems>
  <colFields count="1">
    <field x="12"/>
  </colFields>
  <colItems count="5">
    <i>
      <x/>
    </i>
    <i>
      <x v="1"/>
    </i>
    <i>
      <x v="2"/>
    </i>
    <i>
      <x v="3"/>
    </i>
    <i t="grand">
      <x/>
    </i>
  </colItems>
  <dataFields count="1">
    <dataField name="Cuenta de Estado de la actividad" fld="12" subtotal="count" baseField="0" baseItem="0"/>
  </dataFields>
  <chartFormats count="10">
    <chartFormat chart="0" format="0" series="1">
      <pivotArea type="data" outline="0" fieldPosition="0">
        <references count="2">
          <reference field="4294967294" count="1" selected="0">
            <x v="0"/>
          </reference>
          <reference field="12" count="1" selected="0">
            <x v="0"/>
          </reference>
        </references>
      </pivotArea>
    </chartFormat>
    <chartFormat chart="0" format="1" series="1">
      <pivotArea type="data" outline="0" fieldPosition="0">
        <references count="2">
          <reference field="4294967294" count="1" selected="0">
            <x v="0"/>
          </reference>
          <reference field="12" count="1" selected="0">
            <x v="1"/>
          </reference>
        </references>
      </pivotArea>
    </chartFormat>
    <chartFormat chart="0" format="2" series="1">
      <pivotArea type="data" outline="0" fieldPosition="0">
        <references count="2">
          <reference field="4294967294" count="1" selected="0">
            <x v="0"/>
          </reference>
          <reference field="12" count="1" selected="0">
            <x v="2"/>
          </reference>
        </references>
      </pivotArea>
    </chartFormat>
    <chartFormat chart="0" format="3" series="1">
      <pivotArea type="data" outline="0" fieldPosition="0">
        <references count="2">
          <reference field="4294967294" count="1" selected="0">
            <x v="0"/>
          </reference>
          <reference field="12" count="1" selected="0">
            <x v="3"/>
          </reference>
        </references>
      </pivotArea>
    </chartFormat>
    <chartFormat chart="0" format="4" series="1">
      <pivotArea type="data" outline="0" fieldPosition="0">
        <references count="2">
          <reference field="4294967294" count="1" selected="0">
            <x v="0"/>
          </reference>
          <reference field="12" count="1" selected="0">
            <x v="4"/>
          </reference>
        </references>
      </pivotArea>
    </chartFormat>
    <chartFormat chart="1" format="0" series="1">
      <pivotArea type="data" outline="0" fieldPosition="0">
        <references count="2">
          <reference field="4294967294" count="1" selected="0">
            <x v="0"/>
          </reference>
          <reference field="12" count="1" selected="0">
            <x v="0"/>
          </reference>
        </references>
      </pivotArea>
    </chartFormat>
    <chartFormat chart="1" format="1" series="1">
      <pivotArea type="data" outline="0" fieldPosition="0">
        <references count="2">
          <reference field="4294967294" count="1" selected="0">
            <x v="0"/>
          </reference>
          <reference field="12" count="1" selected="0">
            <x v="1"/>
          </reference>
        </references>
      </pivotArea>
    </chartFormat>
    <chartFormat chart="1" format="2" series="1">
      <pivotArea type="data" outline="0" fieldPosition="0">
        <references count="2">
          <reference field="4294967294" count="1" selected="0">
            <x v="0"/>
          </reference>
          <reference field="12" count="1" selected="0">
            <x v="2"/>
          </reference>
        </references>
      </pivotArea>
    </chartFormat>
    <chartFormat chart="1" format="3" series="1">
      <pivotArea type="data" outline="0" fieldPosition="0">
        <references count="2">
          <reference field="4294967294" count="1" selected="0">
            <x v="0"/>
          </reference>
          <reference field="12" count="1" selected="0">
            <x v="3"/>
          </reference>
        </references>
      </pivotArea>
    </chartFormat>
    <chartFormat chart="1" format="4" series="1">
      <pivotArea type="data" outline="0" fieldPosition="0">
        <references count="2">
          <reference field="4294967294" count="1" selected="0">
            <x v="0"/>
          </reference>
          <reference field="1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TablaDinámica3" cacheId="0" applyNumberFormats="0" applyBorderFormats="0" applyFontFormats="0" applyPatternFormats="0" applyAlignmentFormats="0" applyWidthHeightFormats="1" dataCaption="Valores" updatedVersion="7" minRefreshableVersion="3" showDrill="0" useAutoFormatting="1" itemPrintTitles="1" createdVersion="7" indent="0" showHeaders="0" outline="1" outlineData="1" multipleFieldFilters="0" chartFormat="1">
  <location ref="A42:F77" firstHeaderRow="1" firstDataRow="2" firstDataCol="1"/>
  <pivotFields count="13">
    <pivotField showAll="0"/>
    <pivotField axis="axisRow" showAll="0">
      <items count="9">
        <item x="4"/>
        <item x="3"/>
        <item x="0"/>
        <item x="6"/>
        <item x="5"/>
        <item x="2"/>
        <item x="1"/>
        <item h="1" x="7"/>
        <item t="default"/>
      </items>
    </pivotField>
    <pivotField axis="axisRow" showAll="0">
      <items count="18">
        <item x="8"/>
        <item x="0"/>
        <item x="1"/>
        <item x="5"/>
        <item x="11"/>
        <item x="15"/>
        <item x="14"/>
        <item x="12"/>
        <item x="10"/>
        <item x="6"/>
        <item x="4"/>
        <item x="2"/>
        <item x="13"/>
        <item x="7"/>
        <item x="9"/>
        <item x="3"/>
        <item x="16"/>
        <item t="default"/>
      </items>
    </pivotField>
    <pivotField showAll="0"/>
    <pivotField showAll="0"/>
    <pivotField showAll="0"/>
    <pivotField showAll="0"/>
    <pivotField showAll="0"/>
    <pivotField showAll="0"/>
    <pivotField showAll="0"/>
    <pivotField showAll="0"/>
    <pivotField showAll="0"/>
    <pivotField axis="axisCol" dataField="1" showAll="0">
      <items count="6">
        <item x="2"/>
        <item x="1"/>
        <item x="0"/>
        <item x="3"/>
        <item x="4"/>
        <item t="default"/>
      </items>
    </pivotField>
  </pivotFields>
  <rowFields count="2">
    <field x="2"/>
    <field x="1"/>
  </rowFields>
  <rowItems count="34">
    <i>
      <x/>
    </i>
    <i r="1">
      <x/>
    </i>
    <i>
      <x v="1"/>
    </i>
    <i r="1">
      <x v="2"/>
    </i>
    <i>
      <x v="2"/>
    </i>
    <i r="1">
      <x v="2"/>
    </i>
    <i>
      <x v="3"/>
    </i>
    <i r="1">
      <x v="5"/>
    </i>
    <i>
      <x v="4"/>
    </i>
    <i r="1">
      <x v="3"/>
    </i>
    <i>
      <x v="5"/>
    </i>
    <i r="1">
      <x v="5"/>
    </i>
    <i>
      <x v="6"/>
    </i>
    <i r="1">
      <x v="1"/>
    </i>
    <i>
      <x v="7"/>
    </i>
    <i r="1">
      <x v="2"/>
    </i>
    <i>
      <x v="8"/>
    </i>
    <i r="1">
      <x v="4"/>
    </i>
    <i>
      <x v="9"/>
    </i>
    <i r="1">
      <x v="1"/>
    </i>
    <i>
      <x v="10"/>
    </i>
    <i r="1">
      <x v="2"/>
    </i>
    <i>
      <x v="11"/>
    </i>
    <i r="1">
      <x v="6"/>
    </i>
    <i>
      <x v="12"/>
    </i>
    <i r="1">
      <x v="2"/>
    </i>
    <i>
      <x v="13"/>
    </i>
    <i r="1">
      <x v="2"/>
    </i>
    <i r="1">
      <x v="5"/>
    </i>
    <i>
      <x v="14"/>
    </i>
    <i r="1">
      <x v="4"/>
    </i>
    <i>
      <x v="15"/>
    </i>
    <i r="1">
      <x v="5"/>
    </i>
    <i t="grand">
      <x/>
    </i>
  </rowItems>
  <colFields count="1">
    <field x="12"/>
  </colFields>
  <colItems count="5">
    <i>
      <x/>
    </i>
    <i>
      <x v="1"/>
    </i>
    <i>
      <x v="2"/>
    </i>
    <i>
      <x v="3"/>
    </i>
    <i t="grand">
      <x/>
    </i>
  </colItems>
  <dataFields count="1">
    <dataField name="Cuenta de Estado de la actividad" fld="12" subtotal="count" baseField="0" baseItem="0"/>
  </dataFields>
  <chartFormats count="5">
    <chartFormat chart="0" format="0" series="1">
      <pivotArea type="data" outline="0" fieldPosition="0">
        <references count="2">
          <reference field="4294967294" count="1" selected="0">
            <x v="0"/>
          </reference>
          <reference field="12" count="1" selected="0">
            <x v="0"/>
          </reference>
        </references>
      </pivotArea>
    </chartFormat>
    <chartFormat chart="0" format="1" series="1">
      <pivotArea type="data" outline="0" fieldPosition="0">
        <references count="2">
          <reference field="4294967294" count="1" selected="0">
            <x v="0"/>
          </reference>
          <reference field="12" count="1" selected="0">
            <x v="1"/>
          </reference>
        </references>
      </pivotArea>
    </chartFormat>
    <chartFormat chart="0" format="2" series="1">
      <pivotArea type="data" outline="0" fieldPosition="0">
        <references count="2">
          <reference field="4294967294" count="1" selected="0">
            <x v="0"/>
          </reference>
          <reference field="12" count="1" selected="0">
            <x v="2"/>
          </reference>
        </references>
      </pivotArea>
    </chartFormat>
    <chartFormat chart="0" format="3" series="1">
      <pivotArea type="data" outline="0" fieldPosition="0">
        <references count="2">
          <reference field="4294967294" count="1" selected="0">
            <x v="0"/>
          </reference>
          <reference field="12" count="1" selected="0">
            <x v="3"/>
          </reference>
        </references>
      </pivotArea>
    </chartFormat>
    <chartFormat chart="0" format="4" series="1">
      <pivotArea type="data" outline="0" fieldPosition="0">
        <references count="2">
          <reference field="4294967294" count="1" selected="0">
            <x v="0"/>
          </reference>
          <reference field="1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TablaDinámica2"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K3:M20" firstHeaderRow="1" firstDataRow="1" firstDataCol="0"/>
  <pivotFields count="13">
    <pivotField showAll="0"/>
    <pivotField showAll="0"/>
    <pivotField showAll="0"/>
    <pivotField showAll="0"/>
    <pivotField showAll="0"/>
    <pivotField showAll="0"/>
    <pivotField showAll="0"/>
    <pivotField showAll="0"/>
    <pivotField showAll="0"/>
    <pivotField numFmtId="14" showAll="0"/>
    <pivotField numFmtId="14" showAll="0"/>
    <pivotField numFmtId="2"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75"/>
  <sheetViews>
    <sheetView tabSelected="1" zoomScale="55" zoomScaleNormal="55" workbookViewId="0">
      <pane xSplit="1" ySplit="9" topLeftCell="B10" activePane="bottomRight" state="frozen"/>
      <selection pane="topRight" activeCell="B1" sqref="B1"/>
      <selection pane="bottomLeft" activeCell="A10" sqref="A10"/>
      <selection pane="bottomRight" activeCell="AO6" sqref="AO6:AQ7"/>
    </sheetView>
  </sheetViews>
  <sheetFormatPr baseColWidth="10" defaultColWidth="9" defaultRowHeight="18" x14ac:dyDescent="0.2"/>
  <cols>
    <col min="1" max="1" width="9" style="27"/>
    <col min="2" max="2" width="34.83203125" style="5" customWidth="1"/>
    <col min="3" max="3" width="34.83203125" style="27" customWidth="1"/>
    <col min="4" max="4" width="25" style="5" customWidth="1"/>
    <col min="5" max="5" width="56.6640625" style="5" customWidth="1"/>
    <col min="6" max="6" width="36.6640625" style="28" customWidth="1"/>
    <col min="7" max="8" width="19.83203125" style="29" customWidth="1"/>
    <col min="9" max="9" width="21.83203125" style="29" customWidth="1"/>
    <col min="10" max="10" width="32.5" style="5" customWidth="1"/>
    <col min="11" max="11" width="32.6640625" style="5" customWidth="1"/>
    <col min="12" max="12" width="20.5" style="5" customWidth="1"/>
    <col min="13" max="13" width="11" style="5" customWidth="1"/>
    <col min="14" max="14" width="13.1640625" style="5" customWidth="1"/>
    <col min="15" max="16" width="9.6640625" style="5" customWidth="1"/>
    <col min="17" max="17" width="9.6640625" style="30" customWidth="1"/>
    <col min="18" max="18" width="9.6640625" style="31" customWidth="1"/>
    <col min="19" max="19" width="9.6640625" style="5" customWidth="1"/>
    <col min="20" max="20" width="9.6640625" style="32" customWidth="1"/>
    <col min="21" max="21" width="9.6640625" style="5" customWidth="1"/>
    <col min="22" max="22" width="9.6640625" style="32" customWidth="1"/>
    <col min="23" max="23" width="9.6640625" style="5" customWidth="1"/>
    <col min="24" max="24" width="9.6640625" style="32" customWidth="1"/>
    <col min="25" max="25" width="10.6640625" style="5" customWidth="1"/>
    <col min="26" max="26" width="9.6640625" style="32" customWidth="1"/>
    <col min="27" max="27" width="9.6640625" style="5" customWidth="1"/>
    <col min="28" max="28" width="9.6640625" style="32" customWidth="1"/>
    <col min="29" max="29" width="9.6640625" style="5" customWidth="1"/>
    <col min="30" max="30" width="9.6640625" style="32" customWidth="1"/>
    <col min="31" max="31" width="9.6640625" style="5" customWidth="1"/>
    <col min="32" max="32" width="9.6640625" style="32" customWidth="1"/>
    <col min="33" max="33" width="9.6640625" style="5" customWidth="1"/>
    <col min="34" max="34" width="9.6640625" style="32" customWidth="1"/>
    <col min="35" max="35" width="9.6640625" style="5" customWidth="1"/>
    <col min="36" max="36" width="9.6640625" style="32" customWidth="1"/>
    <col min="37" max="37" width="18.5" style="144" customWidth="1"/>
    <col min="38" max="38" width="11" style="145" customWidth="1"/>
    <col min="39" max="39" width="18.5" style="32" customWidth="1"/>
    <col min="40" max="40" width="16.5" style="5" customWidth="1"/>
    <col min="41" max="41" width="97" style="5" customWidth="1"/>
    <col min="42" max="42" width="64.33203125" style="181" customWidth="1"/>
    <col min="43" max="44" width="43" style="5" customWidth="1"/>
    <col min="45" max="45" width="11.5" style="5" customWidth="1"/>
    <col min="46" max="46" width="12.5" style="5" bestFit="1" customWidth="1"/>
    <col min="47" max="16384" width="9" style="5"/>
  </cols>
  <sheetData>
    <row r="1" spans="1:47" ht="40.5" customHeight="1" thickBot="1" x14ac:dyDescent="0.25">
      <c r="A1" s="238" t="s">
        <v>0</v>
      </c>
      <c r="B1" s="239"/>
      <c r="C1" s="248" t="s">
        <v>1</v>
      </c>
      <c r="D1" s="249"/>
      <c r="E1" s="250"/>
      <c r="F1" s="197" t="s">
        <v>2</v>
      </c>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8"/>
      <c r="AI1" s="201" t="s">
        <v>3</v>
      </c>
      <c r="AJ1" s="202"/>
      <c r="AK1" s="203"/>
      <c r="AL1" s="203"/>
      <c r="AM1" s="202"/>
      <c r="AN1" s="204"/>
      <c r="AO1" s="190" t="s">
        <v>4</v>
      </c>
      <c r="AP1" s="104" t="s">
        <v>5</v>
      </c>
      <c r="AQ1" s="137">
        <f>COUNTIF($AN$10:$AN$74,AP1)</f>
        <v>1</v>
      </c>
      <c r="AR1" s="169">
        <f>AQ1/$AQ$2</f>
        <v>1.5384615384615385E-2</v>
      </c>
      <c r="AS1" s="171"/>
      <c r="AT1" s="172"/>
      <c r="AU1" s="159"/>
    </row>
    <row r="2" spans="1:47" ht="31.5" customHeight="1" thickBot="1" x14ac:dyDescent="0.25">
      <c r="A2" s="240"/>
      <c r="B2" s="241"/>
      <c r="C2" s="251"/>
      <c r="D2" s="252"/>
      <c r="E2" s="25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4"/>
      <c r="AI2" s="201" t="s">
        <v>6</v>
      </c>
      <c r="AJ2" s="202"/>
      <c r="AK2" s="203"/>
      <c r="AL2" s="203"/>
      <c r="AM2" s="202">
        <v>2</v>
      </c>
      <c r="AN2" s="204"/>
      <c r="AO2" s="191">
        <v>3</v>
      </c>
      <c r="AP2" s="156" t="s">
        <v>7</v>
      </c>
      <c r="AQ2" s="137">
        <f>SUM(AQ3:AQ5,AQ1)</f>
        <v>65</v>
      </c>
      <c r="AR2" s="169"/>
      <c r="AS2" s="173"/>
      <c r="AT2" s="172"/>
      <c r="AU2" s="159"/>
    </row>
    <row r="3" spans="1:47" ht="18.75" customHeight="1" x14ac:dyDescent="0.2">
      <c r="A3" s="240"/>
      <c r="B3" s="241"/>
      <c r="C3" s="251"/>
      <c r="D3" s="252"/>
      <c r="E3" s="25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4"/>
      <c r="AI3" s="205" t="s">
        <v>8</v>
      </c>
      <c r="AJ3" s="206"/>
      <c r="AK3" s="207"/>
      <c r="AL3" s="207"/>
      <c r="AM3" s="206"/>
      <c r="AN3" s="208"/>
      <c r="AO3" s="190">
        <v>43524</v>
      </c>
      <c r="AP3" s="134" t="s">
        <v>9</v>
      </c>
      <c r="AQ3" s="137">
        <f>COUNTIF($AN$10:$AN$74,AP3)</f>
        <v>18</v>
      </c>
      <c r="AR3" s="169">
        <f>AQ3/$AQ$2</f>
        <v>0.27692307692307694</v>
      </c>
      <c r="AS3" s="171"/>
      <c r="AT3" s="173"/>
    </row>
    <row r="4" spans="1:47" ht="31.5" customHeight="1" thickBot="1" x14ac:dyDescent="0.25">
      <c r="A4" s="240"/>
      <c r="B4" s="241"/>
      <c r="C4" s="254"/>
      <c r="D4" s="255"/>
      <c r="E4" s="256"/>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6"/>
      <c r="AI4" s="209"/>
      <c r="AJ4" s="210"/>
      <c r="AK4" s="211"/>
      <c r="AL4" s="211"/>
      <c r="AM4" s="210"/>
      <c r="AN4" s="212"/>
      <c r="AO4" s="191"/>
      <c r="AP4" s="135" t="s">
        <v>10</v>
      </c>
      <c r="AQ4" s="137">
        <f>COUNTIF($AN$10:$AN$74,AP4)</f>
        <v>43</v>
      </c>
      <c r="AR4" s="169">
        <f>AQ4/$AQ$2</f>
        <v>0.66153846153846152</v>
      </c>
      <c r="AS4" s="173"/>
      <c r="AT4" s="172"/>
    </row>
    <row r="5" spans="1:47" s="1" customFormat="1" ht="43.5" customHeight="1" thickBot="1" x14ac:dyDescent="0.25">
      <c r="A5" s="240"/>
      <c r="B5" s="241"/>
      <c r="C5" s="248" t="s">
        <v>11</v>
      </c>
      <c r="D5" s="249"/>
      <c r="E5" s="250"/>
      <c r="F5" s="196" t="s">
        <v>12</v>
      </c>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8"/>
      <c r="AI5" s="205" t="s">
        <v>13</v>
      </c>
      <c r="AJ5" s="206"/>
      <c r="AK5" s="207"/>
      <c r="AL5" s="207"/>
      <c r="AM5" s="206"/>
      <c r="AN5" s="208"/>
      <c r="AO5" s="133" t="s">
        <v>14</v>
      </c>
      <c r="AP5" s="136" t="s">
        <v>15</v>
      </c>
      <c r="AQ5" s="137">
        <f>COUNTIF($AN$10:$AN$74,AP5)</f>
        <v>3</v>
      </c>
      <c r="AR5" s="169">
        <f t="shared" ref="AR5" si="0">AQ5/$AQ$2</f>
        <v>4.6153846153846156E-2</v>
      </c>
      <c r="AS5" s="170"/>
      <c r="AT5" s="174"/>
    </row>
    <row r="6" spans="1:47" s="2" customFormat="1" ht="19.5" customHeight="1" x14ac:dyDescent="0.2">
      <c r="A6" s="229" t="s">
        <v>16</v>
      </c>
      <c r="B6" s="242" t="s">
        <v>17</v>
      </c>
      <c r="C6" s="243"/>
      <c r="D6" s="244"/>
      <c r="E6" s="232" t="s">
        <v>18</v>
      </c>
      <c r="F6" s="233"/>
      <c r="G6" s="233"/>
      <c r="H6" s="233"/>
      <c r="I6" s="233"/>
      <c r="J6" s="233"/>
      <c r="K6" s="233"/>
      <c r="L6" s="234"/>
      <c r="M6" s="225" t="s">
        <v>19</v>
      </c>
      <c r="N6" s="226"/>
      <c r="O6" s="226"/>
      <c r="P6" s="226"/>
      <c r="Q6" s="226"/>
      <c r="R6" s="226"/>
      <c r="S6" s="226"/>
      <c r="T6" s="226"/>
      <c r="U6" s="226"/>
      <c r="V6" s="226"/>
      <c r="W6" s="226"/>
      <c r="X6" s="226"/>
      <c r="Y6" s="226"/>
      <c r="Z6" s="226"/>
      <c r="AA6" s="226"/>
      <c r="AB6" s="226"/>
      <c r="AC6" s="226"/>
      <c r="AD6" s="226"/>
      <c r="AE6" s="226"/>
      <c r="AF6" s="226"/>
      <c r="AG6" s="226"/>
      <c r="AH6" s="226"/>
      <c r="AI6" s="226"/>
      <c r="AJ6" s="226"/>
      <c r="AK6" s="227"/>
      <c r="AL6" s="228"/>
      <c r="AM6" s="215" t="s">
        <v>20</v>
      </c>
      <c r="AN6" s="218" t="s">
        <v>21</v>
      </c>
      <c r="AO6" s="185" t="s">
        <v>22</v>
      </c>
      <c r="AP6" s="186"/>
      <c r="AQ6" s="187"/>
      <c r="AR6" s="160"/>
    </row>
    <row r="7" spans="1:47" s="2" customFormat="1" ht="19.5" customHeight="1" x14ac:dyDescent="0.2">
      <c r="A7" s="230"/>
      <c r="B7" s="245"/>
      <c r="C7" s="246"/>
      <c r="D7" s="247"/>
      <c r="E7" s="235"/>
      <c r="F7" s="236"/>
      <c r="G7" s="236"/>
      <c r="H7" s="236"/>
      <c r="I7" s="236"/>
      <c r="J7" s="236"/>
      <c r="K7" s="236"/>
      <c r="L7" s="237"/>
      <c r="M7" s="192" t="s">
        <v>23</v>
      </c>
      <c r="N7" s="193"/>
      <c r="O7" s="192" t="s">
        <v>24</v>
      </c>
      <c r="P7" s="193"/>
      <c r="Q7" s="192" t="s">
        <v>25</v>
      </c>
      <c r="R7" s="193"/>
      <c r="S7" s="192" t="s">
        <v>26</v>
      </c>
      <c r="T7" s="193"/>
      <c r="U7" s="192" t="s">
        <v>27</v>
      </c>
      <c r="V7" s="193"/>
      <c r="W7" s="192" t="s">
        <v>28</v>
      </c>
      <c r="X7" s="193"/>
      <c r="Y7" s="192" t="s">
        <v>29</v>
      </c>
      <c r="Z7" s="193"/>
      <c r="AA7" s="192" t="s">
        <v>30</v>
      </c>
      <c r="AB7" s="193"/>
      <c r="AC7" s="192" t="s">
        <v>31</v>
      </c>
      <c r="AD7" s="193"/>
      <c r="AE7" s="192" t="s">
        <v>32</v>
      </c>
      <c r="AF7" s="193"/>
      <c r="AG7" s="192" t="s">
        <v>33</v>
      </c>
      <c r="AH7" s="193"/>
      <c r="AI7" s="192" t="s">
        <v>34</v>
      </c>
      <c r="AJ7" s="193"/>
      <c r="AK7" s="221" t="s">
        <v>35</v>
      </c>
      <c r="AL7" s="222"/>
      <c r="AM7" s="216"/>
      <c r="AN7" s="219"/>
      <c r="AO7" s="188"/>
      <c r="AP7" s="188"/>
      <c r="AQ7" s="189"/>
      <c r="AR7" s="160"/>
    </row>
    <row r="8" spans="1:47" s="2" customFormat="1" ht="36" customHeight="1" x14ac:dyDescent="0.2">
      <c r="A8" s="230"/>
      <c r="B8" s="261" t="s">
        <v>36</v>
      </c>
      <c r="C8" s="259" t="s">
        <v>37</v>
      </c>
      <c r="D8" s="257" t="s">
        <v>38</v>
      </c>
      <c r="E8" s="213" t="s">
        <v>39</v>
      </c>
      <c r="F8" s="213" t="s">
        <v>40</v>
      </c>
      <c r="G8" s="213" t="s">
        <v>41</v>
      </c>
      <c r="H8" s="199" t="s">
        <v>42</v>
      </c>
      <c r="I8" s="81" t="s">
        <v>43</v>
      </c>
      <c r="J8" s="213" t="s">
        <v>44</v>
      </c>
      <c r="K8" s="213" t="s">
        <v>45</v>
      </c>
      <c r="L8" s="23" t="s">
        <v>46</v>
      </c>
      <c r="M8" s="194"/>
      <c r="N8" s="195"/>
      <c r="O8" s="194"/>
      <c r="P8" s="195"/>
      <c r="Q8" s="194"/>
      <c r="R8" s="195"/>
      <c r="S8" s="194"/>
      <c r="T8" s="195"/>
      <c r="U8" s="194"/>
      <c r="V8" s="195"/>
      <c r="W8" s="194"/>
      <c r="X8" s="195"/>
      <c r="Y8" s="194"/>
      <c r="Z8" s="195"/>
      <c r="AA8" s="194"/>
      <c r="AB8" s="195"/>
      <c r="AC8" s="194"/>
      <c r="AD8" s="195"/>
      <c r="AE8" s="194"/>
      <c r="AF8" s="195"/>
      <c r="AG8" s="194"/>
      <c r="AH8" s="195"/>
      <c r="AI8" s="194"/>
      <c r="AJ8" s="195"/>
      <c r="AK8" s="223"/>
      <c r="AL8" s="224"/>
      <c r="AM8" s="217"/>
      <c r="AN8" s="219"/>
      <c r="AO8" s="182" t="s">
        <v>47</v>
      </c>
      <c r="AP8" s="183"/>
      <c r="AQ8" s="184"/>
      <c r="AR8" s="160"/>
    </row>
    <row r="9" spans="1:47" ht="50.25" customHeight="1" x14ac:dyDescent="0.2">
      <c r="A9" s="231"/>
      <c r="B9" s="262"/>
      <c r="C9" s="260"/>
      <c r="D9" s="258"/>
      <c r="E9" s="214"/>
      <c r="F9" s="214"/>
      <c r="G9" s="214"/>
      <c r="H9" s="200"/>
      <c r="I9" s="82" t="s">
        <v>48</v>
      </c>
      <c r="J9" s="214"/>
      <c r="K9" s="214"/>
      <c r="L9" s="26">
        <f>+SUM(L10:L74)</f>
        <v>0.99999999999999822</v>
      </c>
      <c r="M9" s="69" t="s">
        <v>49</v>
      </c>
      <c r="N9" s="70" t="s">
        <v>50</v>
      </c>
      <c r="O9" s="69" t="s">
        <v>49</v>
      </c>
      <c r="P9" s="70" t="s">
        <v>50</v>
      </c>
      <c r="Q9" s="69" t="s">
        <v>49</v>
      </c>
      <c r="R9" s="70" t="s">
        <v>50</v>
      </c>
      <c r="S9" s="69" t="s">
        <v>49</v>
      </c>
      <c r="T9" s="70" t="s">
        <v>50</v>
      </c>
      <c r="U9" s="69" t="s">
        <v>49</v>
      </c>
      <c r="V9" s="70" t="s">
        <v>50</v>
      </c>
      <c r="W9" s="69" t="s">
        <v>49</v>
      </c>
      <c r="X9" s="70" t="s">
        <v>50</v>
      </c>
      <c r="Y9" s="69" t="s">
        <v>49</v>
      </c>
      <c r="Z9" s="70" t="s">
        <v>50</v>
      </c>
      <c r="AA9" s="69" t="s">
        <v>49</v>
      </c>
      <c r="AB9" s="70" t="s">
        <v>50</v>
      </c>
      <c r="AC9" s="69" t="s">
        <v>49</v>
      </c>
      <c r="AD9" s="70" t="s">
        <v>50</v>
      </c>
      <c r="AE9" s="69" t="s">
        <v>49</v>
      </c>
      <c r="AF9" s="70" t="s">
        <v>50</v>
      </c>
      <c r="AG9" s="69" t="s">
        <v>49</v>
      </c>
      <c r="AH9" s="70" t="s">
        <v>50</v>
      </c>
      <c r="AI9" s="69" t="s">
        <v>49</v>
      </c>
      <c r="AJ9" s="70" t="s">
        <v>50</v>
      </c>
      <c r="AK9" s="138" t="s">
        <v>49</v>
      </c>
      <c r="AL9" s="138" t="s">
        <v>50</v>
      </c>
      <c r="AM9" s="175">
        <f>+SUM(AM10:AM51)</f>
        <v>0.43433348564254876</v>
      </c>
      <c r="AN9" s="220"/>
      <c r="AO9" s="24" t="s">
        <v>51</v>
      </c>
      <c r="AP9" s="88" t="s">
        <v>52</v>
      </c>
      <c r="AQ9" s="25" t="s">
        <v>53</v>
      </c>
      <c r="AR9" s="161"/>
    </row>
    <row r="10" spans="1:47" ht="133" x14ac:dyDescent="0.2">
      <c r="A10" s="71">
        <f>1</f>
        <v>1</v>
      </c>
      <c r="B10" s="41" t="s">
        <v>54</v>
      </c>
      <c r="C10" s="72" t="s">
        <v>55</v>
      </c>
      <c r="D10" s="41" t="s">
        <v>56</v>
      </c>
      <c r="E10" s="42" t="s">
        <v>57</v>
      </c>
      <c r="F10" s="41" t="s">
        <v>58</v>
      </c>
      <c r="G10" s="41" t="s">
        <v>59</v>
      </c>
      <c r="H10" s="41" t="s">
        <v>60</v>
      </c>
      <c r="I10" s="41" t="s">
        <v>61</v>
      </c>
      <c r="J10" s="79">
        <v>44378</v>
      </c>
      <c r="K10" s="79">
        <v>44407</v>
      </c>
      <c r="L10" s="103">
        <f t="shared" ref="L10:L73" si="1">1/$A$74</f>
        <v>1.5384615384615385E-2</v>
      </c>
      <c r="M10" s="39"/>
      <c r="N10" s="40"/>
      <c r="O10" s="39"/>
      <c r="P10" s="40"/>
      <c r="Q10" s="39"/>
      <c r="R10" s="40"/>
      <c r="S10" s="39"/>
      <c r="T10" s="40"/>
      <c r="U10" s="39"/>
      <c r="V10" s="40"/>
      <c r="W10" s="39"/>
      <c r="X10" s="40"/>
      <c r="Y10" s="39">
        <v>1</v>
      </c>
      <c r="Z10" s="40">
        <v>0.5</v>
      </c>
      <c r="AA10" s="39"/>
      <c r="AB10" s="40">
        <v>0.5</v>
      </c>
      <c r="AC10" s="39"/>
      <c r="AD10" s="40"/>
      <c r="AE10" s="39"/>
      <c r="AF10" s="40"/>
      <c r="AG10" s="39"/>
      <c r="AH10" s="40"/>
      <c r="AI10" s="39"/>
      <c r="AJ10" s="40"/>
      <c r="AK10" s="65">
        <f t="shared" ref="AK10:AK51" si="2">M10+O10+Q10+S10+U10+W10+Y10+AA10+AC10+AE10+AG10+AI10</f>
        <v>1</v>
      </c>
      <c r="AL10" s="66">
        <f t="shared" ref="AL10:AL51" si="3">N10+P10+R10+T10+V10+X10+Z10+AB10+AD10+AF10+AH10+AJ10</f>
        <v>1</v>
      </c>
      <c r="AM10" s="83">
        <f>(AL10/AK10)*L10</f>
        <v>1.5384615384615385E-2</v>
      </c>
      <c r="AN10" s="104" t="s">
        <v>9</v>
      </c>
      <c r="AO10" s="151" t="s">
        <v>62</v>
      </c>
      <c r="AP10" s="177" t="s">
        <v>63</v>
      </c>
      <c r="AQ10" s="89"/>
      <c r="AR10" s="162"/>
    </row>
    <row r="11" spans="1:47" ht="57" x14ac:dyDescent="0.2">
      <c r="A11" s="71">
        <f>A10+1</f>
        <v>2</v>
      </c>
      <c r="B11" s="41" t="s">
        <v>54</v>
      </c>
      <c r="C11" s="72" t="s">
        <v>55</v>
      </c>
      <c r="D11" s="41" t="s">
        <v>56</v>
      </c>
      <c r="E11" s="42" t="s">
        <v>64</v>
      </c>
      <c r="F11" s="41" t="s">
        <v>65</v>
      </c>
      <c r="G11" s="41" t="s">
        <v>66</v>
      </c>
      <c r="H11" s="41" t="s">
        <v>67</v>
      </c>
      <c r="I11" s="41" t="s">
        <v>61</v>
      </c>
      <c r="J11" s="79">
        <v>44378</v>
      </c>
      <c r="K11" s="79">
        <v>44438</v>
      </c>
      <c r="L11" s="103">
        <f t="shared" si="1"/>
        <v>1.5384615384615385E-2</v>
      </c>
      <c r="M11" s="39"/>
      <c r="N11" s="40"/>
      <c r="O11" s="39"/>
      <c r="P11" s="40"/>
      <c r="Q11" s="39"/>
      <c r="R11" s="40"/>
      <c r="S11" s="39"/>
      <c r="T11" s="40"/>
      <c r="U11" s="39"/>
      <c r="V11" s="40"/>
      <c r="W11" s="39"/>
      <c r="X11" s="40"/>
      <c r="Y11" s="39">
        <v>1</v>
      </c>
      <c r="Z11" s="40">
        <v>1</v>
      </c>
      <c r="AA11" s="39"/>
      <c r="AB11" s="40"/>
      <c r="AC11" s="39"/>
      <c r="AD11" s="40"/>
      <c r="AE11" s="39"/>
      <c r="AF11" s="40"/>
      <c r="AG11" s="39"/>
      <c r="AH11" s="40"/>
      <c r="AI11" s="39"/>
      <c r="AJ11" s="40"/>
      <c r="AK11" s="65">
        <v>1</v>
      </c>
      <c r="AL11" s="66">
        <f t="shared" si="3"/>
        <v>1</v>
      </c>
      <c r="AM11" s="83">
        <f t="shared" ref="AM11:AM70" si="4">(AL11/AK11)*L11</f>
        <v>1.5384615384615385E-2</v>
      </c>
      <c r="AN11" s="104" t="s">
        <v>9</v>
      </c>
      <c r="AO11" s="151" t="s">
        <v>68</v>
      </c>
      <c r="AP11" s="177" t="s">
        <v>69</v>
      </c>
      <c r="AQ11" s="89"/>
      <c r="AR11" s="162"/>
    </row>
    <row r="12" spans="1:47" ht="266" x14ac:dyDescent="0.2">
      <c r="A12" s="71">
        <f t="shared" ref="A12:A74" si="5">A11+1</f>
        <v>3</v>
      </c>
      <c r="B12" s="41" t="s">
        <v>54</v>
      </c>
      <c r="C12" s="72" t="s">
        <v>70</v>
      </c>
      <c r="D12" s="41" t="s">
        <v>71</v>
      </c>
      <c r="E12" s="42" t="s">
        <v>72</v>
      </c>
      <c r="F12" s="77" t="s">
        <v>73</v>
      </c>
      <c r="G12" s="41" t="s">
        <v>74</v>
      </c>
      <c r="H12" s="41" t="s">
        <v>60</v>
      </c>
      <c r="I12" s="41" t="s">
        <v>75</v>
      </c>
      <c r="J12" s="79">
        <v>44235</v>
      </c>
      <c r="K12" s="79">
        <v>44561</v>
      </c>
      <c r="L12" s="103">
        <f t="shared" si="1"/>
        <v>1.5384615384615385E-2</v>
      </c>
      <c r="M12" s="39"/>
      <c r="N12" s="40"/>
      <c r="O12" s="39"/>
      <c r="P12" s="40"/>
      <c r="Q12" s="39"/>
      <c r="R12" s="40"/>
      <c r="S12" s="39"/>
      <c r="T12" s="40"/>
      <c r="U12" s="39"/>
      <c r="V12" s="40"/>
      <c r="W12" s="39"/>
      <c r="X12" s="84">
        <v>0.05</v>
      </c>
      <c r="Y12" s="39"/>
      <c r="Z12" s="84">
        <v>0.1</v>
      </c>
      <c r="AA12" s="39"/>
      <c r="AB12" s="84">
        <v>0.1</v>
      </c>
      <c r="AC12" s="39"/>
      <c r="AD12" s="84">
        <v>0.1</v>
      </c>
      <c r="AE12" s="39"/>
      <c r="AF12" s="40"/>
      <c r="AG12" s="39"/>
      <c r="AH12" s="40"/>
      <c r="AI12" s="43">
        <v>1</v>
      </c>
      <c r="AJ12" s="40"/>
      <c r="AK12" s="37">
        <f t="shared" si="2"/>
        <v>1</v>
      </c>
      <c r="AL12" s="38">
        <f t="shared" si="3"/>
        <v>0.35</v>
      </c>
      <c r="AM12" s="83">
        <f t="shared" si="4"/>
        <v>5.3846153846153844E-3</v>
      </c>
      <c r="AN12" s="105" t="s">
        <v>10</v>
      </c>
      <c r="AO12" s="147" t="s">
        <v>76</v>
      </c>
      <c r="AP12" s="177" t="s">
        <v>77</v>
      </c>
      <c r="AQ12" s="90"/>
      <c r="AR12" s="163"/>
    </row>
    <row r="13" spans="1:47" ht="38" x14ac:dyDescent="0.2">
      <c r="A13" s="71">
        <f t="shared" si="5"/>
        <v>4</v>
      </c>
      <c r="B13" s="41" t="s">
        <v>54</v>
      </c>
      <c r="C13" s="72" t="s">
        <v>70</v>
      </c>
      <c r="D13" s="41" t="s">
        <v>71</v>
      </c>
      <c r="E13" s="42" t="s">
        <v>78</v>
      </c>
      <c r="F13" s="41" t="s">
        <v>79</v>
      </c>
      <c r="G13" s="41" t="s">
        <v>80</v>
      </c>
      <c r="H13" s="41" t="s">
        <v>67</v>
      </c>
      <c r="I13" s="41" t="s">
        <v>75</v>
      </c>
      <c r="J13" s="79">
        <v>44256</v>
      </c>
      <c r="K13" s="79">
        <v>44285</v>
      </c>
      <c r="L13" s="103">
        <f t="shared" si="1"/>
        <v>1.5384615384615385E-2</v>
      </c>
      <c r="M13" s="39"/>
      <c r="N13" s="40"/>
      <c r="O13" s="39"/>
      <c r="P13" s="40"/>
      <c r="Q13" s="39">
        <v>1</v>
      </c>
      <c r="R13" s="40">
        <v>1</v>
      </c>
      <c r="S13" s="39"/>
      <c r="T13" s="40"/>
      <c r="U13" s="39"/>
      <c r="V13" s="40"/>
      <c r="W13" s="39"/>
      <c r="X13" s="40"/>
      <c r="Y13" s="39"/>
      <c r="Z13" s="40"/>
      <c r="AA13" s="39"/>
      <c r="AB13" s="40"/>
      <c r="AC13" s="39"/>
      <c r="AD13" s="40"/>
      <c r="AE13" s="39"/>
      <c r="AF13" s="40"/>
      <c r="AG13" s="39"/>
      <c r="AH13" s="40"/>
      <c r="AI13" s="39"/>
      <c r="AJ13" s="40"/>
      <c r="AK13" s="65">
        <f t="shared" ref="AK13" si="6">M13+O13+Q13+S13+U13+W13+Y13+AA13+AC13+AE13+AG13+AI13</f>
        <v>1</v>
      </c>
      <c r="AL13" s="66">
        <f t="shared" ref="AL13" si="7">N13+P13+R13+T13+V13+X13+Z13+AB13+AD13+AF13+AH13+AJ13</f>
        <v>1</v>
      </c>
      <c r="AM13" s="83">
        <f t="shared" si="4"/>
        <v>1.5384615384615385E-2</v>
      </c>
      <c r="AN13" s="104" t="s">
        <v>9</v>
      </c>
      <c r="AO13" s="147" t="s">
        <v>81</v>
      </c>
      <c r="AP13" s="177" t="s">
        <v>82</v>
      </c>
      <c r="AQ13" s="90"/>
      <c r="AR13" s="163"/>
    </row>
    <row r="14" spans="1:47" ht="34" x14ac:dyDescent="0.2">
      <c r="A14" s="71">
        <f t="shared" si="5"/>
        <v>5</v>
      </c>
      <c r="B14" s="41" t="s">
        <v>54</v>
      </c>
      <c r="C14" s="72" t="s">
        <v>70</v>
      </c>
      <c r="D14" s="41" t="s">
        <v>71</v>
      </c>
      <c r="E14" s="42" t="s">
        <v>83</v>
      </c>
      <c r="F14" s="41" t="s">
        <v>84</v>
      </c>
      <c r="G14" s="41" t="s">
        <v>85</v>
      </c>
      <c r="H14" s="41" t="s">
        <v>67</v>
      </c>
      <c r="I14" s="41" t="s">
        <v>75</v>
      </c>
      <c r="J14" s="79">
        <v>44392</v>
      </c>
      <c r="K14" s="79">
        <v>44530</v>
      </c>
      <c r="L14" s="103">
        <f t="shared" si="1"/>
        <v>1.5384615384615385E-2</v>
      </c>
      <c r="M14" s="39"/>
      <c r="N14" s="40"/>
      <c r="O14" s="39"/>
      <c r="P14" s="40"/>
      <c r="Q14" s="39"/>
      <c r="R14" s="40"/>
      <c r="S14" s="39"/>
      <c r="T14" s="40"/>
      <c r="U14" s="39"/>
      <c r="V14" s="40"/>
      <c r="W14" s="39"/>
      <c r="X14" s="40"/>
      <c r="Y14" s="39"/>
      <c r="Z14" s="40"/>
      <c r="AA14" s="39"/>
      <c r="AB14" s="40"/>
      <c r="AC14" s="39"/>
      <c r="AD14" s="40"/>
      <c r="AE14" s="39"/>
      <c r="AF14" s="40"/>
      <c r="AG14" s="39">
        <v>1</v>
      </c>
      <c r="AH14" s="40"/>
      <c r="AI14" s="39"/>
      <c r="AJ14" s="40"/>
      <c r="AK14" s="65">
        <f t="shared" si="2"/>
        <v>1</v>
      </c>
      <c r="AL14" s="66">
        <f t="shared" si="3"/>
        <v>0</v>
      </c>
      <c r="AM14" s="83">
        <f t="shared" si="4"/>
        <v>0</v>
      </c>
      <c r="AN14" s="36" t="s">
        <v>15</v>
      </c>
      <c r="AO14" s="147"/>
      <c r="AP14" s="177"/>
      <c r="AQ14" s="89"/>
      <c r="AR14" s="162"/>
    </row>
    <row r="15" spans="1:47" ht="99" customHeight="1" x14ac:dyDescent="0.2">
      <c r="A15" s="71">
        <f t="shared" si="5"/>
        <v>6</v>
      </c>
      <c r="B15" s="41" t="s">
        <v>86</v>
      </c>
      <c r="C15" s="72" t="s">
        <v>87</v>
      </c>
      <c r="D15" s="41" t="s">
        <v>71</v>
      </c>
      <c r="E15" s="42" t="s">
        <v>88</v>
      </c>
      <c r="F15" s="41" t="s">
        <v>89</v>
      </c>
      <c r="G15" s="41" t="s">
        <v>90</v>
      </c>
      <c r="H15" s="41" t="s">
        <v>67</v>
      </c>
      <c r="I15" s="41" t="s">
        <v>75</v>
      </c>
      <c r="J15" s="79">
        <v>44197</v>
      </c>
      <c r="K15" s="79">
        <v>44560</v>
      </c>
      <c r="L15" s="103">
        <f t="shared" si="1"/>
        <v>1.5384615384615385E-2</v>
      </c>
      <c r="M15" s="73">
        <v>1</v>
      </c>
      <c r="N15" s="74"/>
      <c r="O15" s="73"/>
      <c r="P15" s="74">
        <v>1</v>
      </c>
      <c r="Q15" s="73"/>
      <c r="R15" s="74"/>
      <c r="S15" s="73">
        <v>1</v>
      </c>
      <c r="T15" s="74">
        <v>1</v>
      </c>
      <c r="U15" s="73"/>
      <c r="V15" s="74"/>
      <c r="W15" s="73"/>
      <c r="X15" s="74"/>
      <c r="Y15" s="73">
        <v>1</v>
      </c>
      <c r="Z15" s="74">
        <v>1</v>
      </c>
      <c r="AA15" s="73"/>
      <c r="AB15" s="74"/>
      <c r="AC15" s="73"/>
      <c r="AD15" s="74"/>
      <c r="AE15" s="73">
        <v>1</v>
      </c>
      <c r="AF15" s="74"/>
      <c r="AG15" s="73"/>
      <c r="AH15" s="74"/>
      <c r="AI15" s="73"/>
      <c r="AJ15" s="74"/>
      <c r="AK15" s="65">
        <f t="shared" si="2"/>
        <v>4</v>
      </c>
      <c r="AL15" s="66">
        <f t="shared" si="3"/>
        <v>3</v>
      </c>
      <c r="AM15" s="83">
        <f t="shared" si="4"/>
        <v>1.1538461538461539E-2</v>
      </c>
      <c r="AN15" s="105" t="s">
        <v>10</v>
      </c>
      <c r="AO15" s="147" t="s">
        <v>91</v>
      </c>
      <c r="AP15" s="177" t="s">
        <v>92</v>
      </c>
      <c r="AQ15" s="89"/>
      <c r="AR15" s="162"/>
    </row>
    <row r="16" spans="1:47" ht="95" x14ac:dyDescent="0.2">
      <c r="A16" s="71">
        <f t="shared" si="5"/>
        <v>7</v>
      </c>
      <c r="B16" s="41" t="s">
        <v>86</v>
      </c>
      <c r="C16" s="72" t="s">
        <v>87</v>
      </c>
      <c r="D16" s="41" t="s">
        <v>71</v>
      </c>
      <c r="E16" s="42" t="s">
        <v>93</v>
      </c>
      <c r="F16" s="41" t="s">
        <v>94</v>
      </c>
      <c r="G16" s="41" t="s">
        <v>90</v>
      </c>
      <c r="H16" s="41" t="s">
        <v>67</v>
      </c>
      <c r="I16" s="41" t="s">
        <v>75</v>
      </c>
      <c r="J16" s="79">
        <v>44197</v>
      </c>
      <c r="K16" s="79">
        <v>44560</v>
      </c>
      <c r="L16" s="103">
        <f t="shared" si="1"/>
        <v>1.5384615384615385E-2</v>
      </c>
      <c r="M16" s="73">
        <v>2</v>
      </c>
      <c r="N16" s="74">
        <v>2</v>
      </c>
      <c r="O16" s="73"/>
      <c r="P16" s="74"/>
      <c r="Q16" s="73"/>
      <c r="R16" s="74"/>
      <c r="S16" s="73">
        <v>1</v>
      </c>
      <c r="T16" s="74">
        <v>1</v>
      </c>
      <c r="U16" s="73"/>
      <c r="V16" s="74"/>
      <c r="W16" s="73"/>
      <c r="X16" s="74"/>
      <c r="Y16" s="73">
        <v>2</v>
      </c>
      <c r="Z16" s="74">
        <v>2</v>
      </c>
      <c r="AA16" s="73"/>
      <c r="AB16" s="74"/>
      <c r="AC16" s="73"/>
      <c r="AD16" s="74"/>
      <c r="AE16" s="73">
        <v>1</v>
      </c>
      <c r="AF16" s="74"/>
      <c r="AG16" s="73"/>
      <c r="AH16" s="74"/>
      <c r="AI16" s="73"/>
      <c r="AJ16" s="74"/>
      <c r="AK16" s="65">
        <f t="shared" si="2"/>
        <v>6</v>
      </c>
      <c r="AL16" s="66">
        <f t="shared" si="3"/>
        <v>5</v>
      </c>
      <c r="AM16" s="83">
        <f t="shared" si="4"/>
        <v>1.2820512820512822E-2</v>
      </c>
      <c r="AN16" s="105" t="s">
        <v>10</v>
      </c>
      <c r="AO16" s="147" t="s">
        <v>95</v>
      </c>
      <c r="AP16" s="177" t="s">
        <v>96</v>
      </c>
      <c r="AQ16" s="89"/>
      <c r="AR16" s="162"/>
    </row>
    <row r="17" spans="1:44" ht="380" x14ac:dyDescent="0.2">
      <c r="A17" s="71">
        <f t="shared" si="5"/>
        <v>8</v>
      </c>
      <c r="B17" s="41" t="s">
        <v>86</v>
      </c>
      <c r="C17" s="72" t="s">
        <v>87</v>
      </c>
      <c r="D17" s="41" t="s">
        <v>71</v>
      </c>
      <c r="E17" s="42" t="s">
        <v>97</v>
      </c>
      <c r="F17" s="41" t="s">
        <v>98</v>
      </c>
      <c r="G17" s="41" t="s">
        <v>99</v>
      </c>
      <c r="H17" s="41" t="s">
        <v>67</v>
      </c>
      <c r="I17" s="41" t="s">
        <v>75</v>
      </c>
      <c r="J17" s="79">
        <v>44197</v>
      </c>
      <c r="K17" s="79">
        <v>44560</v>
      </c>
      <c r="L17" s="103">
        <f t="shared" si="1"/>
        <v>1.5384615384615385E-2</v>
      </c>
      <c r="M17" s="73">
        <v>1</v>
      </c>
      <c r="N17" s="74">
        <v>1</v>
      </c>
      <c r="O17" s="73"/>
      <c r="P17" s="74"/>
      <c r="Q17" s="73"/>
      <c r="R17" s="74"/>
      <c r="S17" s="73">
        <v>1</v>
      </c>
      <c r="T17" s="74">
        <v>1</v>
      </c>
      <c r="U17" s="73"/>
      <c r="V17" s="74"/>
      <c r="W17" s="73"/>
      <c r="X17" s="74"/>
      <c r="Y17" s="73">
        <v>1</v>
      </c>
      <c r="Z17" s="74">
        <v>1</v>
      </c>
      <c r="AA17" s="73"/>
      <c r="AB17" s="74"/>
      <c r="AC17" s="73"/>
      <c r="AD17" s="74"/>
      <c r="AE17" s="73">
        <v>1</v>
      </c>
      <c r="AF17" s="74"/>
      <c r="AG17" s="73"/>
      <c r="AH17" s="74"/>
      <c r="AI17" s="73"/>
      <c r="AJ17" s="74"/>
      <c r="AK17" s="65">
        <f t="shared" si="2"/>
        <v>4</v>
      </c>
      <c r="AL17" s="66">
        <f t="shared" si="3"/>
        <v>3</v>
      </c>
      <c r="AM17" s="83">
        <f t="shared" si="4"/>
        <v>1.1538461538461539E-2</v>
      </c>
      <c r="AN17" s="105" t="s">
        <v>10</v>
      </c>
      <c r="AO17" s="147" t="s">
        <v>100</v>
      </c>
      <c r="AP17" s="178" t="s">
        <v>101</v>
      </c>
      <c r="AQ17" s="91"/>
      <c r="AR17" s="87"/>
    </row>
    <row r="18" spans="1:44" ht="380" x14ac:dyDescent="0.2">
      <c r="A18" s="71">
        <f t="shared" si="5"/>
        <v>9</v>
      </c>
      <c r="B18" s="41" t="s">
        <v>102</v>
      </c>
      <c r="C18" s="72" t="s">
        <v>103</v>
      </c>
      <c r="D18" s="41" t="s">
        <v>71</v>
      </c>
      <c r="E18" s="42" t="s">
        <v>104</v>
      </c>
      <c r="F18" s="41" t="s">
        <v>105</v>
      </c>
      <c r="G18" s="41" t="s">
        <v>99</v>
      </c>
      <c r="H18" s="41" t="s">
        <v>67</v>
      </c>
      <c r="I18" s="41" t="s">
        <v>75</v>
      </c>
      <c r="J18" s="79">
        <v>44256</v>
      </c>
      <c r="K18" s="79">
        <v>44530</v>
      </c>
      <c r="L18" s="103">
        <f t="shared" si="1"/>
        <v>1.5384615384615385E-2</v>
      </c>
      <c r="M18" s="73"/>
      <c r="N18" s="74"/>
      <c r="O18" s="73"/>
      <c r="P18" s="74"/>
      <c r="Q18" s="73">
        <v>1</v>
      </c>
      <c r="R18" s="74"/>
      <c r="S18" s="73"/>
      <c r="T18" s="74">
        <v>1</v>
      </c>
      <c r="U18" s="73">
        <v>1</v>
      </c>
      <c r="V18" s="74">
        <v>1</v>
      </c>
      <c r="W18" s="73"/>
      <c r="X18" s="74"/>
      <c r="Y18" s="73">
        <v>1</v>
      </c>
      <c r="Z18" s="74">
        <v>1</v>
      </c>
      <c r="AA18" s="73"/>
      <c r="AB18" s="74"/>
      <c r="AC18" s="73">
        <v>1</v>
      </c>
      <c r="AD18" s="74">
        <v>1</v>
      </c>
      <c r="AE18" s="73"/>
      <c r="AF18" s="74"/>
      <c r="AG18" s="73">
        <v>1</v>
      </c>
      <c r="AH18" s="74"/>
      <c r="AI18" s="73"/>
      <c r="AJ18" s="74"/>
      <c r="AK18" s="65">
        <f t="shared" si="2"/>
        <v>5</v>
      </c>
      <c r="AL18" s="66">
        <f t="shared" si="3"/>
        <v>4</v>
      </c>
      <c r="AM18" s="83">
        <f t="shared" si="4"/>
        <v>1.2307692307692309E-2</v>
      </c>
      <c r="AN18" s="105" t="s">
        <v>10</v>
      </c>
      <c r="AO18" s="147" t="s">
        <v>106</v>
      </c>
      <c r="AP18" s="146" t="s">
        <v>107</v>
      </c>
      <c r="AQ18" s="91"/>
      <c r="AR18" s="87"/>
    </row>
    <row r="19" spans="1:44" ht="114" x14ac:dyDescent="0.2">
      <c r="A19" s="71">
        <f t="shared" si="5"/>
        <v>10</v>
      </c>
      <c r="B19" s="41" t="s">
        <v>54</v>
      </c>
      <c r="C19" s="72" t="s">
        <v>108</v>
      </c>
      <c r="D19" s="41" t="s">
        <v>71</v>
      </c>
      <c r="E19" s="42" t="s">
        <v>109</v>
      </c>
      <c r="F19" s="41" t="s">
        <v>110</v>
      </c>
      <c r="G19" s="41" t="s">
        <v>111</v>
      </c>
      <c r="H19" s="41" t="s">
        <v>60</v>
      </c>
      <c r="I19" s="41" t="s">
        <v>75</v>
      </c>
      <c r="J19" s="79">
        <v>44378</v>
      </c>
      <c r="K19" s="79">
        <v>44438</v>
      </c>
      <c r="L19" s="103">
        <f t="shared" si="1"/>
        <v>1.5384615384615385E-2</v>
      </c>
      <c r="M19" s="39"/>
      <c r="N19" s="40"/>
      <c r="O19" s="39"/>
      <c r="P19" s="40"/>
      <c r="Q19" s="73"/>
      <c r="R19" s="74"/>
      <c r="S19" s="73"/>
      <c r="T19" s="74"/>
      <c r="U19" s="73"/>
      <c r="V19" s="74"/>
      <c r="W19" s="73"/>
      <c r="X19" s="74"/>
      <c r="Y19" s="73">
        <v>1</v>
      </c>
      <c r="Z19" s="74">
        <v>2</v>
      </c>
      <c r="AA19" s="73">
        <v>1</v>
      </c>
      <c r="AB19" s="74"/>
      <c r="AC19" s="73"/>
      <c r="AD19" s="74"/>
      <c r="AE19" s="73"/>
      <c r="AF19" s="74"/>
      <c r="AG19" s="73"/>
      <c r="AH19" s="74"/>
      <c r="AI19" s="73"/>
      <c r="AJ19" s="74"/>
      <c r="AK19" s="65">
        <f t="shared" si="2"/>
        <v>2</v>
      </c>
      <c r="AL19" s="66">
        <f t="shared" si="3"/>
        <v>2</v>
      </c>
      <c r="AM19" s="83">
        <f t="shared" si="4"/>
        <v>1.5384615384615385E-2</v>
      </c>
      <c r="AN19" s="104" t="s">
        <v>9</v>
      </c>
      <c r="AO19" s="147" t="s">
        <v>112</v>
      </c>
      <c r="AP19" s="146" t="s">
        <v>113</v>
      </c>
      <c r="AQ19" s="91"/>
      <c r="AR19" s="87"/>
    </row>
    <row r="20" spans="1:44" ht="48" x14ac:dyDescent="0.2">
      <c r="A20" s="71">
        <f t="shared" si="5"/>
        <v>11</v>
      </c>
      <c r="B20" s="41" t="s">
        <v>102</v>
      </c>
      <c r="C20" s="72" t="s">
        <v>114</v>
      </c>
      <c r="D20" s="41" t="s">
        <v>115</v>
      </c>
      <c r="E20" s="42" t="s">
        <v>116</v>
      </c>
      <c r="F20" s="41" t="s">
        <v>117</v>
      </c>
      <c r="G20" s="41" t="s">
        <v>118</v>
      </c>
      <c r="H20" s="41" t="s">
        <v>60</v>
      </c>
      <c r="I20" s="41" t="s">
        <v>119</v>
      </c>
      <c r="J20" s="79">
        <v>44531</v>
      </c>
      <c r="K20" s="79">
        <v>44560</v>
      </c>
      <c r="L20" s="103">
        <f t="shared" si="1"/>
        <v>1.5384615384615385E-2</v>
      </c>
      <c r="M20" s="39"/>
      <c r="N20" s="40"/>
      <c r="O20" s="39"/>
      <c r="P20" s="40"/>
      <c r="Q20" s="73"/>
      <c r="R20" s="74"/>
      <c r="S20" s="73"/>
      <c r="T20" s="74"/>
      <c r="U20" s="73"/>
      <c r="V20" s="74"/>
      <c r="W20" s="73"/>
      <c r="X20" s="74"/>
      <c r="Y20" s="73"/>
      <c r="Z20" s="74"/>
      <c r="AA20" s="73"/>
      <c r="AB20" s="74"/>
      <c r="AC20" s="73"/>
      <c r="AD20" s="74"/>
      <c r="AE20" s="73"/>
      <c r="AF20" s="74"/>
      <c r="AG20" s="73"/>
      <c r="AH20" s="74"/>
      <c r="AI20" s="73">
        <v>1</v>
      </c>
      <c r="AJ20" s="74"/>
      <c r="AK20" s="65">
        <f t="shared" si="2"/>
        <v>1</v>
      </c>
      <c r="AL20" s="66">
        <f t="shared" si="3"/>
        <v>0</v>
      </c>
      <c r="AM20" s="83">
        <f t="shared" si="4"/>
        <v>0</v>
      </c>
      <c r="AN20" s="36" t="s">
        <v>15</v>
      </c>
      <c r="AO20" s="147"/>
      <c r="AP20" s="146"/>
      <c r="AQ20" s="91"/>
      <c r="AR20" s="87"/>
    </row>
    <row r="21" spans="1:44" ht="114" x14ac:dyDescent="0.2">
      <c r="A21" s="71">
        <f t="shared" si="5"/>
        <v>12</v>
      </c>
      <c r="B21" s="41" t="s">
        <v>102</v>
      </c>
      <c r="C21" s="72" t="s">
        <v>114</v>
      </c>
      <c r="D21" s="41" t="s">
        <v>115</v>
      </c>
      <c r="E21" s="42" t="s">
        <v>120</v>
      </c>
      <c r="F21" s="41" t="s">
        <v>121</v>
      </c>
      <c r="G21" s="41" t="s">
        <v>99</v>
      </c>
      <c r="H21" s="41" t="s">
        <v>60</v>
      </c>
      <c r="I21" s="41" t="s">
        <v>119</v>
      </c>
      <c r="J21" s="79">
        <v>44348</v>
      </c>
      <c r="K21" s="79">
        <v>44560</v>
      </c>
      <c r="L21" s="103">
        <f t="shared" si="1"/>
        <v>1.5384615384615385E-2</v>
      </c>
      <c r="M21" s="39"/>
      <c r="N21" s="40"/>
      <c r="O21" s="39"/>
      <c r="P21" s="40"/>
      <c r="Q21" s="73"/>
      <c r="R21" s="74"/>
      <c r="S21" s="73"/>
      <c r="T21" s="74"/>
      <c r="U21" s="73"/>
      <c r="V21" s="74"/>
      <c r="W21" s="73"/>
      <c r="X21" s="74"/>
      <c r="Y21" s="73">
        <v>1</v>
      </c>
      <c r="Z21" s="74">
        <v>1</v>
      </c>
      <c r="AA21" s="73">
        <v>1</v>
      </c>
      <c r="AB21" s="74">
        <v>1</v>
      </c>
      <c r="AC21" s="73"/>
      <c r="AD21" s="74"/>
      <c r="AE21" s="73">
        <v>1</v>
      </c>
      <c r="AF21" s="74"/>
      <c r="AG21" s="73"/>
      <c r="AH21" s="74"/>
      <c r="AI21" s="73">
        <v>1</v>
      </c>
      <c r="AJ21" s="74"/>
      <c r="AK21" s="65">
        <f t="shared" ref="AK21" si="8">M21+O21+Q21+S21+U21+W21+Y21+AA21+AC21+AE21+AG21+AI21</f>
        <v>4</v>
      </c>
      <c r="AL21" s="66">
        <f t="shared" si="3"/>
        <v>2</v>
      </c>
      <c r="AM21" s="83">
        <f t="shared" si="4"/>
        <v>7.6923076923076927E-3</v>
      </c>
      <c r="AN21" s="105" t="s">
        <v>10</v>
      </c>
      <c r="AO21" s="147" t="s">
        <v>122</v>
      </c>
      <c r="AP21" s="146" t="s">
        <v>123</v>
      </c>
      <c r="AQ21" s="91"/>
      <c r="AR21" s="87"/>
    </row>
    <row r="22" spans="1:44" ht="32.25" customHeight="1" x14ac:dyDescent="0.2">
      <c r="A22" s="71">
        <f t="shared" si="5"/>
        <v>13</v>
      </c>
      <c r="B22" s="41" t="s">
        <v>124</v>
      </c>
      <c r="C22" s="72" t="s">
        <v>125</v>
      </c>
      <c r="D22" s="41" t="s">
        <v>71</v>
      </c>
      <c r="E22" s="132" t="s">
        <v>126</v>
      </c>
      <c r="F22" s="41" t="s">
        <v>127</v>
      </c>
      <c r="G22" s="41" t="s">
        <v>128</v>
      </c>
      <c r="H22" s="41" t="s">
        <v>129</v>
      </c>
      <c r="I22" s="41" t="s">
        <v>75</v>
      </c>
      <c r="J22" s="79">
        <v>44197</v>
      </c>
      <c r="K22" s="79">
        <v>44285</v>
      </c>
      <c r="L22" s="103">
        <f t="shared" si="1"/>
        <v>1.5384615384615385E-2</v>
      </c>
      <c r="M22" s="43">
        <v>0.4</v>
      </c>
      <c r="N22" s="40"/>
      <c r="O22" s="43">
        <v>0.4</v>
      </c>
      <c r="P22" s="84"/>
      <c r="Q22" s="43">
        <v>0.2</v>
      </c>
      <c r="R22" s="84">
        <v>1</v>
      </c>
      <c r="S22" s="39"/>
      <c r="T22" s="40"/>
      <c r="U22" s="39"/>
      <c r="V22" s="40"/>
      <c r="W22" s="39"/>
      <c r="X22" s="40"/>
      <c r="Y22" s="39"/>
      <c r="Z22" s="40"/>
      <c r="AA22" s="39"/>
      <c r="AB22" s="40"/>
      <c r="AC22" s="39"/>
      <c r="AD22" s="40"/>
      <c r="AE22" s="39"/>
      <c r="AF22" s="40"/>
      <c r="AG22" s="39"/>
      <c r="AH22" s="40"/>
      <c r="AI22" s="39"/>
      <c r="AJ22" s="40"/>
      <c r="AK22" s="37">
        <f t="shared" ref="AK22:AK23" si="9">M22+O22+Q22+S22+U22+W22+Y22+AA22+AC22+AE22+AG22+AI22</f>
        <v>1</v>
      </c>
      <c r="AL22" s="38">
        <f t="shared" si="3"/>
        <v>1</v>
      </c>
      <c r="AM22" s="83">
        <f t="shared" si="4"/>
        <v>1.5384615384615385E-2</v>
      </c>
      <c r="AN22" s="104" t="s">
        <v>9</v>
      </c>
      <c r="AO22" s="147" t="s">
        <v>130</v>
      </c>
      <c r="AP22" s="146" t="s">
        <v>131</v>
      </c>
      <c r="AQ22" s="91"/>
      <c r="AR22" s="87"/>
    </row>
    <row r="23" spans="1:44" ht="54" customHeight="1" x14ac:dyDescent="0.2">
      <c r="A23" s="71">
        <f t="shared" si="5"/>
        <v>14</v>
      </c>
      <c r="B23" s="41" t="s">
        <v>86</v>
      </c>
      <c r="C23" s="72" t="s">
        <v>87</v>
      </c>
      <c r="D23" s="41" t="s">
        <v>71</v>
      </c>
      <c r="E23" s="132" t="s">
        <v>132</v>
      </c>
      <c r="F23" s="41" t="s">
        <v>133</v>
      </c>
      <c r="G23" s="41" t="s">
        <v>99</v>
      </c>
      <c r="H23" s="41" t="s">
        <v>60</v>
      </c>
      <c r="I23" s="41" t="s">
        <v>75</v>
      </c>
      <c r="J23" s="79">
        <v>44197</v>
      </c>
      <c r="K23" s="79">
        <v>44560</v>
      </c>
      <c r="L23" s="103">
        <f t="shared" si="1"/>
        <v>1.5384615384615385E-2</v>
      </c>
      <c r="M23" s="73">
        <v>1</v>
      </c>
      <c r="N23" s="74">
        <v>1</v>
      </c>
      <c r="O23" s="73"/>
      <c r="P23" s="74"/>
      <c r="Q23" s="73"/>
      <c r="R23" s="74"/>
      <c r="S23" s="73">
        <v>1</v>
      </c>
      <c r="T23" s="74">
        <v>1</v>
      </c>
      <c r="U23" s="73"/>
      <c r="V23" s="74"/>
      <c r="W23" s="73"/>
      <c r="X23" s="74"/>
      <c r="Y23" s="73">
        <v>1</v>
      </c>
      <c r="Z23" s="74">
        <v>1</v>
      </c>
      <c r="AA23" s="73"/>
      <c r="AB23" s="74"/>
      <c r="AC23" s="73"/>
      <c r="AD23" s="74"/>
      <c r="AE23" s="73">
        <v>1</v>
      </c>
      <c r="AF23" s="74"/>
      <c r="AG23" s="73"/>
      <c r="AH23" s="74"/>
      <c r="AI23" s="73"/>
      <c r="AJ23" s="74"/>
      <c r="AK23" s="65">
        <f t="shared" si="9"/>
        <v>4</v>
      </c>
      <c r="AL23" s="66">
        <f t="shared" si="3"/>
        <v>3</v>
      </c>
      <c r="AM23" s="83">
        <f t="shared" si="4"/>
        <v>1.1538461538461539E-2</v>
      </c>
      <c r="AN23" s="105" t="s">
        <v>10</v>
      </c>
      <c r="AO23" s="147" t="s">
        <v>134</v>
      </c>
      <c r="AP23" s="146" t="s">
        <v>135</v>
      </c>
      <c r="AQ23" s="91"/>
      <c r="AR23" s="87"/>
    </row>
    <row r="24" spans="1:44" ht="47.25" customHeight="1" x14ac:dyDescent="0.2">
      <c r="A24" s="71">
        <f t="shared" si="5"/>
        <v>15</v>
      </c>
      <c r="B24" s="41" t="s">
        <v>86</v>
      </c>
      <c r="C24" s="72" t="s">
        <v>87</v>
      </c>
      <c r="D24" s="41" t="s">
        <v>71</v>
      </c>
      <c r="E24" s="132" t="s">
        <v>136</v>
      </c>
      <c r="F24" s="41" t="s">
        <v>137</v>
      </c>
      <c r="G24" s="41" t="s">
        <v>138</v>
      </c>
      <c r="H24" s="41" t="s">
        <v>60</v>
      </c>
      <c r="I24" s="41" t="s">
        <v>75</v>
      </c>
      <c r="J24" s="79">
        <v>44197</v>
      </c>
      <c r="K24" s="79">
        <v>44560</v>
      </c>
      <c r="L24" s="103">
        <f t="shared" si="1"/>
        <v>1.5384615384615385E-2</v>
      </c>
      <c r="M24" s="73">
        <v>1</v>
      </c>
      <c r="N24" s="74">
        <v>1</v>
      </c>
      <c r="O24" s="73"/>
      <c r="P24" s="74"/>
      <c r="Q24" s="73"/>
      <c r="R24" s="74"/>
      <c r="S24" s="73">
        <v>1</v>
      </c>
      <c r="T24" s="74">
        <v>1</v>
      </c>
      <c r="U24" s="73"/>
      <c r="V24" s="74"/>
      <c r="W24" s="73"/>
      <c r="X24" s="74"/>
      <c r="Y24" s="73">
        <v>1</v>
      </c>
      <c r="Z24" s="74">
        <v>1</v>
      </c>
      <c r="AA24" s="73"/>
      <c r="AB24" s="74"/>
      <c r="AC24" s="73"/>
      <c r="AD24" s="74"/>
      <c r="AE24" s="73">
        <v>1</v>
      </c>
      <c r="AF24" s="74"/>
      <c r="AG24" s="73"/>
      <c r="AH24" s="74"/>
      <c r="AI24" s="73"/>
      <c r="AJ24" s="74"/>
      <c r="AK24" s="65">
        <f t="shared" ref="AK24" si="10">M24+O24+Q24+S24+U24+W24+Y24+AA24+AC24+AE24+AG24+AI24</f>
        <v>4</v>
      </c>
      <c r="AL24" s="66">
        <f t="shared" ref="AL24" si="11">N24+P24+R24+T24+V24+X24+Z24+AB24+AD24+AF24+AH24+AJ24</f>
        <v>3</v>
      </c>
      <c r="AM24" s="83">
        <f t="shared" si="4"/>
        <v>1.1538461538461539E-2</v>
      </c>
      <c r="AN24" s="105" t="s">
        <v>10</v>
      </c>
      <c r="AO24" s="147" t="s">
        <v>139</v>
      </c>
      <c r="AP24" s="146" t="s">
        <v>140</v>
      </c>
      <c r="AQ24" s="91"/>
      <c r="AR24" s="87"/>
    </row>
    <row r="25" spans="1:44" s="27" customFormat="1" ht="78" customHeight="1" x14ac:dyDescent="0.2">
      <c r="A25" s="71">
        <f t="shared" si="5"/>
        <v>16</v>
      </c>
      <c r="B25" s="72" t="s">
        <v>54</v>
      </c>
      <c r="C25" s="72" t="s">
        <v>141</v>
      </c>
      <c r="D25" s="72" t="s">
        <v>142</v>
      </c>
      <c r="E25" s="72" t="s">
        <v>143</v>
      </c>
      <c r="F25" s="72" t="s">
        <v>144</v>
      </c>
      <c r="G25" s="41" t="s">
        <v>74</v>
      </c>
      <c r="H25" s="72" t="s">
        <v>129</v>
      </c>
      <c r="I25" s="72" t="s">
        <v>145</v>
      </c>
      <c r="J25" s="79">
        <v>44256</v>
      </c>
      <c r="K25" s="54">
        <v>44545</v>
      </c>
      <c r="L25" s="103">
        <f t="shared" si="1"/>
        <v>1.5384615384615385E-2</v>
      </c>
      <c r="M25" s="35"/>
      <c r="N25" s="75"/>
      <c r="O25" s="35"/>
      <c r="P25" s="75"/>
      <c r="Q25" s="35">
        <v>0.06</v>
      </c>
      <c r="R25" s="75"/>
      <c r="S25" s="35">
        <v>0.06</v>
      </c>
      <c r="T25" s="75">
        <v>0.12</v>
      </c>
      <c r="U25" s="35">
        <v>0.11</v>
      </c>
      <c r="V25" s="75">
        <v>0.11</v>
      </c>
      <c r="W25" s="35">
        <v>0.11</v>
      </c>
      <c r="X25" s="75">
        <v>0.11</v>
      </c>
      <c r="Y25" s="35">
        <v>0.11</v>
      </c>
      <c r="Z25" s="75">
        <v>0.11</v>
      </c>
      <c r="AA25" s="35">
        <v>0.11</v>
      </c>
      <c r="AB25" s="75">
        <v>0.11</v>
      </c>
      <c r="AC25" s="35">
        <v>0.11</v>
      </c>
      <c r="AD25" s="75">
        <v>0.11</v>
      </c>
      <c r="AE25" s="35">
        <v>0.11</v>
      </c>
      <c r="AF25" s="75"/>
      <c r="AG25" s="35">
        <v>0.11</v>
      </c>
      <c r="AH25" s="75"/>
      <c r="AI25" s="35">
        <v>0.11</v>
      </c>
      <c r="AJ25" s="75"/>
      <c r="AK25" s="37">
        <f t="shared" si="2"/>
        <v>0.99999999999999989</v>
      </c>
      <c r="AL25" s="38">
        <f>N25+P25+R25+T25+V25+X25+Z25+AB25+AD25+AF25+AH25+AJ25</f>
        <v>0.66999999999999993</v>
      </c>
      <c r="AM25" s="83">
        <f>(AL25/AK25)*L25</f>
        <v>1.0307692307692309E-2</v>
      </c>
      <c r="AN25" s="106" t="s">
        <v>10</v>
      </c>
      <c r="AO25" s="147" t="s">
        <v>146</v>
      </c>
      <c r="AP25" s="146" t="s">
        <v>147</v>
      </c>
      <c r="AQ25" s="92"/>
      <c r="AR25" s="164"/>
    </row>
    <row r="26" spans="1:44" s="29" customFormat="1" ht="380" x14ac:dyDescent="0.2">
      <c r="A26" s="71">
        <f t="shared" si="5"/>
        <v>17</v>
      </c>
      <c r="B26" s="41" t="s">
        <v>54</v>
      </c>
      <c r="C26" s="72" t="s">
        <v>141</v>
      </c>
      <c r="D26" s="41" t="s">
        <v>142</v>
      </c>
      <c r="E26" s="41" t="s">
        <v>148</v>
      </c>
      <c r="F26" s="41" t="s">
        <v>149</v>
      </c>
      <c r="G26" s="41" t="s">
        <v>150</v>
      </c>
      <c r="H26" s="41" t="s">
        <v>67</v>
      </c>
      <c r="I26" s="41" t="s">
        <v>145</v>
      </c>
      <c r="J26" s="79">
        <v>44197</v>
      </c>
      <c r="K26" s="79">
        <v>44545</v>
      </c>
      <c r="L26" s="103">
        <f t="shared" si="1"/>
        <v>1.5384615384615385E-2</v>
      </c>
      <c r="M26" s="67">
        <v>1</v>
      </c>
      <c r="N26" s="68"/>
      <c r="O26" s="67"/>
      <c r="P26" s="68"/>
      <c r="Q26" s="67"/>
      <c r="R26" s="68">
        <v>1</v>
      </c>
      <c r="S26" s="67">
        <v>1</v>
      </c>
      <c r="T26" s="68">
        <v>1</v>
      </c>
      <c r="U26" s="67"/>
      <c r="V26" s="68">
        <v>1</v>
      </c>
      <c r="W26" s="67"/>
      <c r="X26" s="68"/>
      <c r="Y26" s="67">
        <v>1</v>
      </c>
      <c r="Z26" s="68">
        <v>0.5</v>
      </c>
      <c r="AA26" s="67"/>
      <c r="AB26" s="68"/>
      <c r="AC26" s="67"/>
      <c r="AD26" s="68"/>
      <c r="AE26" s="67">
        <v>1</v>
      </c>
      <c r="AF26" s="68"/>
      <c r="AG26" s="67"/>
      <c r="AH26" s="68"/>
      <c r="AI26" s="67"/>
      <c r="AJ26" s="68"/>
      <c r="AK26" s="65">
        <f t="shared" si="2"/>
        <v>4</v>
      </c>
      <c r="AL26" s="66">
        <f t="shared" si="3"/>
        <v>3.5</v>
      </c>
      <c r="AM26" s="83">
        <f t="shared" si="4"/>
        <v>1.3461538461538462E-2</v>
      </c>
      <c r="AN26" s="104" t="s">
        <v>9</v>
      </c>
      <c r="AO26" s="147" t="s">
        <v>151</v>
      </c>
      <c r="AP26" s="146" t="s">
        <v>152</v>
      </c>
      <c r="AQ26" s="93"/>
      <c r="AR26" s="165"/>
    </row>
    <row r="27" spans="1:44" s="29" customFormat="1" ht="103.5" customHeight="1" x14ac:dyDescent="0.2">
      <c r="A27" s="71">
        <f t="shared" si="5"/>
        <v>18</v>
      </c>
      <c r="B27" s="41" t="s">
        <v>102</v>
      </c>
      <c r="C27" s="72" t="s">
        <v>141</v>
      </c>
      <c r="D27" s="41" t="s">
        <v>142</v>
      </c>
      <c r="E27" s="41" t="s">
        <v>153</v>
      </c>
      <c r="F27" s="41" t="s">
        <v>154</v>
      </c>
      <c r="G27" s="41" t="s">
        <v>155</v>
      </c>
      <c r="H27" s="41" t="s">
        <v>60</v>
      </c>
      <c r="I27" s="41" t="s">
        <v>145</v>
      </c>
      <c r="J27" s="79">
        <v>44197</v>
      </c>
      <c r="K27" s="79">
        <v>44545</v>
      </c>
      <c r="L27" s="103">
        <f t="shared" si="1"/>
        <v>1.5384615384615385E-2</v>
      </c>
      <c r="M27" s="67"/>
      <c r="N27" s="68"/>
      <c r="O27" s="67"/>
      <c r="P27" s="68"/>
      <c r="Q27" s="67"/>
      <c r="R27" s="68"/>
      <c r="S27" s="67"/>
      <c r="T27" s="68"/>
      <c r="U27" s="67">
        <v>1</v>
      </c>
      <c r="V27" s="128">
        <v>0.5</v>
      </c>
      <c r="W27" s="67"/>
      <c r="X27" s="128">
        <v>0.5</v>
      </c>
      <c r="Y27" s="67"/>
      <c r="Z27" s="128">
        <v>0.5</v>
      </c>
      <c r="AA27" s="67"/>
      <c r="AB27" s="128">
        <v>0.5</v>
      </c>
      <c r="AC27" s="67">
        <v>1</v>
      </c>
      <c r="AD27" s="128">
        <v>0.5</v>
      </c>
      <c r="AE27" s="67"/>
      <c r="AF27" s="68"/>
      <c r="AG27" s="67"/>
      <c r="AH27" s="68"/>
      <c r="AI27" s="67">
        <v>1</v>
      </c>
      <c r="AJ27" s="68"/>
      <c r="AK27" s="65">
        <f>M27+O27+Q27+S27+U27+W27+Y27+AA27+AC27+AE27+AG27+AI27</f>
        <v>3</v>
      </c>
      <c r="AL27" s="129">
        <f>N27+P27+R27+T27+V27+X27+Z27+AB27+AD27+AF27+AH27+AJ27</f>
        <v>2.5</v>
      </c>
      <c r="AM27" s="83">
        <f>(AL27/AK27)*L27</f>
        <v>1.2820512820512822E-2</v>
      </c>
      <c r="AN27" s="105" t="s">
        <v>10</v>
      </c>
      <c r="AO27" s="147" t="s">
        <v>156</v>
      </c>
      <c r="AP27" s="146" t="s">
        <v>157</v>
      </c>
      <c r="AQ27" s="93"/>
      <c r="AR27" s="165"/>
    </row>
    <row r="28" spans="1:44" s="29" customFormat="1" ht="88.5" customHeight="1" x14ac:dyDescent="0.2">
      <c r="A28" s="71">
        <f t="shared" si="5"/>
        <v>19</v>
      </c>
      <c r="B28" s="41" t="s">
        <v>54</v>
      </c>
      <c r="C28" s="72" t="s">
        <v>141</v>
      </c>
      <c r="D28" s="41" t="s">
        <v>142</v>
      </c>
      <c r="E28" s="41" t="s">
        <v>158</v>
      </c>
      <c r="F28" s="41" t="s">
        <v>159</v>
      </c>
      <c r="G28" s="41" t="s">
        <v>160</v>
      </c>
      <c r="H28" s="41" t="s">
        <v>129</v>
      </c>
      <c r="I28" s="41" t="s">
        <v>145</v>
      </c>
      <c r="J28" s="79">
        <v>44317</v>
      </c>
      <c r="K28" s="79">
        <v>44530</v>
      </c>
      <c r="L28" s="103">
        <f t="shared" si="1"/>
        <v>1.5384615384615385E-2</v>
      </c>
      <c r="M28" s="33"/>
      <c r="N28" s="34"/>
      <c r="O28" s="33"/>
      <c r="P28" s="34"/>
      <c r="Q28" s="33"/>
      <c r="R28" s="34"/>
      <c r="S28" s="33"/>
      <c r="T28" s="34"/>
      <c r="U28" s="35">
        <v>0.15</v>
      </c>
      <c r="V28" s="34"/>
      <c r="W28" s="35">
        <v>0.14000000000000001</v>
      </c>
      <c r="X28" s="75">
        <v>0.28999999999999998</v>
      </c>
      <c r="Y28" s="35">
        <v>0.14000000000000001</v>
      </c>
      <c r="Z28" s="75">
        <v>0.14000000000000001</v>
      </c>
      <c r="AA28" s="35">
        <v>0.15</v>
      </c>
      <c r="AB28" s="75">
        <v>0.15</v>
      </c>
      <c r="AC28" s="35">
        <v>0.14000000000000001</v>
      </c>
      <c r="AD28" s="75">
        <v>0.14000000000000001</v>
      </c>
      <c r="AE28" s="35">
        <v>0.14000000000000001</v>
      </c>
      <c r="AF28" s="34"/>
      <c r="AG28" s="35">
        <v>0.14000000000000001</v>
      </c>
      <c r="AH28" s="34"/>
      <c r="AI28" s="33"/>
      <c r="AJ28" s="34"/>
      <c r="AK28" s="37">
        <f t="shared" si="2"/>
        <v>1</v>
      </c>
      <c r="AL28" s="38">
        <f t="shared" si="3"/>
        <v>0.72</v>
      </c>
      <c r="AM28" s="83">
        <f t="shared" si="4"/>
        <v>1.1076923076923078E-2</v>
      </c>
      <c r="AN28" s="105" t="s">
        <v>10</v>
      </c>
      <c r="AO28" s="147" t="s">
        <v>161</v>
      </c>
      <c r="AP28" s="146" t="s">
        <v>162</v>
      </c>
      <c r="AQ28" s="93"/>
      <c r="AR28" s="165"/>
    </row>
    <row r="29" spans="1:44" s="29" customFormat="1" ht="102.75" customHeight="1" x14ac:dyDescent="0.2">
      <c r="A29" s="71">
        <f t="shared" si="5"/>
        <v>20</v>
      </c>
      <c r="B29" s="41" t="s">
        <v>54</v>
      </c>
      <c r="C29" s="72" t="s">
        <v>141</v>
      </c>
      <c r="D29" s="41" t="s">
        <v>142</v>
      </c>
      <c r="E29" s="41" t="s">
        <v>163</v>
      </c>
      <c r="F29" s="41" t="s">
        <v>164</v>
      </c>
      <c r="G29" s="41" t="s">
        <v>165</v>
      </c>
      <c r="H29" s="41" t="s">
        <v>129</v>
      </c>
      <c r="I29" s="41" t="s">
        <v>145</v>
      </c>
      <c r="J29" s="79">
        <v>44317</v>
      </c>
      <c r="K29" s="79">
        <v>44530</v>
      </c>
      <c r="L29" s="103">
        <f t="shared" si="1"/>
        <v>1.5384615384615385E-2</v>
      </c>
      <c r="M29" s="33"/>
      <c r="N29" s="34"/>
      <c r="O29" s="33"/>
      <c r="P29" s="34"/>
      <c r="Q29" s="33"/>
      <c r="R29" s="34"/>
      <c r="S29" s="33"/>
      <c r="T29" s="34"/>
      <c r="U29" s="67"/>
      <c r="V29" s="68"/>
      <c r="W29" s="67"/>
      <c r="X29" s="68"/>
      <c r="Y29" s="67"/>
      <c r="Z29" s="68"/>
      <c r="AA29" s="67">
        <v>1</v>
      </c>
      <c r="AB29" s="68">
        <v>1</v>
      </c>
      <c r="AC29" s="67"/>
      <c r="AD29" s="68"/>
      <c r="AE29" s="67"/>
      <c r="AF29" s="68"/>
      <c r="AG29" s="67">
        <v>1</v>
      </c>
      <c r="AH29" s="34"/>
      <c r="AI29" s="33"/>
      <c r="AJ29" s="34"/>
      <c r="AK29" s="65">
        <f t="shared" si="2"/>
        <v>2</v>
      </c>
      <c r="AL29" s="66">
        <f t="shared" si="3"/>
        <v>1</v>
      </c>
      <c r="AM29" s="83">
        <f t="shared" si="4"/>
        <v>7.6923076923076927E-3</v>
      </c>
      <c r="AN29" s="105" t="s">
        <v>10</v>
      </c>
      <c r="AO29" s="147" t="s">
        <v>166</v>
      </c>
      <c r="AP29" s="146" t="s">
        <v>167</v>
      </c>
      <c r="AQ29" s="93"/>
      <c r="AR29" s="165"/>
    </row>
    <row r="30" spans="1:44" s="29" customFormat="1" ht="93" customHeight="1" x14ac:dyDescent="0.2">
      <c r="A30" s="71">
        <f t="shared" si="5"/>
        <v>21</v>
      </c>
      <c r="B30" s="41" t="s">
        <v>54</v>
      </c>
      <c r="C30" s="72" t="s">
        <v>141</v>
      </c>
      <c r="D30" s="41" t="s">
        <v>142</v>
      </c>
      <c r="E30" s="41" t="s">
        <v>168</v>
      </c>
      <c r="F30" s="41" t="s">
        <v>169</v>
      </c>
      <c r="G30" s="41" t="s">
        <v>170</v>
      </c>
      <c r="H30" s="41" t="s">
        <v>67</v>
      </c>
      <c r="I30" s="41" t="s">
        <v>145</v>
      </c>
      <c r="J30" s="79">
        <v>44317</v>
      </c>
      <c r="K30" s="79">
        <v>44545</v>
      </c>
      <c r="L30" s="103">
        <f t="shared" si="1"/>
        <v>1.5384615384615385E-2</v>
      </c>
      <c r="M30" s="33"/>
      <c r="N30" s="34"/>
      <c r="O30" s="33"/>
      <c r="P30" s="34"/>
      <c r="Q30" s="33"/>
      <c r="R30" s="34"/>
      <c r="S30" s="33"/>
      <c r="T30" s="34"/>
      <c r="U30" s="35">
        <v>0.1</v>
      </c>
      <c r="V30" s="34"/>
      <c r="W30" s="35">
        <v>0.1</v>
      </c>
      <c r="X30" s="34"/>
      <c r="Y30" s="35">
        <v>0.15</v>
      </c>
      <c r="Z30" s="34"/>
      <c r="AA30" s="35">
        <v>0.15</v>
      </c>
      <c r="AB30" s="75">
        <v>0.45</v>
      </c>
      <c r="AC30" s="35">
        <v>0.15</v>
      </c>
      <c r="AD30" s="75">
        <v>0.55000000000000004</v>
      </c>
      <c r="AE30" s="35">
        <v>0.15</v>
      </c>
      <c r="AF30" s="34"/>
      <c r="AG30" s="35">
        <v>0.1</v>
      </c>
      <c r="AH30" s="34"/>
      <c r="AI30" s="35">
        <v>0.1</v>
      </c>
      <c r="AJ30" s="34"/>
      <c r="AK30" s="37">
        <f t="shared" si="2"/>
        <v>1</v>
      </c>
      <c r="AL30" s="38">
        <f t="shared" si="3"/>
        <v>1</v>
      </c>
      <c r="AM30" s="83">
        <f t="shared" si="4"/>
        <v>1.5384615384615385E-2</v>
      </c>
      <c r="AN30" s="105" t="s">
        <v>9</v>
      </c>
      <c r="AO30" s="147" t="s">
        <v>171</v>
      </c>
      <c r="AP30" s="146" t="s">
        <v>172</v>
      </c>
      <c r="AQ30" s="93"/>
      <c r="AR30" s="165"/>
    </row>
    <row r="31" spans="1:44" s="29" customFormat="1" ht="126" customHeight="1" x14ac:dyDescent="0.2">
      <c r="A31" s="71">
        <f t="shared" si="5"/>
        <v>22</v>
      </c>
      <c r="B31" s="41" t="s">
        <v>54</v>
      </c>
      <c r="C31" s="72" t="s">
        <v>141</v>
      </c>
      <c r="D31" s="41" t="s">
        <v>142</v>
      </c>
      <c r="E31" s="41" t="s">
        <v>173</v>
      </c>
      <c r="F31" s="41" t="s">
        <v>164</v>
      </c>
      <c r="G31" s="41" t="s">
        <v>165</v>
      </c>
      <c r="H31" s="41" t="s">
        <v>129</v>
      </c>
      <c r="I31" s="41" t="s">
        <v>145</v>
      </c>
      <c r="J31" s="79">
        <v>44317</v>
      </c>
      <c r="K31" s="79">
        <v>44530</v>
      </c>
      <c r="L31" s="103">
        <f t="shared" si="1"/>
        <v>1.5384615384615385E-2</v>
      </c>
      <c r="M31" s="33"/>
      <c r="N31" s="34"/>
      <c r="O31" s="33"/>
      <c r="P31" s="34"/>
      <c r="Q31" s="33"/>
      <c r="R31" s="34"/>
      <c r="S31" s="33"/>
      <c r="T31" s="68"/>
      <c r="U31" s="67"/>
      <c r="V31" s="68"/>
      <c r="W31" s="67"/>
      <c r="X31" s="68"/>
      <c r="Y31" s="67"/>
      <c r="Z31" s="68"/>
      <c r="AA31" s="67">
        <v>1</v>
      </c>
      <c r="AB31" s="68">
        <v>1</v>
      </c>
      <c r="AC31" s="67"/>
      <c r="AD31" s="68">
        <v>1</v>
      </c>
      <c r="AE31" s="67"/>
      <c r="AF31" s="68"/>
      <c r="AG31" s="67">
        <v>1</v>
      </c>
      <c r="AH31" s="68"/>
      <c r="AI31" s="33"/>
      <c r="AJ31" s="34"/>
      <c r="AK31" s="65">
        <f t="shared" si="2"/>
        <v>2</v>
      </c>
      <c r="AL31" s="66">
        <f t="shared" si="3"/>
        <v>2</v>
      </c>
      <c r="AM31" s="83">
        <f t="shared" si="4"/>
        <v>1.5384615384615385E-2</v>
      </c>
      <c r="AN31" s="105" t="s">
        <v>9</v>
      </c>
      <c r="AO31" s="147" t="s">
        <v>174</v>
      </c>
      <c r="AP31" s="146" t="s">
        <v>175</v>
      </c>
      <c r="AQ31" s="93"/>
      <c r="AR31" s="165"/>
    </row>
    <row r="32" spans="1:44" s="29" customFormat="1" ht="118.5" customHeight="1" x14ac:dyDescent="0.2">
      <c r="A32" s="71">
        <f t="shared" si="5"/>
        <v>23</v>
      </c>
      <c r="B32" s="41" t="s">
        <v>54</v>
      </c>
      <c r="C32" s="72" t="s">
        <v>141</v>
      </c>
      <c r="D32" s="41" t="s">
        <v>142</v>
      </c>
      <c r="E32" s="41" t="s">
        <v>176</v>
      </c>
      <c r="F32" s="41" t="s">
        <v>177</v>
      </c>
      <c r="G32" s="41" t="s">
        <v>178</v>
      </c>
      <c r="H32" s="41" t="s">
        <v>67</v>
      </c>
      <c r="I32" s="41" t="s">
        <v>145</v>
      </c>
      <c r="J32" s="79">
        <v>44317</v>
      </c>
      <c r="K32" s="79">
        <v>44530</v>
      </c>
      <c r="L32" s="103">
        <f t="shared" si="1"/>
        <v>1.5384615384615385E-2</v>
      </c>
      <c r="M32" s="33"/>
      <c r="N32" s="34"/>
      <c r="O32" s="33"/>
      <c r="P32" s="34"/>
      <c r="Q32" s="33"/>
      <c r="R32" s="34"/>
      <c r="S32" s="33"/>
      <c r="T32" s="34"/>
      <c r="U32" s="35">
        <v>0.1</v>
      </c>
      <c r="V32" s="34"/>
      <c r="W32" s="35">
        <v>0.15</v>
      </c>
      <c r="X32" s="34"/>
      <c r="Y32" s="35">
        <v>0.2</v>
      </c>
      <c r="Z32" s="75">
        <v>0.45</v>
      </c>
      <c r="AA32" s="35">
        <v>0.15</v>
      </c>
      <c r="AB32" s="75">
        <v>0.15</v>
      </c>
      <c r="AC32" s="35">
        <v>0.15</v>
      </c>
      <c r="AD32" s="75">
        <v>0.15</v>
      </c>
      <c r="AE32" s="35">
        <v>0.15</v>
      </c>
      <c r="AF32" s="34"/>
      <c r="AG32" s="35">
        <v>0.1</v>
      </c>
      <c r="AH32" s="34"/>
      <c r="AI32" s="33"/>
      <c r="AJ32" s="34"/>
      <c r="AK32" s="37">
        <f t="shared" si="2"/>
        <v>1</v>
      </c>
      <c r="AL32" s="38">
        <f t="shared" si="3"/>
        <v>0.75</v>
      </c>
      <c r="AM32" s="83">
        <f t="shared" si="4"/>
        <v>1.1538461538461539E-2</v>
      </c>
      <c r="AN32" s="105" t="s">
        <v>10</v>
      </c>
      <c r="AO32" s="147" t="s">
        <v>179</v>
      </c>
      <c r="AP32" s="146" t="s">
        <v>180</v>
      </c>
      <c r="AQ32" s="93"/>
      <c r="AR32" s="165"/>
    </row>
    <row r="33" spans="1:44" ht="57" customHeight="1" x14ac:dyDescent="0.2">
      <c r="A33" s="71">
        <f t="shared" si="5"/>
        <v>24</v>
      </c>
      <c r="B33" s="41" t="s">
        <v>181</v>
      </c>
      <c r="C33" s="72" t="s">
        <v>181</v>
      </c>
      <c r="D33" s="41" t="s">
        <v>182</v>
      </c>
      <c r="E33" s="42" t="s">
        <v>183</v>
      </c>
      <c r="F33" s="41" t="s">
        <v>184</v>
      </c>
      <c r="G33" s="42" t="s">
        <v>185</v>
      </c>
      <c r="H33" s="41" t="s">
        <v>60</v>
      </c>
      <c r="I33" s="41" t="s">
        <v>186</v>
      </c>
      <c r="J33" s="79">
        <v>44410</v>
      </c>
      <c r="K33" s="79">
        <v>44500</v>
      </c>
      <c r="L33" s="103">
        <f t="shared" si="1"/>
        <v>1.5384615384615385E-2</v>
      </c>
      <c r="M33" s="39"/>
      <c r="N33" s="40"/>
      <c r="O33" s="39"/>
      <c r="P33" s="40"/>
      <c r="Q33" s="39"/>
      <c r="R33" s="40"/>
      <c r="S33" s="39"/>
      <c r="T33" s="40"/>
      <c r="U33" s="39"/>
      <c r="V33" s="40"/>
      <c r="W33" s="39"/>
      <c r="X33" s="40"/>
      <c r="Y33" s="39"/>
      <c r="Z33" s="40"/>
      <c r="AA33" s="39"/>
      <c r="AB33" s="40"/>
      <c r="AC33" s="39"/>
      <c r="AD33" s="40"/>
      <c r="AE33" s="39">
        <v>1</v>
      </c>
      <c r="AF33" s="40"/>
      <c r="AG33" s="39"/>
      <c r="AH33" s="40"/>
      <c r="AI33" s="39"/>
      <c r="AJ33" s="40"/>
      <c r="AK33" s="65">
        <f t="shared" si="2"/>
        <v>1</v>
      </c>
      <c r="AL33" s="66">
        <f t="shared" si="3"/>
        <v>0</v>
      </c>
      <c r="AM33" s="83">
        <f t="shared" si="4"/>
        <v>0</v>
      </c>
      <c r="AN33" s="105" t="s">
        <v>10</v>
      </c>
      <c r="AO33" s="147" t="s">
        <v>187</v>
      </c>
      <c r="AP33" s="146" t="s">
        <v>188</v>
      </c>
      <c r="AQ33" s="91"/>
      <c r="AR33" s="87"/>
    </row>
    <row r="34" spans="1:44" ht="55.5" customHeight="1" x14ac:dyDescent="0.2">
      <c r="A34" s="71">
        <f t="shared" si="5"/>
        <v>25</v>
      </c>
      <c r="B34" s="41" t="s">
        <v>181</v>
      </c>
      <c r="C34" s="72" t="s">
        <v>181</v>
      </c>
      <c r="D34" s="41" t="s">
        <v>182</v>
      </c>
      <c r="E34" s="42" t="s">
        <v>189</v>
      </c>
      <c r="F34" s="77" t="s">
        <v>190</v>
      </c>
      <c r="G34" s="42" t="s">
        <v>191</v>
      </c>
      <c r="H34" s="41" t="s">
        <v>67</v>
      </c>
      <c r="I34" s="41" t="s">
        <v>186</v>
      </c>
      <c r="J34" s="79">
        <v>44317</v>
      </c>
      <c r="K34" s="79">
        <v>44500</v>
      </c>
      <c r="L34" s="103">
        <f t="shared" si="1"/>
        <v>1.5384615384615385E-2</v>
      </c>
      <c r="M34" s="39"/>
      <c r="N34" s="40"/>
      <c r="O34" s="39"/>
      <c r="P34" s="40"/>
      <c r="Q34" s="39"/>
      <c r="R34" s="84">
        <v>0.86</v>
      </c>
      <c r="S34" s="39"/>
      <c r="T34" s="40"/>
      <c r="U34" s="39"/>
      <c r="V34" s="40"/>
      <c r="W34" s="39"/>
      <c r="X34" s="40"/>
      <c r="Y34" s="39"/>
      <c r="Z34" s="40"/>
      <c r="AA34" s="43"/>
      <c r="AB34" s="40"/>
      <c r="AC34" s="39"/>
      <c r="AD34" s="40"/>
      <c r="AE34" s="43">
        <v>1</v>
      </c>
      <c r="AF34" s="40"/>
      <c r="AG34" s="39"/>
      <c r="AH34" s="40"/>
      <c r="AI34" s="39"/>
      <c r="AJ34" s="40"/>
      <c r="AK34" s="37">
        <f t="shared" si="2"/>
        <v>1</v>
      </c>
      <c r="AL34" s="38">
        <f t="shared" si="3"/>
        <v>0.86</v>
      </c>
      <c r="AM34" s="83">
        <f t="shared" si="4"/>
        <v>1.3230769230769232E-2</v>
      </c>
      <c r="AN34" s="105" t="s">
        <v>10</v>
      </c>
      <c r="AO34" s="147" t="s">
        <v>192</v>
      </c>
      <c r="AP34" s="146" t="s">
        <v>193</v>
      </c>
      <c r="AQ34" s="91"/>
      <c r="AR34" s="87"/>
    </row>
    <row r="35" spans="1:44" ht="75.75" customHeight="1" x14ac:dyDescent="0.2">
      <c r="A35" s="71">
        <f t="shared" si="5"/>
        <v>26</v>
      </c>
      <c r="B35" s="41" t="s">
        <v>194</v>
      </c>
      <c r="C35" s="72" t="s">
        <v>195</v>
      </c>
      <c r="D35" s="41" t="s">
        <v>196</v>
      </c>
      <c r="E35" s="42" t="s">
        <v>197</v>
      </c>
      <c r="F35" s="77" t="s">
        <v>198</v>
      </c>
      <c r="G35" s="42" t="s">
        <v>199</v>
      </c>
      <c r="H35" s="41" t="s">
        <v>129</v>
      </c>
      <c r="I35" s="41" t="s">
        <v>200</v>
      </c>
      <c r="J35" s="79">
        <v>44348</v>
      </c>
      <c r="K35" s="79">
        <v>44439</v>
      </c>
      <c r="L35" s="103">
        <f t="shared" si="1"/>
        <v>1.5384615384615385E-2</v>
      </c>
      <c r="M35" s="39"/>
      <c r="N35" s="40"/>
      <c r="O35" s="39"/>
      <c r="P35" s="40"/>
      <c r="Q35" s="39"/>
      <c r="R35" s="40"/>
      <c r="S35" s="39"/>
      <c r="T35" s="40"/>
      <c r="U35" s="39"/>
      <c r="V35" s="40"/>
      <c r="W35" s="39"/>
      <c r="X35" s="40"/>
      <c r="Y35" s="39"/>
      <c r="Z35" s="40"/>
      <c r="AA35" s="48">
        <v>1</v>
      </c>
      <c r="AB35" s="40">
        <v>1</v>
      </c>
      <c r="AC35" s="39"/>
      <c r="AD35" s="40"/>
      <c r="AE35" s="39"/>
      <c r="AF35" s="40"/>
      <c r="AG35" s="39"/>
      <c r="AH35" s="40"/>
      <c r="AI35" s="39"/>
      <c r="AJ35" s="40"/>
      <c r="AK35" s="139">
        <f t="shared" si="2"/>
        <v>1</v>
      </c>
      <c r="AL35" s="129">
        <f t="shared" si="3"/>
        <v>1</v>
      </c>
      <c r="AM35" s="83">
        <f t="shared" si="4"/>
        <v>1.5384615384615385E-2</v>
      </c>
      <c r="AN35" s="105" t="s">
        <v>9</v>
      </c>
      <c r="AO35" s="151" t="s">
        <v>201</v>
      </c>
      <c r="AP35" s="146" t="s">
        <v>202</v>
      </c>
      <c r="AQ35" s="91"/>
      <c r="AR35" s="87"/>
    </row>
    <row r="36" spans="1:44" ht="35" customHeight="1" x14ac:dyDescent="0.2">
      <c r="A36" s="71">
        <f t="shared" si="5"/>
        <v>27</v>
      </c>
      <c r="B36" s="41" t="s">
        <v>194</v>
      </c>
      <c r="C36" s="72" t="s">
        <v>195</v>
      </c>
      <c r="D36" s="41" t="s">
        <v>196</v>
      </c>
      <c r="E36" s="42" t="s">
        <v>203</v>
      </c>
      <c r="F36" s="41" t="s">
        <v>204</v>
      </c>
      <c r="G36" s="41" t="s">
        <v>205</v>
      </c>
      <c r="H36" s="41" t="s">
        <v>67</v>
      </c>
      <c r="I36" s="41" t="s">
        <v>200</v>
      </c>
      <c r="J36" s="79">
        <v>44470</v>
      </c>
      <c r="K36" s="79">
        <v>44561</v>
      </c>
      <c r="L36" s="103">
        <f t="shared" si="1"/>
        <v>1.5384615384615385E-2</v>
      </c>
      <c r="M36" s="39"/>
      <c r="N36" s="40"/>
      <c r="O36" s="39"/>
      <c r="P36" s="40"/>
      <c r="Q36" s="39"/>
      <c r="R36" s="40"/>
      <c r="S36" s="39"/>
      <c r="T36" s="40"/>
      <c r="U36" s="39"/>
      <c r="V36" s="40"/>
      <c r="W36" s="39"/>
      <c r="X36" s="40"/>
      <c r="Y36" s="39"/>
      <c r="Z36" s="40"/>
      <c r="AA36" s="39"/>
      <c r="AB36" s="40"/>
      <c r="AC36" s="39"/>
      <c r="AD36" s="40"/>
      <c r="AE36" s="47">
        <v>0.33333000000000002</v>
      </c>
      <c r="AF36" s="40"/>
      <c r="AG36" s="47">
        <v>0.33333000000000002</v>
      </c>
      <c r="AH36" s="40"/>
      <c r="AI36" s="47">
        <v>0.33333000000000002</v>
      </c>
      <c r="AJ36" s="40"/>
      <c r="AK36" s="139">
        <f t="shared" si="2"/>
        <v>0.99999000000000005</v>
      </c>
      <c r="AL36" s="129">
        <f t="shared" si="3"/>
        <v>0</v>
      </c>
      <c r="AM36" s="83">
        <f t="shared" si="4"/>
        <v>0</v>
      </c>
      <c r="AN36" s="36" t="s">
        <v>10</v>
      </c>
      <c r="AO36" s="147" t="s">
        <v>206</v>
      </c>
      <c r="AP36" s="148" t="s">
        <v>207</v>
      </c>
      <c r="AQ36" s="94"/>
      <c r="AR36" s="166"/>
    </row>
    <row r="37" spans="1:44" ht="48" customHeight="1" x14ac:dyDescent="0.2">
      <c r="A37" s="71">
        <f t="shared" si="5"/>
        <v>28</v>
      </c>
      <c r="B37" s="41" t="s">
        <v>194</v>
      </c>
      <c r="C37" s="72" t="s">
        <v>195</v>
      </c>
      <c r="D37" s="41" t="s">
        <v>196</v>
      </c>
      <c r="E37" s="42" t="s">
        <v>208</v>
      </c>
      <c r="F37" s="41" t="s">
        <v>209</v>
      </c>
      <c r="G37" s="41" t="s">
        <v>210</v>
      </c>
      <c r="H37" s="41" t="s">
        <v>129</v>
      </c>
      <c r="I37" s="41" t="s">
        <v>200</v>
      </c>
      <c r="J37" s="79">
        <v>44470</v>
      </c>
      <c r="K37" s="79">
        <v>44561</v>
      </c>
      <c r="L37" s="103">
        <f t="shared" si="1"/>
        <v>1.5384615384615385E-2</v>
      </c>
      <c r="M37" s="39"/>
      <c r="N37" s="40"/>
      <c r="O37" s="39"/>
      <c r="P37" s="40"/>
      <c r="Q37" s="39"/>
      <c r="R37" s="40"/>
      <c r="S37" s="39"/>
      <c r="T37" s="40"/>
      <c r="U37" s="39"/>
      <c r="V37" s="40"/>
      <c r="W37" s="39"/>
      <c r="X37" s="40"/>
      <c r="Y37" s="39"/>
      <c r="Z37" s="40"/>
      <c r="AA37" s="39"/>
      <c r="AB37" s="40"/>
      <c r="AC37" s="39"/>
      <c r="AD37" s="75">
        <v>0.33</v>
      </c>
      <c r="AE37" s="47">
        <v>0.33333000000000002</v>
      </c>
      <c r="AF37" s="75"/>
      <c r="AG37" s="47">
        <v>0.33333000000000002</v>
      </c>
      <c r="AH37" s="40"/>
      <c r="AI37" s="47">
        <v>0.33333000000000002</v>
      </c>
      <c r="AJ37" s="40"/>
      <c r="AK37" s="139">
        <f t="shared" si="2"/>
        <v>0.99999000000000005</v>
      </c>
      <c r="AL37" s="129">
        <f t="shared" si="3"/>
        <v>0.33</v>
      </c>
      <c r="AM37" s="83">
        <f t="shared" si="4"/>
        <v>5.0769738466615441E-3</v>
      </c>
      <c r="AN37" s="36" t="s">
        <v>10</v>
      </c>
      <c r="AO37" s="147" t="s">
        <v>211</v>
      </c>
      <c r="AP37" s="148" t="s">
        <v>212</v>
      </c>
      <c r="AQ37" s="95"/>
      <c r="AR37" s="167"/>
    </row>
    <row r="38" spans="1:44" ht="78" customHeight="1" x14ac:dyDescent="0.2">
      <c r="A38" s="71">
        <f t="shared" si="5"/>
        <v>29</v>
      </c>
      <c r="B38" s="41" t="s">
        <v>194</v>
      </c>
      <c r="C38" s="72" t="s">
        <v>195</v>
      </c>
      <c r="D38" s="41" t="s">
        <v>196</v>
      </c>
      <c r="E38" s="42" t="s">
        <v>213</v>
      </c>
      <c r="F38" s="41" t="s">
        <v>214</v>
      </c>
      <c r="G38" s="41" t="s">
        <v>215</v>
      </c>
      <c r="H38" s="41" t="s">
        <v>67</v>
      </c>
      <c r="I38" s="41" t="s">
        <v>200</v>
      </c>
      <c r="J38" s="79">
        <v>44197</v>
      </c>
      <c r="K38" s="79">
        <v>44561</v>
      </c>
      <c r="L38" s="103">
        <f t="shared" si="1"/>
        <v>1.5384615384615385E-2</v>
      </c>
      <c r="M38" s="73">
        <v>1</v>
      </c>
      <c r="N38" s="74">
        <v>1</v>
      </c>
      <c r="O38" s="73"/>
      <c r="P38" s="74"/>
      <c r="Q38" s="73"/>
      <c r="R38" s="74"/>
      <c r="S38" s="73">
        <v>4</v>
      </c>
      <c r="T38" s="74">
        <v>4</v>
      </c>
      <c r="U38" s="73">
        <v>2</v>
      </c>
      <c r="V38" s="74">
        <v>2</v>
      </c>
      <c r="W38" s="73">
        <v>1</v>
      </c>
      <c r="X38" s="74">
        <v>2</v>
      </c>
      <c r="Y38" s="73">
        <v>1</v>
      </c>
      <c r="Z38" s="74">
        <v>1</v>
      </c>
      <c r="AA38" s="73">
        <v>4</v>
      </c>
      <c r="AB38" s="74">
        <v>4</v>
      </c>
      <c r="AC38" s="73">
        <v>2</v>
      </c>
      <c r="AD38" s="74">
        <v>1</v>
      </c>
      <c r="AE38" s="73"/>
      <c r="AF38" s="74"/>
      <c r="AG38" s="73"/>
      <c r="AH38" s="74"/>
      <c r="AI38" s="73"/>
      <c r="AJ38" s="74"/>
      <c r="AK38" s="139">
        <f t="shared" si="2"/>
        <v>15</v>
      </c>
      <c r="AL38" s="129">
        <f t="shared" si="3"/>
        <v>15</v>
      </c>
      <c r="AM38" s="83">
        <f t="shared" si="4"/>
        <v>1.5384615384615385E-2</v>
      </c>
      <c r="AN38" s="105" t="s">
        <v>9</v>
      </c>
      <c r="AO38" s="151" t="s">
        <v>216</v>
      </c>
      <c r="AP38" s="148" t="s">
        <v>217</v>
      </c>
      <c r="AQ38" s="95"/>
      <c r="AR38" s="167"/>
    </row>
    <row r="39" spans="1:44" ht="67.5" customHeight="1" x14ac:dyDescent="0.2">
      <c r="A39" s="71">
        <f t="shared" si="5"/>
        <v>30</v>
      </c>
      <c r="B39" s="41" t="s">
        <v>194</v>
      </c>
      <c r="C39" s="72" t="s">
        <v>195</v>
      </c>
      <c r="D39" s="41" t="s">
        <v>196</v>
      </c>
      <c r="E39" s="72" t="s">
        <v>218</v>
      </c>
      <c r="F39" s="41" t="s">
        <v>219</v>
      </c>
      <c r="G39" s="41" t="s">
        <v>220</v>
      </c>
      <c r="H39" s="80" t="s">
        <v>129</v>
      </c>
      <c r="I39" s="41" t="s">
        <v>200</v>
      </c>
      <c r="J39" s="79">
        <v>44378</v>
      </c>
      <c r="K39" s="79">
        <v>44469</v>
      </c>
      <c r="L39" s="103">
        <f t="shared" si="1"/>
        <v>1.5384615384615385E-2</v>
      </c>
      <c r="M39" s="39"/>
      <c r="N39" s="40"/>
      <c r="O39" s="39"/>
      <c r="P39" s="40"/>
      <c r="Q39" s="39"/>
      <c r="R39" s="40"/>
      <c r="S39" s="39"/>
      <c r="T39" s="40"/>
      <c r="U39" s="39"/>
      <c r="V39" s="40"/>
      <c r="W39" s="39"/>
      <c r="X39" s="40"/>
      <c r="Y39" s="47">
        <v>0.33333000000000002</v>
      </c>
      <c r="Z39" s="149">
        <v>0.33</v>
      </c>
      <c r="AA39" s="47">
        <v>0.33333000000000002</v>
      </c>
      <c r="AB39" s="40"/>
      <c r="AC39" s="47">
        <v>0.33333000000000002</v>
      </c>
      <c r="AD39" s="84">
        <v>0.33</v>
      </c>
      <c r="AE39" s="39"/>
      <c r="AF39" s="40"/>
      <c r="AG39" s="39"/>
      <c r="AH39" s="40"/>
      <c r="AI39" s="39"/>
      <c r="AJ39" s="40"/>
      <c r="AK39" s="139">
        <f t="shared" si="2"/>
        <v>0.99999000000000005</v>
      </c>
      <c r="AL39" s="129">
        <f t="shared" si="3"/>
        <v>0.66</v>
      </c>
      <c r="AM39" s="83">
        <f t="shared" si="4"/>
        <v>1.0153947693323088E-2</v>
      </c>
      <c r="AN39" s="105" t="s">
        <v>10</v>
      </c>
      <c r="AO39" s="151" t="s">
        <v>221</v>
      </c>
      <c r="AP39" s="148" t="s">
        <v>222</v>
      </c>
      <c r="AQ39" s="95"/>
      <c r="AR39" s="167"/>
    </row>
    <row r="40" spans="1:44" ht="84.75" customHeight="1" x14ac:dyDescent="0.2">
      <c r="A40" s="71">
        <f t="shared" si="5"/>
        <v>31</v>
      </c>
      <c r="B40" s="41" t="s">
        <v>194</v>
      </c>
      <c r="C40" s="72" t="s">
        <v>195</v>
      </c>
      <c r="D40" s="41" t="s">
        <v>196</v>
      </c>
      <c r="E40" s="72" t="s">
        <v>223</v>
      </c>
      <c r="F40" s="96" t="s">
        <v>224</v>
      </c>
      <c r="G40" s="97" t="s">
        <v>225</v>
      </c>
      <c r="H40" s="41" t="s">
        <v>129</v>
      </c>
      <c r="I40" s="41" t="s">
        <v>200</v>
      </c>
      <c r="J40" s="79">
        <v>44378</v>
      </c>
      <c r="K40" s="79">
        <v>44561</v>
      </c>
      <c r="L40" s="103">
        <f t="shared" si="1"/>
        <v>1.5384615384615385E-2</v>
      </c>
      <c r="M40" s="39"/>
      <c r="N40" s="40"/>
      <c r="O40" s="39"/>
      <c r="P40" s="40"/>
      <c r="Q40" s="39"/>
      <c r="R40" s="40"/>
      <c r="S40" s="39"/>
      <c r="T40" s="40"/>
      <c r="U40" s="39"/>
      <c r="V40" s="40"/>
      <c r="W40" s="39"/>
      <c r="X40" s="40"/>
      <c r="Y40" s="39">
        <v>1</v>
      </c>
      <c r="Z40" s="40"/>
      <c r="AA40" s="39"/>
      <c r="AB40" s="40"/>
      <c r="AC40" s="39"/>
      <c r="AD40" s="40"/>
      <c r="AE40" s="39"/>
      <c r="AF40" s="40"/>
      <c r="AG40" s="39"/>
      <c r="AH40" s="40"/>
      <c r="AI40" s="39"/>
      <c r="AJ40" s="40"/>
      <c r="AK40" s="139">
        <f t="shared" ref="AK40" si="12">M40+O40+Q40+S40+U40+W40+Y40+AA40+AC40+AE40+AG40+AI40</f>
        <v>1</v>
      </c>
      <c r="AL40" s="129">
        <f t="shared" ref="AL40" si="13">N40+P40+R40+T40+V40+X40+Z40+AB40+AD40+AF40+AH40+AJ40</f>
        <v>0</v>
      </c>
      <c r="AM40" s="83">
        <f t="shared" si="4"/>
        <v>0</v>
      </c>
      <c r="AN40" s="105" t="s">
        <v>10</v>
      </c>
      <c r="AO40" s="151" t="s">
        <v>226</v>
      </c>
      <c r="AP40" s="146" t="s">
        <v>227</v>
      </c>
      <c r="AQ40" s="91"/>
      <c r="AR40" s="87"/>
    </row>
    <row r="41" spans="1:44" ht="84.75" customHeight="1" x14ac:dyDescent="0.2">
      <c r="A41" s="71">
        <f t="shared" si="5"/>
        <v>32</v>
      </c>
      <c r="B41" s="41" t="s">
        <v>194</v>
      </c>
      <c r="C41" s="72" t="s">
        <v>195</v>
      </c>
      <c r="D41" s="41" t="s">
        <v>196</v>
      </c>
      <c r="E41" s="42" t="s">
        <v>228</v>
      </c>
      <c r="F41" s="96" t="s">
        <v>229</v>
      </c>
      <c r="G41" s="98" t="s">
        <v>230</v>
      </c>
      <c r="H41" s="41" t="s">
        <v>129</v>
      </c>
      <c r="I41" s="41" t="s">
        <v>200</v>
      </c>
      <c r="J41" s="79">
        <v>44378</v>
      </c>
      <c r="K41" s="79">
        <v>44561</v>
      </c>
      <c r="L41" s="103">
        <f t="shared" si="1"/>
        <v>1.5384615384615385E-2</v>
      </c>
      <c r="M41" s="39"/>
      <c r="N41" s="40"/>
      <c r="O41" s="39"/>
      <c r="P41" s="40"/>
      <c r="Q41" s="39"/>
      <c r="R41" s="40"/>
      <c r="S41" s="39"/>
      <c r="T41" s="40"/>
      <c r="U41" s="39"/>
      <c r="V41" s="40"/>
      <c r="W41" s="39"/>
      <c r="X41" s="40"/>
      <c r="Y41" s="43">
        <v>0.15</v>
      </c>
      <c r="Z41" s="84">
        <v>0.15</v>
      </c>
      <c r="AA41" s="43">
        <v>0.2</v>
      </c>
      <c r="AB41" s="84">
        <v>0.2</v>
      </c>
      <c r="AC41" s="43">
        <v>0.2</v>
      </c>
      <c r="AD41" s="40"/>
      <c r="AE41" s="43">
        <v>0.2</v>
      </c>
      <c r="AF41" s="40"/>
      <c r="AG41" s="43">
        <v>0.15</v>
      </c>
      <c r="AH41" s="40"/>
      <c r="AI41" s="43">
        <v>0.1</v>
      </c>
      <c r="AJ41" s="40"/>
      <c r="AK41" s="139">
        <f t="shared" si="2"/>
        <v>1</v>
      </c>
      <c r="AL41" s="129">
        <f t="shared" si="3"/>
        <v>0.35</v>
      </c>
      <c r="AM41" s="83">
        <f t="shared" si="4"/>
        <v>5.3846153846153844E-3</v>
      </c>
      <c r="AN41" s="105" t="s">
        <v>10</v>
      </c>
      <c r="AO41" s="151" t="s">
        <v>231</v>
      </c>
      <c r="AP41" s="146" t="s">
        <v>232</v>
      </c>
      <c r="AQ41" s="91"/>
      <c r="AR41" s="87"/>
    </row>
    <row r="42" spans="1:44" ht="150" customHeight="1" x14ac:dyDescent="0.2">
      <c r="A42" s="71">
        <f t="shared" si="5"/>
        <v>33</v>
      </c>
      <c r="B42" s="72" t="s">
        <v>194</v>
      </c>
      <c r="C42" s="72" t="s">
        <v>195</v>
      </c>
      <c r="D42" s="72" t="s">
        <v>196</v>
      </c>
      <c r="E42" s="42" t="s">
        <v>233</v>
      </c>
      <c r="F42" s="99" t="s">
        <v>234</v>
      </c>
      <c r="G42" s="72" t="s">
        <v>235</v>
      </c>
      <c r="H42" s="72" t="s">
        <v>129</v>
      </c>
      <c r="I42" s="72" t="s">
        <v>200</v>
      </c>
      <c r="J42" s="79">
        <v>44197</v>
      </c>
      <c r="K42" s="79">
        <v>44545</v>
      </c>
      <c r="L42" s="103">
        <f t="shared" si="1"/>
        <v>1.5384615384615385E-2</v>
      </c>
      <c r="M42" s="57">
        <v>0.1</v>
      </c>
      <c r="N42" s="58">
        <v>0.1</v>
      </c>
      <c r="O42" s="57">
        <v>0.05</v>
      </c>
      <c r="P42" s="58">
        <v>0.05</v>
      </c>
      <c r="Q42" s="57">
        <v>0.05</v>
      </c>
      <c r="R42" s="58">
        <v>0.05</v>
      </c>
      <c r="S42" s="57">
        <v>0.1</v>
      </c>
      <c r="T42" s="58">
        <v>0.1</v>
      </c>
      <c r="U42" s="57">
        <v>0.1</v>
      </c>
      <c r="V42" s="58">
        <v>0.1</v>
      </c>
      <c r="W42" s="57">
        <v>0.1</v>
      </c>
      <c r="X42" s="58">
        <v>0.1</v>
      </c>
      <c r="Y42" s="57">
        <v>0.1</v>
      </c>
      <c r="Z42" s="58">
        <v>0.1</v>
      </c>
      <c r="AA42" s="57">
        <v>0.1</v>
      </c>
      <c r="AB42" s="58">
        <v>0.1</v>
      </c>
      <c r="AC42" s="57">
        <v>0.1</v>
      </c>
      <c r="AD42" s="58">
        <v>0.1</v>
      </c>
      <c r="AE42" s="59">
        <v>0.1</v>
      </c>
      <c r="AF42" s="58"/>
      <c r="AG42" s="59">
        <v>0.05</v>
      </c>
      <c r="AH42" s="58"/>
      <c r="AI42" s="57">
        <v>0.05</v>
      </c>
      <c r="AJ42" s="60"/>
      <c r="AK42" s="139">
        <f>M42+O42+Q42+S42+U42+W42+Y42+AA42+AC42+AE42+AG42+AI42</f>
        <v>1</v>
      </c>
      <c r="AL42" s="129">
        <f t="shared" si="3"/>
        <v>0.79999999999999993</v>
      </c>
      <c r="AM42" s="83">
        <f t="shared" si="4"/>
        <v>1.2307692307692308E-2</v>
      </c>
      <c r="AN42" s="105" t="s">
        <v>10</v>
      </c>
      <c r="AO42" s="151" t="s">
        <v>236</v>
      </c>
      <c r="AP42" s="146" t="s">
        <v>237</v>
      </c>
      <c r="AQ42" s="91"/>
      <c r="AR42" s="87"/>
    </row>
    <row r="43" spans="1:44" ht="77.25" customHeight="1" x14ac:dyDescent="0.2">
      <c r="A43" s="71">
        <f t="shared" si="5"/>
        <v>34</v>
      </c>
      <c r="B43" s="72" t="s">
        <v>194</v>
      </c>
      <c r="C43" s="72" t="s">
        <v>195</v>
      </c>
      <c r="D43" s="72" t="s">
        <v>196</v>
      </c>
      <c r="E43" s="42" t="s">
        <v>238</v>
      </c>
      <c r="F43" s="72" t="s">
        <v>239</v>
      </c>
      <c r="G43" s="72" t="s">
        <v>240</v>
      </c>
      <c r="H43" s="72" t="s">
        <v>129</v>
      </c>
      <c r="I43" s="72" t="s">
        <v>200</v>
      </c>
      <c r="J43" s="79">
        <v>44287</v>
      </c>
      <c r="K43" s="79">
        <v>44500</v>
      </c>
      <c r="L43" s="103">
        <f t="shared" si="1"/>
        <v>1.5384615384615385E-2</v>
      </c>
      <c r="M43" s="57"/>
      <c r="N43" s="58"/>
      <c r="O43" s="57"/>
      <c r="P43" s="58"/>
      <c r="Q43" s="57"/>
      <c r="R43" s="58"/>
      <c r="S43" s="57">
        <v>0.2</v>
      </c>
      <c r="T43" s="58">
        <v>0.2</v>
      </c>
      <c r="U43" s="57">
        <v>0.2</v>
      </c>
      <c r="V43" s="58">
        <v>0.2</v>
      </c>
      <c r="W43" s="57">
        <v>0.2</v>
      </c>
      <c r="X43" s="58">
        <v>0.2</v>
      </c>
      <c r="Y43" s="57">
        <v>0.1</v>
      </c>
      <c r="Z43" s="58">
        <v>0.1</v>
      </c>
      <c r="AA43" s="57">
        <v>0.1</v>
      </c>
      <c r="AB43" s="58">
        <v>0.3</v>
      </c>
      <c r="AC43" s="57">
        <v>0.1</v>
      </c>
      <c r="AD43" s="58"/>
      <c r="AE43" s="59">
        <v>0.1</v>
      </c>
      <c r="AF43" s="58"/>
      <c r="AG43" s="59"/>
      <c r="AH43" s="58"/>
      <c r="AI43" s="57"/>
      <c r="AJ43" s="60"/>
      <c r="AK43" s="139">
        <f t="shared" si="2"/>
        <v>1</v>
      </c>
      <c r="AL43" s="129">
        <f t="shared" si="3"/>
        <v>1</v>
      </c>
      <c r="AM43" s="83">
        <f t="shared" si="4"/>
        <v>1.5384615384615385E-2</v>
      </c>
      <c r="AN43" s="105" t="s">
        <v>9</v>
      </c>
      <c r="AO43" s="151" t="s">
        <v>241</v>
      </c>
      <c r="AP43" s="146" t="s">
        <v>242</v>
      </c>
      <c r="AQ43" s="91"/>
      <c r="AR43" s="87"/>
    </row>
    <row r="44" spans="1:44" ht="59.25" customHeight="1" x14ac:dyDescent="0.2">
      <c r="A44" s="71">
        <f t="shared" si="5"/>
        <v>35</v>
      </c>
      <c r="B44" s="72" t="s">
        <v>194</v>
      </c>
      <c r="C44" s="72" t="s">
        <v>195</v>
      </c>
      <c r="D44" s="72" t="s">
        <v>196</v>
      </c>
      <c r="E44" s="42" t="s">
        <v>243</v>
      </c>
      <c r="F44" s="72" t="s">
        <v>244</v>
      </c>
      <c r="G44" s="72" t="s">
        <v>245</v>
      </c>
      <c r="H44" s="72" t="s">
        <v>129</v>
      </c>
      <c r="I44" s="72" t="s">
        <v>200</v>
      </c>
      <c r="J44" s="79">
        <v>44348</v>
      </c>
      <c r="K44" s="79">
        <v>44377</v>
      </c>
      <c r="L44" s="103">
        <f t="shared" si="1"/>
        <v>1.5384615384615385E-2</v>
      </c>
      <c r="M44" s="61"/>
      <c r="N44" s="62"/>
      <c r="O44" s="61"/>
      <c r="P44" s="62"/>
      <c r="Q44" s="61"/>
      <c r="R44" s="62"/>
      <c r="S44" s="61"/>
      <c r="T44" s="62"/>
      <c r="U44" s="61"/>
      <c r="V44" s="62"/>
      <c r="W44" s="61">
        <v>1</v>
      </c>
      <c r="X44" s="62">
        <v>0.5</v>
      </c>
      <c r="Y44" s="61"/>
      <c r="Z44" s="62">
        <v>0.5</v>
      </c>
      <c r="AA44" s="61"/>
      <c r="AB44" s="62"/>
      <c r="AC44" s="61"/>
      <c r="AD44" s="62"/>
      <c r="AE44" s="63"/>
      <c r="AF44" s="62"/>
      <c r="AG44" s="63"/>
      <c r="AH44" s="62"/>
      <c r="AI44" s="61"/>
      <c r="AJ44" s="64"/>
      <c r="AK44" s="139">
        <f>M44+O44+Q44+S44+U44+W44+Y44+AA44+AC44+AE44+AG44+AI44</f>
        <v>1</v>
      </c>
      <c r="AL44" s="129">
        <f t="shared" si="3"/>
        <v>1</v>
      </c>
      <c r="AM44" s="83">
        <f t="shared" si="4"/>
        <v>1.5384615384615385E-2</v>
      </c>
      <c r="AN44" s="104" t="s">
        <v>9</v>
      </c>
      <c r="AO44" s="151" t="s">
        <v>246</v>
      </c>
      <c r="AP44" s="146" t="s">
        <v>247</v>
      </c>
      <c r="AQ44" s="91"/>
      <c r="AR44" s="87"/>
    </row>
    <row r="45" spans="1:44" s="29" customFormat="1" ht="79.5" customHeight="1" x14ac:dyDescent="0.2">
      <c r="A45" s="71">
        <f t="shared" si="5"/>
        <v>36</v>
      </c>
      <c r="B45" s="41" t="s">
        <v>194</v>
      </c>
      <c r="C45" s="72" t="s">
        <v>195</v>
      </c>
      <c r="D45" s="41" t="s">
        <v>196</v>
      </c>
      <c r="E45" s="41" t="s">
        <v>248</v>
      </c>
      <c r="F45" s="78" t="s">
        <v>249</v>
      </c>
      <c r="G45" s="78" t="s">
        <v>250</v>
      </c>
      <c r="H45" s="41" t="s">
        <v>129</v>
      </c>
      <c r="I45" s="41" t="s">
        <v>200</v>
      </c>
      <c r="J45" s="79">
        <v>44348</v>
      </c>
      <c r="K45" s="79">
        <v>44561</v>
      </c>
      <c r="L45" s="103">
        <f t="shared" si="1"/>
        <v>1.5384615384615385E-2</v>
      </c>
      <c r="M45" s="67"/>
      <c r="N45" s="68"/>
      <c r="O45" s="67"/>
      <c r="P45" s="68"/>
      <c r="Q45" s="67"/>
      <c r="R45" s="68"/>
      <c r="S45" s="67"/>
      <c r="T45" s="68"/>
      <c r="U45" s="67"/>
      <c r="V45" s="68"/>
      <c r="W45" s="67">
        <v>1</v>
      </c>
      <c r="X45" s="68">
        <v>1</v>
      </c>
      <c r="Y45" s="67"/>
      <c r="Z45" s="68"/>
      <c r="AA45" s="67">
        <v>1</v>
      </c>
      <c r="AB45" s="68">
        <v>1</v>
      </c>
      <c r="AC45" s="67"/>
      <c r="AD45" s="68"/>
      <c r="AE45" s="67">
        <v>1</v>
      </c>
      <c r="AF45" s="68"/>
      <c r="AG45" s="67"/>
      <c r="AH45" s="68"/>
      <c r="AI45" s="67">
        <v>2</v>
      </c>
      <c r="AJ45" s="34"/>
      <c r="AK45" s="139">
        <f>M45+O45+Q45+S45+U45+W45+Y45+AA45+AC45+AE45+AG45+AI45</f>
        <v>5</v>
      </c>
      <c r="AL45" s="129">
        <f t="shared" ref="AL45" si="14">N45+P45+R45+T45+V45+X45+Z45+AB45+AD45+AF45+AH45+AJ45</f>
        <v>2</v>
      </c>
      <c r="AM45" s="83">
        <f t="shared" si="4"/>
        <v>6.1538461538461547E-3</v>
      </c>
      <c r="AN45" s="105" t="s">
        <v>10</v>
      </c>
      <c r="AO45" s="151" t="s">
        <v>251</v>
      </c>
      <c r="AP45" s="146" t="s">
        <v>252</v>
      </c>
      <c r="AQ45" s="93"/>
      <c r="AR45" s="165"/>
    </row>
    <row r="46" spans="1:44" ht="61.5" customHeight="1" x14ac:dyDescent="0.2">
      <c r="A46" s="71">
        <f t="shared" si="5"/>
        <v>37</v>
      </c>
      <c r="B46" s="41" t="s">
        <v>194</v>
      </c>
      <c r="C46" s="72" t="s">
        <v>195</v>
      </c>
      <c r="D46" s="41" t="s">
        <v>196</v>
      </c>
      <c r="E46" s="46" t="s">
        <v>253</v>
      </c>
      <c r="F46" s="46" t="s">
        <v>254</v>
      </c>
      <c r="G46" s="78" t="s">
        <v>255</v>
      </c>
      <c r="H46" s="41" t="s">
        <v>129</v>
      </c>
      <c r="I46" s="41" t="s">
        <v>200</v>
      </c>
      <c r="J46" s="79">
        <v>44287</v>
      </c>
      <c r="K46" s="79">
        <v>44347</v>
      </c>
      <c r="L46" s="103">
        <f t="shared" si="1"/>
        <v>1.5384615384615385E-2</v>
      </c>
      <c r="M46" s="44"/>
      <c r="N46" s="45"/>
      <c r="O46" s="44"/>
      <c r="P46" s="45"/>
      <c r="Q46" s="44"/>
      <c r="R46" s="45"/>
      <c r="S46" s="49">
        <v>0.3</v>
      </c>
      <c r="T46" s="85">
        <v>0.3</v>
      </c>
      <c r="U46" s="49">
        <v>0.7</v>
      </c>
      <c r="V46" s="85">
        <v>0.7</v>
      </c>
      <c r="W46" s="44"/>
      <c r="X46" s="45"/>
      <c r="Y46" s="44"/>
      <c r="Z46" s="45"/>
      <c r="AA46" s="44"/>
      <c r="AB46" s="45"/>
      <c r="AC46" s="44"/>
      <c r="AD46" s="45"/>
      <c r="AE46" s="44"/>
      <c r="AF46" s="45"/>
      <c r="AG46" s="44"/>
      <c r="AH46" s="45"/>
      <c r="AI46" s="44"/>
      <c r="AJ46" s="45"/>
      <c r="AK46" s="139">
        <f t="shared" si="2"/>
        <v>1</v>
      </c>
      <c r="AL46" s="129">
        <f t="shared" si="3"/>
        <v>1</v>
      </c>
      <c r="AM46" s="83">
        <f t="shared" si="4"/>
        <v>1.5384615384615385E-2</v>
      </c>
      <c r="AN46" s="104" t="s">
        <v>9</v>
      </c>
      <c r="AO46" s="151" t="s">
        <v>256</v>
      </c>
      <c r="AP46" s="146" t="s">
        <v>257</v>
      </c>
      <c r="AQ46" s="91"/>
      <c r="AR46" s="87"/>
    </row>
    <row r="47" spans="1:44" ht="73.5" customHeight="1" x14ac:dyDescent="0.2">
      <c r="A47" s="71">
        <f t="shared" si="5"/>
        <v>38</v>
      </c>
      <c r="B47" s="41" t="s">
        <v>194</v>
      </c>
      <c r="C47" s="72" t="s">
        <v>195</v>
      </c>
      <c r="D47" s="41" t="s">
        <v>196</v>
      </c>
      <c r="E47" s="42" t="s">
        <v>258</v>
      </c>
      <c r="F47" s="72" t="s">
        <v>259</v>
      </c>
      <c r="G47" s="72" t="s">
        <v>260</v>
      </c>
      <c r="H47" s="72" t="s">
        <v>129</v>
      </c>
      <c r="I47" s="72" t="s">
        <v>200</v>
      </c>
      <c r="J47" s="79">
        <v>44256</v>
      </c>
      <c r="K47" s="79">
        <v>44561</v>
      </c>
      <c r="L47" s="103">
        <f t="shared" si="1"/>
        <v>1.5384615384615385E-2</v>
      </c>
      <c r="M47" s="39"/>
      <c r="N47" s="40"/>
      <c r="O47" s="39"/>
      <c r="P47" s="40"/>
      <c r="Q47" s="57">
        <v>0.1</v>
      </c>
      <c r="R47" s="58">
        <v>0.1</v>
      </c>
      <c r="S47" s="57">
        <v>0.1</v>
      </c>
      <c r="T47" s="58">
        <v>0.1</v>
      </c>
      <c r="U47" s="57">
        <v>0.1</v>
      </c>
      <c r="V47" s="58">
        <v>0.1</v>
      </c>
      <c r="W47" s="57">
        <v>0.1</v>
      </c>
      <c r="X47" s="58">
        <v>0.1</v>
      </c>
      <c r="Y47" s="57">
        <v>0.1</v>
      </c>
      <c r="Z47" s="58">
        <v>0.1</v>
      </c>
      <c r="AA47" s="57">
        <v>0.1</v>
      </c>
      <c r="AB47" s="58">
        <v>0.1</v>
      </c>
      <c r="AC47" s="57">
        <v>0.1</v>
      </c>
      <c r="AD47" s="58">
        <v>0.4</v>
      </c>
      <c r="AE47" s="57">
        <v>0.1</v>
      </c>
      <c r="AF47" s="58"/>
      <c r="AG47" s="57">
        <v>0.1</v>
      </c>
      <c r="AH47" s="58"/>
      <c r="AI47" s="57">
        <v>0.1</v>
      </c>
      <c r="AJ47" s="60"/>
      <c r="AK47" s="139">
        <f t="shared" si="2"/>
        <v>0.99999999999999989</v>
      </c>
      <c r="AL47" s="129">
        <f t="shared" si="3"/>
        <v>1</v>
      </c>
      <c r="AM47" s="83">
        <f t="shared" si="4"/>
        <v>1.5384615384615385E-2</v>
      </c>
      <c r="AN47" s="105" t="s">
        <v>9</v>
      </c>
      <c r="AO47" s="151" t="s">
        <v>261</v>
      </c>
      <c r="AP47" s="146" t="s">
        <v>262</v>
      </c>
      <c r="AQ47" s="91"/>
      <c r="AR47" s="87"/>
    </row>
    <row r="48" spans="1:44" ht="73.5" customHeight="1" x14ac:dyDescent="0.2">
      <c r="A48" s="71">
        <f t="shared" si="5"/>
        <v>39</v>
      </c>
      <c r="B48" s="41" t="s">
        <v>194</v>
      </c>
      <c r="C48" s="72" t="s">
        <v>195</v>
      </c>
      <c r="D48" s="41" t="s">
        <v>196</v>
      </c>
      <c r="E48" s="42" t="s">
        <v>263</v>
      </c>
      <c r="F48" s="72" t="s">
        <v>264</v>
      </c>
      <c r="G48" s="72" t="s">
        <v>265</v>
      </c>
      <c r="H48" s="72" t="s">
        <v>60</v>
      </c>
      <c r="I48" s="72" t="s">
        <v>200</v>
      </c>
      <c r="J48" s="79">
        <v>44409</v>
      </c>
      <c r="K48" s="79">
        <v>44439</v>
      </c>
      <c r="L48" s="103">
        <f t="shared" si="1"/>
        <v>1.5384615384615385E-2</v>
      </c>
      <c r="M48" s="39"/>
      <c r="N48" s="40"/>
      <c r="O48" s="39"/>
      <c r="P48" s="40"/>
      <c r="Q48" s="57"/>
      <c r="R48" s="58"/>
      <c r="S48" s="57"/>
      <c r="T48" s="58"/>
      <c r="U48" s="57"/>
      <c r="V48" s="58"/>
      <c r="W48" s="57"/>
      <c r="X48" s="58"/>
      <c r="Y48" s="57"/>
      <c r="Z48" s="58"/>
      <c r="AA48" s="67">
        <v>1</v>
      </c>
      <c r="AB48" s="68"/>
      <c r="AC48" s="57"/>
      <c r="AD48" s="157">
        <v>0.5</v>
      </c>
      <c r="AE48" s="57"/>
      <c r="AF48" s="58"/>
      <c r="AG48" s="57"/>
      <c r="AH48" s="58"/>
      <c r="AI48" s="57"/>
      <c r="AJ48" s="60"/>
      <c r="AK48" s="139">
        <f t="shared" si="2"/>
        <v>1</v>
      </c>
      <c r="AL48" s="129">
        <f t="shared" si="3"/>
        <v>0.5</v>
      </c>
      <c r="AM48" s="83">
        <f t="shared" si="4"/>
        <v>7.6923076923076927E-3</v>
      </c>
      <c r="AN48" s="36" t="s">
        <v>10</v>
      </c>
      <c r="AO48" s="151" t="s">
        <v>266</v>
      </c>
      <c r="AP48" s="146" t="s">
        <v>267</v>
      </c>
      <c r="AQ48" s="91"/>
      <c r="AR48" s="87"/>
    </row>
    <row r="49" spans="1:44" ht="56.25" customHeight="1" x14ac:dyDescent="0.2">
      <c r="A49" s="71">
        <f t="shared" si="5"/>
        <v>40</v>
      </c>
      <c r="B49" s="72" t="s">
        <v>194</v>
      </c>
      <c r="C49" s="72" t="s">
        <v>268</v>
      </c>
      <c r="D49" s="72" t="s">
        <v>196</v>
      </c>
      <c r="E49" s="42" t="s">
        <v>269</v>
      </c>
      <c r="F49" s="100" t="s">
        <v>270</v>
      </c>
      <c r="G49" s="100" t="s">
        <v>271</v>
      </c>
      <c r="H49" s="100" t="s">
        <v>129</v>
      </c>
      <c r="I49" s="72" t="s">
        <v>200</v>
      </c>
      <c r="J49" s="79">
        <v>44348</v>
      </c>
      <c r="K49" s="79">
        <v>44561</v>
      </c>
      <c r="L49" s="103">
        <f t="shared" si="1"/>
        <v>1.5384615384615385E-2</v>
      </c>
      <c r="M49" s="39"/>
      <c r="N49" s="40"/>
      <c r="O49" s="39"/>
      <c r="P49" s="40"/>
      <c r="Q49" s="39"/>
      <c r="R49" s="40"/>
      <c r="S49" s="39"/>
      <c r="T49" s="40"/>
      <c r="U49" s="39"/>
      <c r="V49" s="40"/>
      <c r="W49" s="39"/>
      <c r="X49" s="40">
        <v>1</v>
      </c>
      <c r="Y49" s="39">
        <v>1</v>
      </c>
      <c r="Z49" s="40"/>
      <c r="AA49" s="39"/>
      <c r="AB49" s="40"/>
      <c r="AC49" s="39"/>
      <c r="AD49" s="40"/>
      <c r="AE49" s="39"/>
      <c r="AF49" s="40"/>
      <c r="AG49" s="39"/>
      <c r="AH49" s="40"/>
      <c r="AI49" s="39">
        <v>1</v>
      </c>
      <c r="AJ49" s="40"/>
      <c r="AK49" s="139">
        <f t="shared" si="2"/>
        <v>2</v>
      </c>
      <c r="AL49" s="129">
        <f t="shared" si="3"/>
        <v>1</v>
      </c>
      <c r="AM49" s="83">
        <f t="shared" si="4"/>
        <v>7.6923076923076927E-3</v>
      </c>
      <c r="AN49" s="105" t="s">
        <v>10</v>
      </c>
      <c r="AO49" s="151" t="s">
        <v>272</v>
      </c>
      <c r="AP49" s="146" t="s">
        <v>273</v>
      </c>
      <c r="AQ49" s="91"/>
      <c r="AR49" s="87"/>
    </row>
    <row r="50" spans="1:44" ht="56.25" customHeight="1" x14ac:dyDescent="0.2">
      <c r="A50" s="71">
        <f t="shared" si="5"/>
        <v>41</v>
      </c>
      <c r="B50" s="72" t="s">
        <v>194</v>
      </c>
      <c r="C50" s="72" t="s">
        <v>268</v>
      </c>
      <c r="D50" s="72" t="s">
        <v>196</v>
      </c>
      <c r="E50" s="42" t="s">
        <v>274</v>
      </c>
      <c r="F50" s="100" t="s">
        <v>275</v>
      </c>
      <c r="G50" s="100" t="s">
        <v>276</v>
      </c>
      <c r="H50" s="100" t="s">
        <v>129</v>
      </c>
      <c r="I50" s="72" t="s">
        <v>200</v>
      </c>
      <c r="J50" s="79">
        <v>44470</v>
      </c>
      <c r="K50" s="79">
        <v>44561</v>
      </c>
      <c r="L50" s="103">
        <f t="shared" si="1"/>
        <v>1.5384615384615385E-2</v>
      </c>
      <c r="M50" s="39"/>
      <c r="N50" s="40"/>
      <c r="O50" s="39"/>
      <c r="P50" s="40"/>
      <c r="Q50" s="39"/>
      <c r="R50" s="40"/>
      <c r="S50" s="39"/>
      <c r="T50" s="40"/>
      <c r="U50" s="39"/>
      <c r="V50" s="40"/>
      <c r="W50" s="39"/>
      <c r="X50" s="40"/>
      <c r="Y50" s="39"/>
      <c r="Z50" s="40"/>
      <c r="AA50" s="39"/>
      <c r="AB50" s="40"/>
      <c r="AC50" s="39"/>
      <c r="AD50" s="40"/>
      <c r="AE50" s="39"/>
      <c r="AF50" s="40"/>
      <c r="AG50" s="39"/>
      <c r="AH50" s="40"/>
      <c r="AI50" s="39">
        <v>1</v>
      </c>
      <c r="AJ50" s="40"/>
      <c r="AK50" s="139">
        <f t="shared" si="2"/>
        <v>1</v>
      </c>
      <c r="AL50" s="129">
        <f t="shared" si="3"/>
        <v>0</v>
      </c>
      <c r="AM50" s="83">
        <f t="shared" si="4"/>
        <v>0</v>
      </c>
      <c r="AN50" s="36" t="s">
        <v>15</v>
      </c>
      <c r="AO50" s="147"/>
      <c r="AP50" s="146"/>
      <c r="AQ50" s="91"/>
      <c r="AR50" s="87"/>
    </row>
    <row r="51" spans="1:44" s="53" customFormat="1" ht="56.25" customHeight="1" x14ac:dyDescent="0.2">
      <c r="A51" s="71">
        <f t="shared" si="5"/>
        <v>42</v>
      </c>
      <c r="B51" s="41" t="s">
        <v>277</v>
      </c>
      <c r="C51" s="72" t="s">
        <v>278</v>
      </c>
      <c r="D51" s="41" t="s">
        <v>196</v>
      </c>
      <c r="E51" s="42" t="s">
        <v>279</v>
      </c>
      <c r="F51" s="41" t="s">
        <v>280</v>
      </c>
      <c r="G51" s="41" t="s">
        <v>281</v>
      </c>
      <c r="H51" s="80" t="s">
        <v>60</v>
      </c>
      <c r="I51" s="41" t="s">
        <v>200</v>
      </c>
      <c r="J51" s="79">
        <v>44198</v>
      </c>
      <c r="K51" s="79">
        <v>44286</v>
      </c>
      <c r="L51" s="103">
        <f t="shared" si="1"/>
        <v>1.5384615384615385E-2</v>
      </c>
      <c r="M51" s="39"/>
      <c r="N51" s="40"/>
      <c r="O51" s="39"/>
      <c r="P51" s="40"/>
      <c r="Q51" s="39">
        <v>1</v>
      </c>
      <c r="R51" s="40">
        <v>1</v>
      </c>
      <c r="S51" s="39"/>
      <c r="T51" s="40"/>
      <c r="U51" s="39"/>
      <c r="V51" s="40"/>
      <c r="W51" s="39"/>
      <c r="X51" s="40"/>
      <c r="Y51" s="39"/>
      <c r="Z51" s="40"/>
      <c r="AA51" s="39"/>
      <c r="AB51" s="40"/>
      <c r="AC51" s="39"/>
      <c r="AD51" s="40"/>
      <c r="AE51" s="39"/>
      <c r="AF51" s="40"/>
      <c r="AG51" s="39"/>
      <c r="AH51" s="40"/>
      <c r="AI51" s="39"/>
      <c r="AJ51" s="40"/>
      <c r="AK51" s="139">
        <f t="shared" si="2"/>
        <v>1</v>
      </c>
      <c r="AL51" s="129">
        <f t="shared" si="3"/>
        <v>1</v>
      </c>
      <c r="AM51" s="83">
        <f t="shared" si="4"/>
        <v>1.5384615384615385E-2</v>
      </c>
      <c r="AN51" s="104" t="s">
        <v>9</v>
      </c>
      <c r="AO51" s="151" t="s">
        <v>282</v>
      </c>
      <c r="AP51" s="146" t="s">
        <v>283</v>
      </c>
      <c r="AQ51" s="91"/>
      <c r="AR51" s="168"/>
    </row>
    <row r="52" spans="1:44" ht="56.25" customHeight="1" x14ac:dyDescent="0.2">
      <c r="A52" s="71">
        <f t="shared" si="5"/>
        <v>43</v>
      </c>
      <c r="B52" s="101" t="s">
        <v>277</v>
      </c>
      <c r="C52" s="154" t="s">
        <v>278</v>
      </c>
      <c r="D52" s="101" t="s">
        <v>196</v>
      </c>
      <c r="E52" s="150" t="s">
        <v>284</v>
      </c>
      <c r="F52" s="101" t="s">
        <v>285</v>
      </c>
      <c r="G52" s="101" t="s">
        <v>286</v>
      </c>
      <c r="H52" s="102" t="s">
        <v>60</v>
      </c>
      <c r="I52" s="101" t="s">
        <v>200</v>
      </c>
      <c r="J52" s="79">
        <v>44348</v>
      </c>
      <c r="K52" s="79">
        <v>44407</v>
      </c>
      <c r="L52" s="103">
        <f t="shared" si="1"/>
        <v>1.5384615384615385E-2</v>
      </c>
      <c r="M52" s="50"/>
      <c r="N52" s="51"/>
      <c r="O52" s="50"/>
      <c r="P52" s="51"/>
      <c r="Q52" s="50"/>
      <c r="R52" s="51"/>
      <c r="S52" s="50"/>
      <c r="T52" s="51"/>
      <c r="U52" s="50"/>
      <c r="V52" s="51"/>
      <c r="W52" s="52">
        <v>0.3</v>
      </c>
      <c r="X52" s="86">
        <v>0.1</v>
      </c>
      <c r="Y52" s="52">
        <v>0.7</v>
      </c>
      <c r="Z52" s="86">
        <v>0.5</v>
      </c>
      <c r="AA52" s="50"/>
      <c r="AB52" s="51"/>
      <c r="AC52" s="50"/>
      <c r="AD52" s="86">
        <v>0.3</v>
      </c>
      <c r="AE52" s="50"/>
      <c r="AF52" s="51"/>
      <c r="AG52" s="50"/>
      <c r="AH52" s="51"/>
      <c r="AI52" s="50"/>
      <c r="AJ52" s="51"/>
      <c r="AK52" s="140">
        <f t="shared" ref="AK52:AK68" si="15">M52+O52+Q52+S52+U52+W52+Y52+AA52+AC52+AE52+AG52+AI52</f>
        <v>1</v>
      </c>
      <c r="AL52" s="141">
        <f t="shared" ref="AL52:AL68" si="16">N52+P52+R52+T52+V52+X52+Z52+AB52+AD52+AF52+AH52+AJ52</f>
        <v>0.89999999999999991</v>
      </c>
      <c r="AM52" s="83">
        <f t="shared" si="4"/>
        <v>1.3846153846153845E-2</v>
      </c>
      <c r="AN52" s="105" t="s">
        <v>10</v>
      </c>
      <c r="AO52" s="151" t="s">
        <v>287</v>
      </c>
      <c r="AP52" s="146" t="s">
        <v>288</v>
      </c>
      <c r="AQ52" s="91"/>
      <c r="AR52" s="87"/>
    </row>
    <row r="53" spans="1:44" ht="56.25" customHeight="1" x14ac:dyDescent="0.2">
      <c r="A53" s="71">
        <f t="shared" si="5"/>
        <v>44</v>
      </c>
      <c r="B53" s="41" t="s">
        <v>277</v>
      </c>
      <c r="C53" s="72" t="s">
        <v>278</v>
      </c>
      <c r="D53" s="41" t="s">
        <v>196</v>
      </c>
      <c r="E53" s="42" t="s">
        <v>289</v>
      </c>
      <c r="F53" s="41" t="s">
        <v>290</v>
      </c>
      <c r="G53" s="41" t="s">
        <v>291</v>
      </c>
      <c r="H53" s="80" t="s">
        <v>60</v>
      </c>
      <c r="I53" s="41" t="s">
        <v>200</v>
      </c>
      <c r="J53" s="79">
        <v>44362</v>
      </c>
      <c r="K53" s="79">
        <v>44545</v>
      </c>
      <c r="L53" s="103">
        <f t="shared" si="1"/>
        <v>1.5384615384615385E-2</v>
      </c>
      <c r="M53" s="39"/>
      <c r="N53" s="40"/>
      <c r="O53" s="39"/>
      <c r="P53" s="40"/>
      <c r="Q53" s="39"/>
      <c r="R53" s="40"/>
      <c r="S53" s="39"/>
      <c r="T53" s="40"/>
      <c r="U53" s="39"/>
      <c r="V53" s="40"/>
      <c r="W53" s="43">
        <v>0.1</v>
      </c>
      <c r="X53" s="84">
        <v>0.05</v>
      </c>
      <c r="Y53" s="43">
        <v>0.16</v>
      </c>
      <c r="Z53" s="40"/>
      <c r="AA53" s="43">
        <v>0.16</v>
      </c>
      <c r="AB53" s="40"/>
      <c r="AC53" s="43">
        <v>0.16</v>
      </c>
      <c r="AD53" s="40"/>
      <c r="AE53" s="43">
        <v>0.16</v>
      </c>
      <c r="AF53" s="40"/>
      <c r="AG53" s="43">
        <v>0.16</v>
      </c>
      <c r="AH53" s="40"/>
      <c r="AI53" s="43">
        <v>0.1</v>
      </c>
      <c r="AJ53" s="40"/>
      <c r="AK53" s="142">
        <f t="shared" si="15"/>
        <v>1.0000000000000002</v>
      </c>
      <c r="AL53" s="143">
        <f t="shared" si="16"/>
        <v>0.05</v>
      </c>
      <c r="AM53" s="83">
        <f t="shared" si="4"/>
        <v>7.6923076923076912E-4</v>
      </c>
      <c r="AN53" s="105" t="s">
        <v>10</v>
      </c>
      <c r="AO53" s="151" t="s">
        <v>292</v>
      </c>
      <c r="AP53" s="146" t="s">
        <v>293</v>
      </c>
      <c r="AQ53" s="91"/>
      <c r="AR53" s="87"/>
    </row>
    <row r="54" spans="1:44" ht="56.25" customHeight="1" x14ac:dyDescent="0.2">
      <c r="A54" s="71">
        <f t="shared" si="5"/>
        <v>45</v>
      </c>
      <c r="B54" s="41" t="s">
        <v>277</v>
      </c>
      <c r="C54" s="72" t="s">
        <v>278</v>
      </c>
      <c r="D54" s="41" t="s">
        <v>196</v>
      </c>
      <c r="E54" s="42" t="s">
        <v>294</v>
      </c>
      <c r="F54" s="41" t="s">
        <v>295</v>
      </c>
      <c r="G54" s="41" t="s">
        <v>296</v>
      </c>
      <c r="H54" s="80" t="s">
        <v>60</v>
      </c>
      <c r="I54" s="41" t="s">
        <v>200</v>
      </c>
      <c r="J54" s="79">
        <v>44378</v>
      </c>
      <c r="K54" s="79">
        <v>44469</v>
      </c>
      <c r="L54" s="103">
        <f t="shared" si="1"/>
        <v>1.5384615384615385E-2</v>
      </c>
      <c r="M54" s="39"/>
      <c r="N54" s="40"/>
      <c r="O54" s="39"/>
      <c r="P54" s="40"/>
      <c r="Q54" s="39"/>
      <c r="R54" s="40"/>
      <c r="S54" s="39"/>
      <c r="T54" s="40"/>
      <c r="U54" s="39"/>
      <c r="V54" s="40"/>
      <c r="W54" s="43"/>
      <c r="X54" s="40"/>
      <c r="Y54" s="43">
        <v>0.33329999999999999</v>
      </c>
      <c r="Z54" s="84">
        <v>0.33</v>
      </c>
      <c r="AA54" s="43">
        <v>0.33329999999999999</v>
      </c>
      <c r="AB54" s="84">
        <v>0.33</v>
      </c>
      <c r="AC54" s="43">
        <v>0.33329999999999999</v>
      </c>
      <c r="AD54" s="40"/>
      <c r="AE54" s="43"/>
      <c r="AF54" s="40"/>
      <c r="AG54" s="43"/>
      <c r="AH54" s="40"/>
      <c r="AI54" s="43"/>
      <c r="AJ54" s="40"/>
      <c r="AK54" s="142">
        <f t="shared" si="15"/>
        <v>0.99990000000000001</v>
      </c>
      <c r="AL54" s="143">
        <f t="shared" si="16"/>
        <v>0.66</v>
      </c>
      <c r="AM54" s="83">
        <f t="shared" si="4"/>
        <v>1.0154861640010155E-2</v>
      </c>
      <c r="AN54" s="105" t="s">
        <v>10</v>
      </c>
      <c r="AO54" s="151" t="s">
        <v>297</v>
      </c>
      <c r="AP54" s="146" t="s">
        <v>298</v>
      </c>
      <c r="AQ54" s="91"/>
      <c r="AR54" s="87"/>
    </row>
    <row r="55" spans="1:44" ht="56.25" customHeight="1" x14ac:dyDescent="0.2">
      <c r="A55" s="71">
        <f t="shared" si="5"/>
        <v>46</v>
      </c>
      <c r="B55" s="41" t="s">
        <v>277</v>
      </c>
      <c r="C55" s="72" t="s">
        <v>278</v>
      </c>
      <c r="D55" s="41" t="s">
        <v>196</v>
      </c>
      <c r="E55" s="42" t="s">
        <v>299</v>
      </c>
      <c r="F55" s="41" t="s">
        <v>300</v>
      </c>
      <c r="G55" s="29" t="s">
        <v>301</v>
      </c>
      <c r="H55" s="80" t="s">
        <v>60</v>
      </c>
      <c r="I55" s="41" t="s">
        <v>75</v>
      </c>
      <c r="J55" s="79">
        <v>44378</v>
      </c>
      <c r="K55" s="79">
        <v>44439</v>
      </c>
      <c r="L55" s="103">
        <f t="shared" si="1"/>
        <v>1.5384615384615385E-2</v>
      </c>
      <c r="M55" s="39"/>
      <c r="N55" s="40"/>
      <c r="O55" s="39"/>
      <c r="P55" s="40"/>
      <c r="Q55" s="39"/>
      <c r="R55" s="40"/>
      <c r="S55" s="39"/>
      <c r="T55" s="40"/>
      <c r="U55" s="39"/>
      <c r="V55" s="40"/>
      <c r="W55" s="43"/>
      <c r="X55" s="40"/>
      <c r="Y55" s="43"/>
      <c r="Z55" s="40"/>
      <c r="AA55" s="73">
        <v>1</v>
      </c>
      <c r="AB55" s="40"/>
      <c r="AC55" s="43"/>
      <c r="AD55" s="40">
        <v>0.1</v>
      </c>
      <c r="AE55" s="43"/>
      <c r="AF55" s="40"/>
      <c r="AG55" s="43"/>
      <c r="AH55" s="40"/>
      <c r="AI55" s="43"/>
      <c r="AJ55" s="40"/>
      <c r="AK55" s="65">
        <f t="shared" ref="AK55:AK57" si="17">M55+O55+Q55+S55+U55+W55+Y55+AA55+AC55+AE55+AG55+AI55</f>
        <v>1</v>
      </c>
      <c r="AL55" s="66">
        <f t="shared" ref="AL55:AL57" si="18">N55+P55+R55+T55+V55+X55+Z55+AB55+AD55+AF55+AH55+AJ55</f>
        <v>0.1</v>
      </c>
      <c r="AM55" s="83">
        <f t="shared" si="4"/>
        <v>1.5384615384615387E-3</v>
      </c>
      <c r="AN55" s="36" t="s">
        <v>10</v>
      </c>
      <c r="AO55" s="151" t="s">
        <v>302</v>
      </c>
      <c r="AP55" s="146" t="s">
        <v>303</v>
      </c>
      <c r="AQ55" s="91"/>
      <c r="AR55" s="87"/>
    </row>
    <row r="56" spans="1:44" ht="56.25" customHeight="1" x14ac:dyDescent="0.2">
      <c r="A56" s="71">
        <f t="shared" si="5"/>
        <v>47</v>
      </c>
      <c r="B56" s="41" t="s">
        <v>277</v>
      </c>
      <c r="C56" s="72" t="s">
        <v>278</v>
      </c>
      <c r="D56" s="41" t="s">
        <v>196</v>
      </c>
      <c r="E56" s="42" t="s">
        <v>304</v>
      </c>
      <c r="F56" s="41" t="s">
        <v>305</v>
      </c>
      <c r="G56" s="41" t="s">
        <v>306</v>
      </c>
      <c r="H56" s="80" t="s">
        <v>60</v>
      </c>
      <c r="I56" s="41" t="s">
        <v>75</v>
      </c>
      <c r="J56" s="79">
        <v>44440</v>
      </c>
      <c r="K56" s="79">
        <v>44501</v>
      </c>
      <c r="L56" s="103">
        <f t="shared" si="1"/>
        <v>1.5384615384615385E-2</v>
      </c>
      <c r="M56" s="39"/>
      <c r="N56" s="40"/>
      <c r="O56" s="39"/>
      <c r="P56" s="40"/>
      <c r="Q56" s="39"/>
      <c r="R56" s="40"/>
      <c r="S56" s="39"/>
      <c r="T56" s="40"/>
      <c r="U56" s="39"/>
      <c r="V56" s="40"/>
      <c r="W56" s="43"/>
      <c r="X56" s="40"/>
      <c r="Y56" s="43"/>
      <c r="Z56" s="40"/>
      <c r="AA56" s="73"/>
      <c r="AB56" s="40"/>
      <c r="AC56" s="73">
        <v>1</v>
      </c>
      <c r="AD56" s="40"/>
      <c r="AE56" s="73">
        <v>1</v>
      </c>
      <c r="AF56" s="40"/>
      <c r="AG56" s="73">
        <v>1</v>
      </c>
      <c r="AH56" s="40"/>
      <c r="AI56" s="43"/>
      <c r="AJ56" s="40"/>
      <c r="AK56" s="65">
        <f t="shared" si="17"/>
        <v>3</v>
      </c>
      <c r="AL56" s="66">
        <f t="shared" si="18"/>
        <v>0</v>
      </c>
      <c r="AM56" s="83">
        <f t="shared" si="4"/>
        <v>0</v>
      </c>
      <c r="AN56" s="36" t="s">
        <v>5</v>
      </c>
      <c r="AO56" s="147"/>
      <c r="AP56" s="146"/>
      <c r="AQ56" s="91"/>
      <c r="AR56" s="87"/>
    </row>
    <row r="57" spans="1:44" ht="56.25" customHeight="1" x14ac:dyDescent="0.2">
      <c r="A57" s="71">
        <f t="shared" si="5"/>
        <v>48</v>
      </c>
      <c r="B57" s="41" t="s">
        <v>277</v>
      </c>
      <c r="C57" s="72" t="s">
        <v>278</v>
      </c>
      <c r="D57" s="41" t="s">
        <v>196</v>
      </c>
      <c r="E57" s="42" t="s">
        <v>307</v>
      </c>
      <c r="F57" s="41" t="s">
        <v>308</v>
      </c>
      <c r="G57" s="29" t="s">
        <v>301</v>
      </c>
      <c r="H57" s="80" t="s">
        <v>60</v>
      </c>
      <c r="I57" s="41" t="s">
        <v>75</v>
      </c>
      <c r="J57" s="79">
        <v>44378</v>
      </c>
      <c r="K57" s="79">
        <v>44439</v>
      </c>
      <c r="L57" s="103">
        <f t="shared" si="1"/>
        <v>1.5384615384615385E-2</v>
      </c>
      <c r="M57" s="39"/>
      <c r="N57" s="40"/>
      <c r="O57" s="39"/>
      <c r="P57" s="40"/>
      <c r="Q57" s="39"/>
      <c r="R57" s="40"/>
      <c r="S57" s="39"/>
      <c r="T57" s="40"/>
      <c r="U57" s="39"/>
      <c r="V57" s="40"/>
      <c r="W57" s="43"/>
      <c r="X57" s="40"/>
      <c r="Y57" s="43"/>
      <c r="Z57" s="40"/>
      <c r="AA57" s="73">
        <v>1</v>
      </c>
      <c r="AB57" s="40"/>
      <c r="AC57" s="43"/>
      <c r="AD57" s="40">
        <v>0.1</v>
      </c>
      <c r="AE57" s="43"/>
      <c r="AF57" s="40"/>
      <c r="AG57" s="43"/>
      <c r="AH57" s="40"/>
      <c r="AI57" s="43"/>
      <c r="AJ57" s="40"/>
      <c r="AK57" s="65">
        <f t="shared" si="17"/>
        <v>1</v>
      </c>
      <c r="AL57" s="66">
        <f t="shared" si="18"/>
        <v>0.1</v>
      </c>
      <c r="AM57" s="83">
        <f t="shared" si="4"/>
        <v>1.5384615384615387E-3</v>
      </c>
      <c r="AN57" s="36" t="s">
        <v>10</v>
      </c>
      <c r="AO57" s="151" t="s">
        <v>309</v>
      </c>
      <c r="AP57" s="146" t="s">
        <v>310</v>
      </c>
      <c r="AQ57" s="91"/>
      <c r="AR57" s="87"/>
    </row>
    <row r="58" spans="1:44" ht="323" x14ac:dyDescent="0.2">
      <c r="A58" s="71">
        <f t="shared" si="5"/>
        <v>49</v>
      </c>
      <c r="B58" s="41" t="s">
        <v>54</v>
      </c>
      <c r="C58" s="72" t="s">
        <v>311</v>
      </c>
      <c r="D58" s="41" t="s">
        <v>312</v>
      </c>
      <c r="E58" s="42" t="s">
        <v>313</v>
      </c>
      <c r="F58" s="41" t="s">
        <v>314</v>
      </c>
      <c r="G58" s="41" t="s">
        <v>315</v>
      </c>
      <c r="H58" s="41" t="s">
        <v>129</v>
      </c>
      <c r="I58" s="41" t="s">
        <v>316</v>
      </c>
      <c r="J58" s="79">
        <v>44348</v>
      </c>
      <c r="K58" s="79">
        <v>44530</v>
      </c>
      <c r="L58" s="103">
        <f t="shared" si="1"/>
        <v>1.5384615384615385E-2</v>
      </c>
      <c r="M58" s="39"/>
      <c r="N58" s="40"/>
      <c r="O58" s="39"/>
      <c r="P58" s="40"/>
      <c r="Q58" s="39"/>
      <c r="R58" s="40"/>
      <c r="S58" s="39"/>
      <c r="T58" s="40"/>
      <c r="U58" s="39"/>
      <c r="V58" s="40"/>
      <c r="W58" s="39"/>
      <c r="X58" s="40"/>
      <c r="Y58" s="39"/>
      <c r="Z58" s="40"/>
      <c r="AA58" s="39"/>
      <c r="AB58" s="40">
        <v>0.51</v>
      </c>
      <c r="AC58" s="39"/>
      <c r="AD58" s="40"/>
      <c r="AE58" s="39"/>
      <c r="AF58" s="40"/>
      <c r="AG58" s="39">
        <v>1</v>
      </c>
      <c r="AH58" s="40"/>
      <c r="AI58" s="39"/>
      <c r="AJ58" s="40"/>
      <c r="AK58" s="65">
        <f t="shared" si="15"/>
        <v>1</v>
      </c>
      <c r="AL58" s="66">
        <f t="shared" si="16"/>
        <v>0.51</v>
      </c>
      <c r="AM58" s="83">
        <f t="shared" si="4"/>
        <v>7.8461538461538465E-3</v>
      </c>
      <c r="AN58" s="105" t="s">
        <v>10</v>
      </c>
      <c r="AO58" s="179" t="s">
        <v>317</v>
      </c>
      <c r="AP58" s="146" t="s">
        <v>318</v>
      </c>
      <c r="AQ58" s="91"/>
      <c r="AR58" s="87"/>
    </row>
    <row r="59" spans="1:44" ht="409.6" x14ac:dyDescent="0.2">
      <c r="A59" s="71">
        <f t="shared" si="5"/>
        <v>50</v>
      </c>
      <c r="B59" s="41" t="s">
        <v>54</v>
      </c>
      <c r="C59" s="72" t="s">
        <v>311</v>
      </c>
      <c r="D59" s="41" t="s">
        <v>312</v>
      </c>
      <c r="E59" s="42" t="s">
        <v>319</v>
      </c>
      <c r="F59" s="41" t="s">
        <v>320</v>
      </c>
      <c r="G59" s="41" t="s">
        <v>321</v>
      </c>
      <c r="H59" s="41" t="s">
        <v>129</v>
      </c>
      <c r="I59" s="41" t="s">
        <v>316</v>
      </c>
      <c r="J59" s="79">
        <v>44256</v>
      </c>
      <c r="K59" s="158" t="s">
        <v>322</v>
      </c>
      <c r="L59" s="103">
        <f t="shared" si="1"/>
        <v>1.5384615384615385E-2</v>
      </c>
      <c r="M59" s="39"/>
      <c r="N59" s="40"/>
      <c r="O59" s="39"/>
      <c r="P59" s="40"/>
      <c r="Q59" s="39"/>
      <c r="R59" s="40"/>
      <c r="S59" s="39"/>
      <c r="T59" s="40"/>
      <c r="U59" s="39"/>
      <c r="V59" s="40"/>
      <c r="W59" s="39"/>
      <c r="X59" s="40"/>
      <c r="Y59" s="39"/>
      <c r="Z59" s="40"/>
      <c r="AA59" s="39"/>
      <c r="AB59" s="40"/>
      <c r="AC59" s="39"/>
      <c r="AD59" s="40"/>
      <c r="AE59" s="39">
        <v>1</v>
      </c>
      <c r="AF59" s="40"/>
      <c r="AG59" s="39"/>
      <c r="AH59" s="40"/>
      <c r="AI59" s="39"/>
      <c r="AJ59" s="40"/>
      <c r="AK59" s="65">
        <f t="shared" si="15"/>
        <v>1</v>
      </c>
      <c r="AL59" s="66">
        <f t="shared" si="16"/>
        <v>0</v>
      </c>
      <c r="AM59" s="83">
        <f t="shared" si="4"/>
        <v>0</v>
      </c>
      <c r="AN59" s="105" t="s">
        <v>10</v>
      </c>
      <c r="AO59" s="180" t="s">
        <v>323</v>
      </c>
      <c r="AP59" s="146" t="s">
        <v>324</v>
      </c>
      <c r="AQ59" s="91"/>
      <c r="AR59" s="87"/>
    </row>
    <row r="60" spans="1:44" ht="409.6" x14ac:dyDescent="0.2">
      <c r="A60" s="71">
        <f t="shared" si="5"/>
        <v>51</v>
      </c>
      <c r="B60" s="41" t="s">
        <v>54</v>
      </c>
      <c r="C60" s="72" t="s">
        <v>311</v>
      </c>
      <c r="D60" s="41" t="s">
        <v>312</v>
      </c>
      <c r="E60" s="42" t="s">
        <v>325</v>
      </c>
      <c r="F60" s="41" t="s">
        <v>326</v>
      </c>
      <c r="G60" s="41" t="s">
        <v>327</v>
      </c>
      <c r="H60" s="41" t="s">
        <v>129</v>
      </c>
      <c r="I60" s="41" t="s">
        <v>316</v>
      </c>
      <c r="J60" s="79">
        <v>44256</v>
      </c>
      <c r="K60" s="79">
        <v>44485</v>
      </c>
      <c r="L60" s="103">
        <f t="shared" si="1"/>
        <v>1.5384615384615385E-2</v>
      </c>
      <c r="M60" s="39"/>
      <c r="N60" s="40"/>
      <c r="O60" s="39"/>
      <c r="P60" s="40"/>
      <c r="Q60" s="39"/>
      <c r="R60" s="40"/>
      <c r="S60" s="39"/>
      <c r="T60" s="40"/>
      <c r="U60" s="39"/>
      <c r="V60" s="40"/>
      <c r="W60" s="39"/>
      <c r="X60" s="40">
        <v>0.3</v>
      </c>
      <c r="Y60" s="39"/>
      <c r="Z60" s="40"/>
      <c r="AA60" s="39"/>
      <c r="AB60" s="40">
        <v>0.4</v>
      </c>
      <c r="AC60" s="39"/>
      <c r="AD60" s="40">
        <v>0.1</v>
      </c>
      <c r="AE60" s="39">
        <v>1</v>
      </c>
      <c r="AF60" s="40"/>
      <c r="AG60" s="39"/>
      <c r="AH60" s="40"/>
      <c r="AI60" s="39"/>
      <c r="AJ60" s="40"/>
      <c r="AK60" s="65">
        <f t="shared" si="15"/>
        <v>1</v>
      </c>
      <c r="AL60" s="129">
        <f t="shared" si="16"/>
        <v>0.79999999999999993</v>
      </c>
      <c r="AM60" s="83">
        <f t="shared" si="4"/>
        <v>1.2307692307692308E-2</v>
      </c>
      <c r="AN60" s="105" t="s">
        <v>10</v>
      </c>
      <c r="AO60" s="180" t="s">
        <v>328</v>
      </c>
      <c r="AP60" s="146" t="s">
        <v>329</v>
      </c>
      <c r="AQ60" s="91"/>
      <c r="AR60" s="87"/>
    </row>
    <row r="61" spans="1:44" ht="409.6" x14ac:dyDescent="0.2">
      <c r="A61" s="71">
        <f t="shared" si="5"/>
        <v>52</v>
      </c>
      <c r="B61" s="41" t="s">
        <v>54</v>
      </c>
      <c r="C61" s="72" t="s">
        <v>311</v>
      </c>
      <c r="D61" s="41" t="s">
        <v>312</v>
      </c>
      <c r="E61" s="42" t="s">
        <v>330</v>
      </c>
      <c r="F61" s="41" t="s">
        <v>331</v>
      </c>
      <c r="G61" s="41" t="s">
        <v>332</v>
      </c>
      <c r="H61" s="41" t="s">
        <v>60</v>
      </c>
      <c r="I61" s="41" t="s">
        <v>316</v>
      </c>
      <c r="J61" s="79">
        <v>44287</v>
      </c>
      <c r="K61" s="79">
        <v>44530</v>
      </c>
      <c r="L61" s="103">
        <f t="shared" si="1"/>
        <v>1.5384615384615385E-2</v>
      </c>
      <c r="M61" s="39"/>
      <c r="N61" s="40"/>
      <c r="O61" s="39"/>
      <c r="P61" s="40"/>
      <c r="Q61" s="39"/>
      <c r="R61" s="40"/>
      <c r="S61" s="39"/>
      <c r="T61" s="40"/>
      <c r="U61" s="39"/>
      <c r="V61" s="40"/>
      <c r="W61" s="39"/>
      <c r="X61" s="40"/>
      <c r="Y61" s="39"/>
      <c r="Z61" s="40"/>
      <c r="AA61" s="39"/>
      <c r="AB61" s="40">
        <v>0.61</v>
      </c>
      <c r="AC61" s="39"/>
      <c r="AD61" s="40">
        <v>0.2</v>
      </c>
      <c r="AE61" s="39"/>
      <c r="AF61" s="40"/>
      <c r="AG61" s="39">
        <v>1</v>
      </c>
      <c r="AH61" s="40"/>
      <c r="AI61" s="39"/>
      <c r="AJ61" s="40"/>
      <c r="AK61" s="65">
        <f t="shared" si="15"/>
        <v>1</v>
      </c>
      <c r="AL61" s="129">
        <f t="shared" si="16"/>
        <v>0.81</v>
      </c>
      <c r="AM61" s="83">
        <f t="shared" si="4"/>
        <v>1.2461538461538463E-2</v>
      </c>
      <c r="AN61" s="105" t="s">
        <v>10</v>
      </c>
      <c r="AO61" s="180" t="s">
        <v>333</v>
      </c>
      <c r="AP61" s="146" t="s">
        <v>334</v>
      </c>
      <c r="AQ61" s="91"/>
      <c r="AR61" s="87"/>
    </row>
    <row r="62" spans="1:44" ht="409.6" x14ac:dyDescent="0.2">
      <c r="A62" s="71">
        <f t="shared" si="5"/>
        <v>53</v>
      </c>
      <c r="B62" s="41" t="s">
        <v>54</v>
      </c>
      <c r="C62" s="72" t="s">
        <v>311</v>
      </c>
      <c r="D62" s="41" t="s">
        <v>312</v>
      </c>
      <c r="E62" s="42" t="s">
        <v>335</v>
      </c>
      <c r="F62" s="41" t="s">
        <v>326</v>
      </c>
      <c r="G62" s="41" t="s">
        <v>327</v>
      </c>
      <c r="H62" s="41" t="s">
        <v>60</v>
      </c>
      <c r="I62" s="41" t="s">
        <v>316</v>
      </c>
      <c r="J62" s="79">
        <v>44287</v>
      </c>
      <c r="K62" s="79">
        <v>44485</v>
      </c>
      <c r="L62" s="103">
        <f t="shared" si="1"/>
        <v>1.5384615384615385E-2</v>
      </c>
      <c r="M62" s="39"/>
      <c r="N62" s="40"/>
      <c r="O62" s="39"/>
      <c r="P62" s="40"/>
      <c r="Q62" s="39"/>
      <c r="R62" s="40"/>
      <c r="S62" s="39"/>
      <c r="T62" s="40">
        <v>0.3</v>
      </c>
      <c r="U62" s="39"/>
      <c r="V62" s="40"/>
      <c r="W62" s="39"/>
      <c r="X62" s="40"/>
      <c r="Y62" s="39"/>
      <c r="Z62" s="40"/>
      <c r="AA62" s="39">
        <v>1</v>
      </c>
      <c r="AB62" s="40">
        <v>0.3</v>
      </c>
      <c r="AC62" s="39"/>
      <c r="AD62" s="40"/>
      <c r="AE62" s="39"/>
      <c r="AF62" s="40"/>
      <c r="AG62" s="39"/>
      <c r="AH62" s="40"/>
      <c r="AI62" s="39"/>
      <c r="AJ62" s="40"/>
      <c r="AK62" s="65">
        <f t="shared" si="15"/>
        <v>1</v>
      </c>
      <c r="AL62" s="129">
        <f t="shared" si="16"/>
        <v>0.6</v>
      </c>
      <c r="AM62" s="83">
        <f t="shared" si="4"/>
        <v>9.2307692307692316E-3</v>
      </c>
      <c r="AN62" s="105" t="s">
        <v>10</v>
      </c>
      <c r="AO62" s="180" t="s">
        <v>336</v>
      </c>
      <c r="AP62" s="146" t="s">
        <v>337</v>
      </c>
      <c r="AQ62" s="91"/>
      <c r="AR62" s="87"/>
    </row>
    <row r="63" spans="1:44" ht="409.6" x14ac:dyDescent="0.2">
      <c r="A63" s="71">
        <f t="shared" si="5"/>
        <v>54</v>
      </c>
      <c r="B63" s="41" t="s">
        <v>54</v>
      </c>
      <c r="C63" s="72" t="s">
        <v>311</v>
      </c>
      <c r="D63" s="41" t="s">
        <v>312</v>
      </c>
      <c r="E63" s="42" t="s">
        <v>338</v>
      </c>
      <c r="F63" s="41" t="s">
        <v>339</v>
      </c>
      <c r="G63" s="41" t="s">
        <v>170</v>
      </c>
      <c r="H63" s="41" t="s">
        <v>60</v>
      </c>
      <c r="I63" s="41" t="s">
        <v>316</v>
      </c>
      <c r="J63" s="79">
        <v>44378</v>
      </c>
      <c r="K63" s="158">
        <v>44499</v>
      </c>
      <c r="L63" s="103">
        <f t="shared" si="1"/>
        <v>1.5384615384615385E-2</v>
      </c>
      <c r="M63" s="39"/>
      <c r="N63" s="40"/>
      <c r="O63" s="39"/>
      <c r="P63" s="40"/>
      <c r="Q63" s="39"/>
      <c r="R63" s="40"/>
      <c r="S63" s="39"/>
      <c r="T63" s="40"/>
      <c r="U63" s="39"/>
      <c r="V63" s="40"/>
      <c r="W63" s="39"/>
      <c r="X63" s="40"/>
      <c r="Y63" s="39"/>
      <c r="Z63" s="40"/>
      <c r="AA63" s="39">
        <v>1</v>
      </c>
      <c r="AB63" s="40"/>
      <c r="AC63" s="39"/>
      <c r="AD63" s="40"/>
      <c r="AE63" s="39"/>
      <c r="AF63" s="40"/>
      <c r="AG63" s="39"/>
      <c r="AH63" s="40"/>
      <c r="AI63" s="39"/>
      <c r="AJ63" s="40"/>
      <c r="AK63" s="65">
        <f t="shared" si="15"/>
        <v>1</v>
      </c>
      <c r="AL63" s="66">
        <f t="shared" si="16"/>
        <v>0</v>
      </c>
      <c r="AM63" s="83">
        <f t="shared" si="4"/>
        <v>0</v>
      </c>
      <c r="AN63" s="36" t="s">
        <v>10</v>
      </c>
      <c r="AO63" s="180" t="s">
        <v>340</v>
      </c>
      <c r="AP63" s="146" t="s">
        <v>341</v>
      </c>
      <c r="AQ63" s="91"/>
      <c r="AR63" s="87"/>
    </row>
    <row r="64" spans="1:44" ht="171" x14ac:dyDescent="0.2">
      <c r="A64" s="71">
        <f t="shared" si="5"/>
        <v>55</v>
      </c>
      <c r="B64" s="41" t="s">
        <v>54</v>
      </c>
      <c r="C64" s="72" t="s">
        <v>311</v>
      </c>
      <c r="D64" s="41" t="s">
        <v>312</v>
      </c>
      <c r="E64" s="42" t="s">
        <v>342</v>
      </c>
      <c r="F64" s="41" t="s">
        <v>331</v>
      </c>
      <c r="G64" s="41" t="s">
        <v>343</v>
      </c>
      <c r="H64" s="41" t="s">
        <v>60</v>
      </c>
      <c r="I64" s="41" t="s">
        <v>316</v>
      </c>
      <c r="J64" s="79">
        <v>44378</v>
      </c>
      <c r="K64" s="79">
        <v>44438</v>
      </c>
      <c r="L64" s="103">
        <f t="shared" si="1"/>
        <v>1.5384615384615385E-2</v>
      </c>
      <c r="M64" s="39"/>
      <c r="N64" s="40"/>
      <c r="O64" s="39"/>
      <c r="P64" s="40"/>
      <c r="Q64" s="39"/>
      <c r="R64" s="40"/>
      <c r="S64" s="39"/>
      <c r="T64" s="40"/>
      <c r="U64" s="39"/>
      <c r="V64" s="40"/>
      <c r="W64" s="39"/>
      <c r="X64" s="40"/>
      <c r="Y64" s="39"/>
      <c r="Z64" s="40"/>
      <c r="AA64" s="39">
        <v>1</v>
      </c>
      <c r="AB64" s="40">
        <v>0.5</v>
      </c>
      <c r="AC64" s="39"/>
      <c r="AD64" s="40"/>
      <c r="AE64" s="39"/>
      <c r="AF64" s="40"/>
      <c r="AG64" s="39"/>
      <c r="AH64" s="40"/>
      <c r="AI64" s="39"/>
      <c r="AJ64" s="40"/>
      <c r="AK64" s="65">
        <f t="shared" si="15"/>
        <v>1</v>
      </c>
      <c r="AL64" s="66">
        <f t="shared" si="16"/>
        <v>0.5</v>
      </c>
      <c r="AM64" s="83">
        <f t="shared" si="4"/>
        <v>7.6923076923076927E-3</v>
      </c>
      <c r="AN64" s="36" t="s">
        <v>10</v>
      </c>
      <c r="AO64" s="180" t="s">
        <v>344</v>
      </c>
      <c r="AP64" s="146" t="s">
        <v>345</v>
      </c>
      <c r="AQ64" s="91"/>
      <c r="AR64" s="87"/>
    </row>
    <row r="65" spans="1:44" ht="152" x14ac:dyDescent="0.2">
      <c r="A65" s="71">
        <f t="shared" si="5"/>
        <v>56</v>
      </c>
      <c r="B65" s="41" t="s">
        <v>54</v>
      </c>
      <c r="C65" s="72" t="s">
        <v>311</v>
      </c>
      <c r="D65" s="41" t="s">
        <v>312</v>
      </c>
      <c r="E65" s="42" t="s">
        <v>346</v>
      </c>
      <c r="F65" s="42" t="s">
        <v>347</v>
      </c>
      <c r="G65" s="42" t="s">
        <v>348</v>
      </c>
      <c r="H65" s="41" t="s">
        <v>129</v>
      </c>
      <c r="I65" s="41" t="s">
        <v>316</v>
      </c>
      <c r="J65" s="79">
        <v>44378</v>
      </c>
      <c r="K65" s="79">
        <v>44530</v>
      </c>
      <c r="L65" s="103">
        <f t="shared" si="1"/>
        <v>1.5384615384615385E-2</v>
      </c>
      <c r="M65" s="39"/>
      <c r="N65" s="40"/>
      <c r="O65" s="39"/>
      <c r="P65" s="40"/>
      <c r="Q65" s="39"/>
      <c r="R65" s="40"/>
      <c r="S65" s="39"/>
      <c r="T65" s="40"/>
      <c r="U65" s="39"/>
      <c r="V65" s="40"/>
      <c r="W65" s="39"/>
      <c r="X65" s="40"/>
      <c r="Y65" s="39"/>
      <c r="Z65" s="40">
        <v>1</v>
      </c>
      <c r="AA65" s="39"/>
      <c r="AB65" s="40"/>
      <c r="AC65" s="39"/>
      <c r="AD65" s="40"/>
      <c r="AE65" s="39"/>
      <c r="AF65" s="40"/>
      <c r="AG65" s="39">
        <v>1</v>
      </c>
      <c r="AH65" s="40"/>
      <c r="AI65" s="39"/>
      <c r="AJ65" s="40"/>
      <c r="AK65" s="65">
        <f t="shared" ref="AK65:AK66" si="19">M65+O65+Q65+S65+U65+W65+Y65+AA65+AC65+AE65+AG65+AI65</f>
        <v>1</v>
      </c>
      <c r="AL65" s="66">
        <f t="shared" ref="AL65:AL66" si="20">N65+P65+R65+T65+V65+X65+Z65+AB65+AD65+AF65+AH65+AJ65</f>
        <v>1</v>
      </c>
      <c r="AM65" s="83">
        <f t="shared" si="4"/>
        <v>1.5384615384615385E-2</v>
      </c>
      <c r="AN65" s="104" t="s">
        <v>9</v>
      </c>
      <c r="AO65" s="176" t="s">
        <v>349</v>
      </c>
      <c r="AP65" s="146" t="s">
        <v>350</v>
      </c>
      <c r="AQ65" s="91"/>
      <c r="AR65" s="87"/>
    </row>
    <row r="66" spans="1:44" ht="409.6" x14ac:dyDescent="0.2">
      <c r="A66" s="71">
        <f t="shared" si="5"/>
        <v>57</v>
      </c>
      <c r="B66" s="41" t="s">
        <v>54</v>
      </c>
      <c r="C66" s="72" t="s">
        <v>311</v>
      </c>
      <c r="D66" s="41" t="s">
        <v>312</v>
      </c>
      <c r="E66" s="42" t="s">
        <v>351</v>
      </c>
      <c r="F66" s="42" t="s">
        <v>352</v>
      </c>
      <c r="G66" s="42" t="s">
        <v>353</v>
      </c>
      <c r="H66" s="41" t="s">
        <v>60</v>
      </c>
      <c r="I66" s="41" t="s">
        <v>316</v>
      </c>
      <c r="J66" s="79">
        <v>44228</v>
      </c>
      <c r="K66" s="79">
        <v>44530</v>
      </c>
      <c r="L66" s="103">
        <f t="shared" si="1"/>
        <v>1.5384615384615385E-2</v>
      </c>
      <c r="M66" s="39"/>
      <c r="N66" s="40"/>
      <c r="O66" s="39"/>
      <c r="P66" s="40"/>
      <c r="Q66" s="39"/>
      <c r="R66" s="40"/>
      <c r="S66" s="39"/>
      <c r="T66" s="40"/>
      <c r="U66" s="39"/>
      <c r="V66" s="40"/>
      <c r="W66" s="39"/>
      <c r="X66" s="40"/>
      <c r="Y66" s="39"/>
      <c r="Z66" s="40"/>
      <c r="AA66" s="39"/>
      <c r="AB66" s="40">
        <v>0.26</v>
      </c>
      <c r="AC66" s="39"/>
      <c r="AD66" s="40"/>
      <c r="AE66" s="39"/>
      <c r="AF66" s="40"/>
      <c r="AG66" s="39">
        <v>1</v>
      </c>
      <c r="AH66" s="40"/>
      <c r="AI66" s="39"/>
      <c r="AJ66" s="40"/>
      <c r="AK66" s="65">
        <f t="shared" si="19"/>
        <v>1</v>
      </c>
      <c r="AL66" s="66">
        <f t="shared" si="20"/>
        <v>0.26</v>
      </c>
      <c r="AM66" s="83">
        <f t="shared" si="4"/>
        <v>4.0000000000000001E-3</v>
      </c>
      <c r="AN66" s="105" t="s">
        <v>10</v>
      </c>
      <c r="AO66" s="180" t="s">
        <v>354</v>
      </c>
      <c r="AP66" s="146" t="s">
        <v>355</v>
      </c>
      <c r="AQ66" s="91"/>
      <c r="AR66" s="87"/>
    </row>
    <row r="67" spans="1:44" ht="171" x14ac:dyDescent="0.2">
      <c r="A67" s="71">
        <f t="shared" si="5"/>
        <v>58</v>
      </c>
      <c r="B67" s="41" t="s">
        <v>54</v>
      </c>
      <c r="C67" s="72" t="s">
        <v>356</v>
      </c>
      <c r="D67" s="41" t="s">
        <v>312</v>
      </c>
      <c r="E67" s="42" t="s">
        <v>357</v>
      </c>
      <c r="F67" s="41" t="s">
        <v>358</v>
      </c>
      <c r="G67" s="41" t="s">
        <v>343</v>
      </c>
      <c r="H67" s="41" t="s">
        <v>67</v>
      </c>
      <c r="I67" s="41" t="s">
        <v>316</v>
      </c>
      <c r="J67" s="79">
        <v>44348</v>
      </c>
      <c r="K67" s="79">
        <v>44561</v>
      </c>
      <c r="L67" s="103">
        <f t="shared" si="1"/>
        <v>1.5384615384615385E-2</v>
      </c>
      <c r="M67" s="39"/>
      <c r="N67" s="40"/>
      <c r="O67" s="39"/>
      <c r="P67" s="40"/>
      <c r="Q67" s="39"/>
      <c r="R67" s="40"/>
      <c r="S67" s="39"/>
      <c r="T67" s="40"/>
      <c r="U67" s="39"/>
      <c r="V67" s="40"/>
      <c r="W67" s="39">
        <v>1</v>
      </c>
      <c r="X67" s="40">
        <v>0.3</v>
      </c>
      <c r="Y67" s="39"/>
      <c r="Z67" s="40">
        <v>0.1</v>
      </c>
      <c r="AA67" s="39"/>
      <c r="AB67" s="40">
        <v>0.1</v>
      </c>
      <c r="AC67" s="39"/>
      <c r="AD67" s="40"/>
      <c r="AE67" s="39"/>
      <c r="AF67" s="40"/>
      <c r="AG67" s="39"/>
      <c r="AH67" s="40"/>
      <c r="AI67" s="39">
        <v>1</v>
      </c>
      <c r="AJ67" s="40"/>
      <c r="AK67" s="65">
        <f t="shared" si="15"/>
        <v>2</v>
      </c>
      <c r="AL67" s="66">
        <f t="shared" si="16"/>
        <v>0.5</v>
      </c>
      <c r="AM67" s="83">
        <f t="shared" si="4"/>
        <v>3.8461538461538464E-3</v>
      </c>
      <c r="AN67" s="105" t="s">
        <v>10</v>
      </c>
      <c r="AO67" s="180" t="s">
        <v>359</v>
      </c>
      <c r="AP67" s="146" t="s">
        <v>360</v>
      </c>
      <c r="AQ67" s="91"/>
      <c r="AR67" s="87"/>
    </row>
    <row r="68" spans="1:44" ht="190" x14ac:dyDescent="0.2">
      <c r="A68" s="71">
        <f t="shared" si="5"/>
        <v>59</v>
      </c>
      <c r="B68" s="41" t="s">
        <v>54</v>
      </c>
      <c r="C68" s="72" t="s">
        <v>356</v>
      </c>
      <c r="D68" s="41" t="s">
        <v>312</v>
      </c>
      <c r="E68" s="42" t="s">
        <v>361</v>
      </c>
      <c r="F68" s="41" t="s">
        <v>331</v>
      </c>
      <c r="G68" s="41" t="s">
        <v>343</v>
      </c>
      <c r="H68" s="41" t="s">
        <v>60</v>
      </c>
      <c r="I68" s="41" t="s">
        <v>316</v>
      </c>
      <c r="J68" s="79">
        <v>44348</v>
      </c>
      <c r="K68" s="79">
        <v>44530</v>
      </c>
      <c r="L68" s="103">
        <f t="shared" si="1"/>
        <v>1.5384615384615385E-2</v>
      </c>
      <c r="M68" s="39"/>
      <c r="N68" s="40"/>
      <c r="O68" s="39"/>
      <c r="P68" s="40"/>
      <c r="Q68" s="39"/>
      <c r="R68" s="40"/>
      <c r="S68" s="39"/>
      <c r="T68" s="40"/>
      <c r="U68" s="39"/>
      <c r="V68" s="40"/>
      <c r="W68" s="39"/>
      <c r="X68" s="40"/>
      <c r="Y68" s="39"/>
      <c r="Z68" s="40">
        <v>0.2</v>
      </c>
      <c r="AA68" s="39"/>
      <c r="AB68" s="40">
        <v>0.2</v>
      </c>
      <c r="AC68" s="39"/>
      <c r="AD68" s="40"/>
      <c r="AE68" s="39"/>
      <c r="AF68" s="40"/>
      <c r="AG68" s="39">
        <v>1</v>
      </c>
      <c r="AH68" s="40"/>
      <c r="AI68" s="39"/>
      <c r="AJ68" s="40"/>
      <c r="AK68" s="65">
        <f t="shared" si="15"/>
        <v>1</v>
      </c>
      <c r="AL68" s="66">
        <f t="shared" si="16"/>
        <v>0.4</v>
      </c>
      <c r="AM68" s="83">
        <f t="shared" si="4"/>
        <v>6.1538461538461547E-3</v>
      </c>
      <c r="AN68" s="105" t="s">
        <v>10</v>
      </c>
      <c r="AO68" s="180" t="s">
        <v>362</v>
      </c>
      <c r="AP68" s="146" t="s">
        <v>363</v>
      </c>
      <c r="AQ68" s="91"/>
      <c r="AR68" s="87"/>
    </row>
    <row r="69" spans="1:44" ht="228" x14ac:dyDescent="0.2">
      <c r="A69" s="71">
        <f t="shared" si="5"/>
        <v>60</v>
      </c>
      <c r="B69" s="41" t="s">
        <v>54</v>
      </c>
      <c r="C69" s="72" t="s">
        <v>364</v>
      </c>
      <c r="D69" s="41" t="s">
        <v>312</v>
      </c>
      <c r="E69" s="42" t="s">
        <v>365</v>
      </c>
      <c r="F69" s="41" t="s">
        <v>358</v>
      </c>
      <c r="G69" s="41" t="s">
        <v>343</v>
      </c>
      <c r="H69" s="41" t="s">
        <v>60</v>
      </c>
      <c r="I69" s="41" t="s">
        <v>316</v>
      </c>
      <c r="J69" s="79">
        <v>44348</v>
      </c>
      <c r="K69" s="79">
        <v>44561</v>
      </c>
      <c r="L69" s="103">
        <f t="shared" si="1"/>
        <v>1.5384615384615385E-2</v>
      </c>
      <c r="M69" s="39"/>
      <c r="N69" s="40"/>
      <c r="O69" s="39"/>
      <c r="P69" s="40"/>
      <c r="Q69" s="39"/>
      <c r="R69" s="40"/>
      <c r="S69" s="39"/>
      <c r="T69" s="40"/>
      <c r="U69" s="39"/>
      <c r="V69" s="40"/>
      <c r="W69" s="39">
        <v>0.5</v>
      </c>
      <c r="X69" s="40">
        <v>0.1</v>
      </c>
      <c r="Y69" s="39"/>
      <c r="Z69" s="40"/>
      <c r="AA69" s="39"/>
      <c r="AB69" s="40"/>
      <c r="AC69" s="39"/>
      <c r="AD69" s="40">
        <v>0.71</v>
      </c>
      <c r="AE69" s="39"/>
      <c r="AF69" s="40"/>
      <c r="AG69" s="39"/>
      <c r="AH69" s="40"/>
      <c r="AI69" s="39">
        <v>0.5</v>
      </c>
      <c r="AJ69" s="40"/>
      <c r="AK69" s="65">
        <f t="shared" ref="AK69:AK73" si="21">M69+O69+Q69+S69+U69+W69+Y69+AA69+AC69+AE69+AG69+AI69</f>
        <v>1</v>
      </c>
      <c r="AL69" s="129">
        <f t="shared" ref="AL69:AL74" si="22">N69+P69+R69+T69+V69+X69+Z69+AB69+AD69+AF69+AH69+AJ69</f>
        <v>0.80999999999999994</v>
      </c>
      <c r="AM69" s="83">
        <f t="shared" si="4"/>
        <v>1.2461538461538461E-2</v>
      </c>
      <c r="AN69" s="105" t="s">
        <v>10</v>
      </c>
      <c r="AO69" s="180" t="s">
        <v>366</v>
      </c>
      <c r="AP69" s="146" t="s">
        <v>367</v>
      </c>
      <c r="AQ69" s="91"/>
      <c r="AR69" s="87"/>
    </row>
    <row r="70" spans="1:44" ht="112.5" customHeight="1" x14ac:dyDescent="0.2">
      <c r="A70" s="71">
        <f t="shared" si="5"/>
        <v>61</v>
      </c>
      <c r="B70" s="41" t="s">
        <v>124</v>
      </c>
      <c r="C70" s="72" t="s">
        <v>368</v>
      </c>
      <c r="D70" s="41" t="s">
        <v>369</v>
      </c>
      <c r="E70" s="42" t="s">
        <v>370</v>
      </c>
      <c r="F70" s="41" t="s">
        <v>371</v>
      </c>
      <c r="G70" s="41" t="s">
        <v>372</v>
      </c>
      <c r="H70" s="41" t="s">
        <v>60</v>
      </c>
      <c r="I70" s="41" t="s">
        <v>75</v>
      </c>
      <c r="J70" s="79">
        <v>44322</v>
      </c>
      <c r="K70" s="79">
        <v>44439</v>
      </c>
      <c r="L70" s="103">
        <f t="shared" si="1"/>
        <v>1.5384615384615385E-2</v>
      </c>
      <c r="M70" s="39"/>
      <c r="N70" s="40"/>
      <c r="O70" s="39"/>
      <c r="P70" s="40"/>
      <c r="Q70" s="39"/>
      <c r="R70" s="40"/>
      <c r="S70" s="39"/>
      <c r="T70" s="40"/>
      <c r="U70" s="39"/>
      <c r="V70" s="40"/>
      <c r="W70" s="39"/>
      <c r="X70" s="40"/>
      <c r="Y70" s="39"/>
      <c r="Z70" s="40"/>
      <c r="AA70" s="39">
        <v>1</v>
      </c>
      <c r="AB70" s="40">
        <v>1</v>
      </c>
      <c r="AC70" s="39"/>
      <c r="AD70" s="40"/>
      <c r="AE70" s="39"/>
      <c r="AF70" s="40"/>
      <c r="AG70" s="39"/>
      <c r="AH70" s="40"/>
      <c r="AI70" s="39"/>
      <c r="AJ70" s="40"/>
      <c r="AK70" s="65">
        <f t="shared" si="21"/>
        <v>1</v>
      </c>
      <c r="AL70" s="66">
        <f t="shared" si="22"/>
        <v>1</v>
      </c>
      <c r="AM70" s="83">
        <f t="shared" si="4"/>
        <v>1.5384615384615385E-2</v>
      </c>
      <c r="AN70" s="36" t="s">
        <v>9</v>
      </c>
      <c r="AO70" s="151" t="s">
        <v>373</v>
      </c>
      <c r="AP70" s="146" t="s">
        <v>374</v>
      </c>
      <c r="AQ70" s="91"/>
      <c r="AR70" s="87"/>
    </row>
    <row r="71" spans="1:44" ht="409.6" x14ac:dyDescent="0.2">
      <c r="A71" s="71">
        <f t="shared" si="5"/>
        <v>62</v>
      </c>
      <c r="B71" s="41" t="s">
        <v>102</v>
      </c>
      <c r="C71" s="72" t="s">
        <v>375</v>
      </c>
      <c r="D71" s="41" t="s">
        <v>376</v>
      </c>
      <c r="E71" s="42" t="s">
        <v>377</v>
      </c>
      <c r="F71" s="77" t="s">
        <v>378</v>
      </c>
      <c r="G71" s="41" t="s">
        <v>379</v>
      </c>
      <c r="H71" s="41" t="s">
        <v>60</v>
      </c>
      <c r="I71" s="41" t="s">
        <v>380</v>
      </c>
      <c r="J71" s="79">
        <v>44348</v>
      </c>
      <c r="K71" s="79">
        <v>44561</v>
      </c>
      <c r="L71" s="103">
        <f t="shared" si="1"/>
        <v>1.5384615384615385E-2</v>
      </c>
      <c r="M71" s="39"/>
      <c r="N71" s="40"/>
      <c r="O71" s="39"/>
      <c r="P71" s="40"/>
      <c r="Q71" s="39"/>
      <c r="R71" s="40"/>
      <c r="S71" s="39"/>
      <c r="T71" s="40"/>
      <c r="U71" s="39"/>
      <c r="V71" s="40"/>
      <c r="W71" s="43">
        <v>0.1</v>
      </c>
      <c r="X71" s="84">
        <v>0.1</v>
      </c>
      <c r="Y71" s="43"/>
      <c r="Z71" s="40"/>
      <c r="AA71" s="43"/>
      <c r="AB71" s="40"/>
      <c r="AC71" s="43">
        <v>0.4</v>
      </c>
      <c r="AD71" s="84">
        <v>0.4</v>
      </c>
      <c r="AE71" s="43"/>
      <c r="AF71" s="40"/>
      <c r="AG71" s="43"/>
      <c r="AH71" s="40"/>
      <c r="AI71" s="43">
        <v>0.5</v>
      </c>
      <c r="AJ71" s="40"/>
      <c r="AK71" s="37">
        <f t="shared" si="21"/>
        <v>1</v>
      </c>
      <c r="AL71" s="38">
        <f t="shared" si="22"/>
        <v>0.5</v>
      </c>
      <c r="AM71" s="83">
        <f t="shared" ref="AM71:AM74" si="23">(AL71/AK71)*L71</f>
        <v>7.6923076923076927E-3</v>
      </c>
      <c r="AN71" s="105" t="s">
        <v>10</v>
      </c>
      <c r="AO71" s="151" t="s">
        <v>381</v>
      </c>
      <c r="AP71" s="146" t="s">
        <v>382</v>
      </c>
      <c r="AQ71" s="91"/>
      <c r="AR71" s="87"/>
    </row>
    <row r="72" spans="1:44" ht="114" x14ac:dyDescent="0.2">
      <c r="A72" s="71">
        <f t="shared" si="5"/>
        <v>63</v>
      </c>
      <c r="B72" s="41" t="s">
        <v>102</v>
      </c>
      <c r="C72" s="72" t="s">
        <v>375</v>
      </c>
      <c r="D72" s="41" t="s">
        <v>376</v>
      </c>
      <c r="E72" s="42" t="s">
        <v>383</v>
      </c>
      <c r="F72" s="77" t="s">
        <v>384</v>
      </c>
      <c r="G72" s="41" t="s">
        <v>385</v>
      </c>
      <c r="H72" s="41" t="s">
        <v>129</v>
      </c>
      <c r="I72" s="41" t="s">
        <v>380</v>
      </c>
      <c r="J72" s="79">
        <v>44228</v>
      </c>
      <c r="K72" s="79">
        <v>44561</v>
      </c>
      <c r="L72" s="103">
        <f t="shared" si="1"/>
        <v>1.5384615384615385E-2</v>
      </c>
      <c r="M72" s="39"/>
      <c r="N72" s="40"/>
      <c r="O72" s="43"/>
      <c r="P72" s="40"/>
      <c r="Q72" s="43">
        <v>0.1</v>
      </c>
      <c r="R72" s="84"/>
      <c r="S72" s="43"/>
      <c r="T72" s="40"/>
      <c r="U72" s="43"/>
      <c r="V72" s="84">
        <v>0.1</v>
      </c>
      <c r="W72" s="43">
        <v>0.3</v>
      </c>
      <c r="X72" s="84">
        <v>0.3</v>
      </c>
      <c r="Y72" s="43"/>
      <c r="Z72" s="40"/>
      <c r="AA72" s="43"/>
      <c r="AB72" s="40"/>
      <c r="AC72" s="43">
        <v>0.3</v>
      </c>
      <c r="AD72" s="84">
        <v>0.3</v>
      </c>
      <c r="AE72" s="43"/>
      <c r="AF72" s="40"/>
      <c r="AG72" s="43"/>
      <c r="AH72" s="40"/>
      <c r="AI72" s="43">
        <v>0.3</v>
      </c>
      <c r="AJ72" s="40"/>
      <c r="AK72" s="37">
        <f t="shared" si="21"/>
        <v>1</v>
      </c>
      <c r="AL72" s="38">
        <f t="shared" si="22"/>
        <v>0.7</v>
      </c>
      <c r="AM72" s="83">
        <f t="shared" si="23"/>
        <v>1.0769230769230769E-2</v>
      </c>
      <c r="AN72" s="105" t="s">
        <v>10</v>
      </c>
      <c r="AO72" s="151" t="s">
        <v>386</v>
      </c>
      <c r="AP72" s="146" t="s">
        <v>387</v>
      </c>
      <c r="AQ72" s="91"/>
      <c r="AR72" s="87"/>
    </row>
    <row r="73" spans="1:44" ht="409.6" x14ac:dyDescent="0.2">
      <c r="A73" s="71">
        <f t="shared" si="5"/>
        <v>64</v>
      </c>
      <c r="B73" s="41" t="s">
        <v>102</v>
      </c>
      <c r="C73" s="72" t="s">
        <v>375</v>
      </c>
      <c r="D73" s="41" t="s">
        <v>376</v>
      </c>
      <c r="E73" s="42" t="s">
        <v>388</v>
      </c>
      <c r="F73" s="77" t="s">
        <v>378</v>
      </c>
      <c r="G73" s="41" t="s">
        <v>389</v>
      </c>
      <c r="H73" s="41" t="s">
        <v>60</v>
      </c>
      <c r="I73" s="41" t="s">
        <v>380</v>
      </c>
      <c r="J73" s="79">
        <v>44348</v>
      </c>
      <c r="K73" s="79">
        <v>44561</v>
      </c>
      <c r="L73" s="103">
        <f t="shared" si="1"/>
        <v>1.5384615384615385E-2</v>
      </c>
      <c r="M73" s="39"/>
      <c r="N73" s="40"/>
      <c r="O73" s="39"/>
      <c r="P73" s="40"/>
      <c r="Q73" s="39"/>
      <c r="R73" s="40"/>
      <c r="S73" s="39"/>
      <c r="T73" s="40"/>
      <c r="U73" s="39"/>
      <c r="V73" s="40"/>
      <c r="W73" s="43">
        <v>0.1</v>
      </c>
      <c r="X73" s="84">
        <v>0.1</v>
      </c>
      <c r="Y73" s="43"/>
      <c r="Z73" s="40"/>
      <c r="AA73" s="43"/>
      <c r="AB73" s="40"/>
      <c r="AC73" s="43">
        <v>0.4</v>
      </c>
      <c r="AD73" s="84">
        <v>0.4</v>
      </c>
      <c r="AE73" s="43"/>
      <c r="AF73" s="40"/>
      <c r="AG73" s="43"/>
      <c r="AH73" s="40"/>
      <c r="AI73" s="43">
        <v>0.5</v>
      </c>
      <c r="AJ73" s="40"/>
      <c r="AK73" s="37">
        <f t="shared" si="21"/>
        <v>1</v>
      </c>
      <c r="AL73" s="38">
        <f t="shared" si="22"/>
        <v>0.5</v>
      </c>
      <c r="AM73" s="83">
        <f t="shared" si="23"/>
        <v>7.6923076923076927E-3</v>
      </c>
      <c r="AN73" s="105" t="s">
        <v>10</v>
      </c>
      <c r="AO73" s="151" t="s">
        <v>390</v>
      </c>
      <c r="AP73" s="146" t="s">
        <v>391</v>
      </c>
      <c r="AQ73" s="91"/>
      <c r="AR73" s="87"/>
    </row>
    <row r="74" spans="1:44" ht="90.75" customHeight="1" x14ac:dyDescent="0.2">
      <c r="A74" s="71">
        <f t="shared" si="5"/>
        <v>65</v>
      </c>
      <c r="B74" s="78" t="s">
        <v>102</v>
      </c>
      <c r="C74" s="155" t="s">
        <v>103</v>
      </c>
      <c r="D74" s="78" t="s">
        <v>71</v>
      </c>
      <c r="E74" s="152" t="s">
        <v>392</v>
      </c>
      <c r="F74" s="78" t="s">
        <v>393</v>
      </c>
      <c r="G74" s="78" t="s">
        <v>165</v>
      </c>
      <c r="H74" s="78" t="s">
        <v>60</v>
      </c>
      <c r="I74" s="78" t="s">
        <v>75</v>
      </c>
      <c r="J74" s="79">
        <v>44410</v>
      </c>
      <c r="K74" s="79">
        <v>44439</v>
      </c>
      <c r="L74" s="103">
        <f>1/$A$74</f>
        <v>1.5384615384615385E-2</v>
      </c>
      <c r="M74" s="55"/>
      <c r="N74" s="56"/>
      <c r="O74" s="55"/>
      <c r="P74" s="56"/>
      <c r="Q74" s="55"/>
      <c r="R74" s="56"/>
      <c r="S74" s="55"/>
      <c r="T74" s="56"/>
      <c r="U74" s="55"/>
      <c r="V74" s="56"/>
      <c r="W74" s="55"/>
      <c r="X74" s="56"/>
      <c r="Y74" s="55"/>
      <c r="Z74" s="56"/>
      <c r="AA74" s="55">
        <v>1</v>
      </c>
      <c r="AB74" s="56">
        <v>1</v>
      </c>
      <c r="AC74" s="55"/>
      <c r="AD74" s="56"/>
      <c r="AE74" s="55"/>
      <c r="AF74" s="56"/>
      <c r="AG74" s="55"/>
      <c r="AH74" s="56"/>
      <c r="AI74" s="55"/>
      <c r="AJ74" s="56"/>
      <c r="AK74" s="76">
        <v>1</v>
      </c>
      <c r="AL74" s="66">
        <f t="shared" si="22"/>
        <v>1</v>
      </c>
      <c r="AM74" s="83">
        <f t="shared" si="23"/>
        <v>1.5384615384615385E-2</v>
      </c>
      <c r="AN74" s="36" t="s">
        <v>9</v>
      </c>
      <c r="AO74" s="151" t="s">
        <v>394</v>
      </c>
      <c r="AP74" s="146" t="s">
        <v>395</v>
      </c>
      <c r="AQ74" s="91"/>
      <c r="AR74" s="87"/>
    </row>
    <row r="75" spans="1:44" x14ac:dyDescent="0.2">
      <c r="A75" s="71"/>
      <c r="AO75" s="87"/>
      <c r="AQ75" s="87"/>
      <c r="AR75" s="87"/>
    </row>
  </sheetData>
  <autoFilter ref="A9:AQ74" xr:uid="{00000000-0009-0000-0000-000000000000}"/>
  <mergeCells count="41">
    <mergeCell ref="A6:A9"/>
    <mergeCell ref="AE7:AF8"/>
    <mergeCell ref="E6:L7"/>
    <mergeCell ref="A1:B5"/>
    <mergeCell ref="B6:D7"/>
    <mergeCell ref="C1:E4"/>
    <mergeCell ref="C5:E5"/>
    <mergeCell ref="D8:D9"/>
    <mergeCell ref="C8:C9"/>
    <mergeCell ref="J8:J9"/>
    <mergeCell ref="K8:K9"/>
    <mergeCell ref="G8:G9"/>
    <mergeCell ref="E8:E9"/>
    <mergeCell ref="B8:B9"/>
    <mergeCell ref="Q7:R8"/>
    <mergeCell ref="F1:AH4"/>
    <mergeCell ref="F8:F9"/>
    <mergeCell ref="AM6:AM8"/>
    <mergeCell ref="AN6:AN9"/>
    <mergeCell ref="AI7:AJ8"/>
    <mergeCell ref="AK7:AL8"/>
    <mergeCell ref="M6:AL6"/>
    <mergeCell ref="M7:N8"/>
    <mergeCell ref="O7:P8"/>
    <mergeCell ref="S7:T8"/>
    <mergeCell ref="AO8:AQ8"/>
    <mergeCell ref="AO6:AQ7"/>
    <mergeCell ref="AO3:AO4"/>
    <mergeCell ref="AO1:AO2"/>
    <mergeCell ref="U7:V8"/>
    <mergeCell ref="W7:X8"/>
    <mergeCell ref="Y7:Z8"/>
    <mergeCell ref="AA7:AB8"/>
    <mergeCell ref="AC7:AD8"/>
    <mergeCell ref="F5:AH5"/>
    <mergeCell ref="AG7:AH8"/>
    <mergeCell ref="H8:H9"/>
    <mergeCell ref="AI1:AN1"/>
    <mergeCell ref="AI2:AN2"/>
    <mergeCell ref="AI3:AN4"/>
    <mergeCell ref="AI5:AN5"/>
  </mergeCells>
  <phoneticPr fontId="28" type="noConversion"/>
  <conditionalFormatting sqref="AN1:AN1048576">
    <cfRule type="cellIs" dxfId="17" priority="6" operator="equal">
      <formula>"Sin avance"</formula>
    </cfRule>
    <cfRule type="cellIs" dxfId="16" priority="16" operator="equal">
      <formula>"Próximo a ejecutar"</formula>
    </cfRule>
    <cfRule type="cellIs" dxfId="15" priority="17" operator="equal">
      <formula>"En ejecución"</formula>
    </cfRule>
    <cfRule type="cellIs" dxfId="14" priority="18" operator="equal">
      <formula>"Ejecutada"</formula>
    </cfRule>
  </conditionalFormatting>
  <conditionalFormatting sqref="AP3">
    <cfRule type="cellIs" dxfId="13" priority="13" operator="equal">
      <formula>"Próximo a ejecutar"</formula>
    </cfRule>
    <cfRule type="cellIs" dxfId="12" priority="14" operator="equal">
      <formula>"En ejecución"</formula>
    </cfRule>
    <cfRule type="cellIs" dxfId="11" priority="15" operator="equal">
      <formula>"Ejecutada"</formula>
    </cfRule>
  </conditionalFormatting>
  <conditionalFormatting sqref="AP4">
    <cfRule type="cellIs" dxfId="10" priority="10" operator="equal">
      <formula>"Próximo a ejecutar"</formula>
    </cfRule>
    <cfRule type="cellIs" dxfId="9" priority="11" operator="equal">
      <formula>"En ejecución"</formula>
    </cfRule>
    <cfRule type="cellIs" dxfId="8" priority="12" operator="equal">
      <formula>"Ejecutada"</formula>
    </cfRule>
  </conditionalFormatting>
  <conditionalFormatting sqref="AP5">
    <cfRule type="cellIs" dxfId="7" priority="7" operator="equal">
      <formula>"Próximo a ejecutar"</formula>
    </cfRule>
    <cfRule type="cellIs" dxfId="6" priority="8" operator="equal">
      <formula>"En ejecución"</formula>
    </cfRule>
    <cfRule type="cellIs" dxfId="5" priority="9" operator="equal">
      <formula>"Ejecutada"</formula>
    </cfRule>
  </conditionalFormatting>
  <conditionalFormatting sqref="AP1">
    <cfRule type="cellIs" dxfId="4" priority="2" operator="equal">
      <formula>"Sin avance"</formula>
    </cfRule>
    <cfRule type="cellIs" dxfId="3" priority="3" operator="equal">
      <formula>"Próximo a ejecutar"</formula>
    </cfRule>
    <cfRule type="cellIs" dxfId="2" priority="4" operator="equal">
      <formula>"En ejecución"</formula>
    </cfRule>
    <cfRule type="cellIs" dxfId="1" priority="5" operator="equal">
      <formula>"Ejecutada"</formula>
    </cfRule>
  </conditionalFormatting>
  <conditionalFormatting sqref="AT1">
    <cfRule type="cellIs" dxfId="0" priority="1" operator="greaterThan">
      <formula>0.7</formula>
    </cfRule>
  </conditionalFormatting>
  <pageMargins left="0.7" right="0.7" top="0.75" bottom="0.75" header="0.3" footer="0.3"/>
  <pageSetup scale="1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'/Users/nanita/Library/Containers/com.microsoft.Excel/Data/Documents/C:\Users\mary.buitrago\Secretaría Distrital de Seguridad, Convivencia y Justicia\Oficina Asesora de Planeación - Documentos\MIPG\MIPG\Plan de sostenibilidad MIPG\2021\[Plan Anual de Sostenibilidad MIPG_2021.xlsx]$$'!#REF!</xm:f>
          </x14:formula1>
          <xm:sqref>D55:D57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
  <sheetViews>
    <sheetView topLeftCell="A4" workbookViewId="0">
      <selection activeCell="E5" sqref="E5:H5"/>
    </sheetView>
  </sheetViews>
  <sheetFormatPr baseColWidth="10" defaultColWidth="11.5" defaultRowHeight="15" x14ac:dyDescent="0.2"/>
  <sheetData>
    <row r="1" spans="1:14" ht="18" x14ac:dyDescent="0.2">
      <c r="A1" s="282" t="s">
        <v>396</v>
      </c>
      <c r="B1" s="283"/>
      <c r="C1" s="283"/>
      <c r="D1" s="283"/>
      <c r="E1" s="283"/>
      <c r="F1" s="283"/>
      <c r="G1" s="283"/>
      <c r="H1" s="283"/>
      <c r="I1" s="283"/>
      <c r="J1" s="283"/>
      <c r="K1" s="283"/>
      <c r="L1" s="283"/>
      <c r="M1" s="283"/>
      <c r="N1" s="284"/>
    </row>
    <row r="2" spans="1:14" ht="19" thickBot="1" x14ac:dyDescent="0.25">
      <c r="A2" s="285" t="s">
        <v>397</v>
      </c>
      <c r="B2" s="286"/>
      <c r="C2" s="286"/>
      <c r="D2" s="287"/>
      <c r="E2" s="288" t="s">
        <v>398</v>
      </c>
      <c r="F2" s="286"/>
      <c r="G2" s="286"/>
      <c r="H2" s="287"/>
      <c r="I2" s="288" t="s">
        <v>399</v>
      </c>
      <c r="J2" s="286"/>
      <c r="K2" s="286"/>
      <c r="L2" s="286"/>
      <c r="M2" s="286"/>
      <c r="N2" s="289"/>
    </row>
    <row r="3" spans="1:14" ht="18" x14ac:dyDescent="0.2">
      <c r="A3" s="290">
        <v>1</v>
      </c>
      <c r="B3" s="291"/>
      <c r="C3" s="291"/>
      <c r="D3" s="292"/>
      <c r="E3" s="293" t="s">
        <v>400</v>
      </c>
      <c r="F3" s="291"/>
      <c r="G3" s="291"/>
      <c r="H3" s="292"/>
      <c r="I3" s="294" t="s">
        <v>401</v>
      </c>
      <c r="J3" s="295"/>
      <c r="K3" s="295"/>
      <c r="L3" s="295"/>
      <c r="M3" s="295"/>
      <c r="N3" s="296"/>
    </row>
    <row r="4" spans="1:14" ht="213" customHeight="1" x14ac:dyDescent="0.2">
      <c r="A4" s="275">
        <v>2</v>
      </c>
      <c r="B4" s="276"/>
      <c r="C4" s="276"/>
      <c r="D4" s="277"/>
      <c r="E4" s="278" t="s">
        <v>402</v>
      </c>
      <c r="F4" s="276"/>
      <c r="G4" s="276"/>
      <c r="H4" s="277"/>
      <c r="I4" s="279" t="s">
        <v>403</v>
      </c>
      <c r="J4" s="280"/>
      <c r="K4" s="280"/>
      <c r="L4" s="280"/>
      <c r="M4" s="280"/>
      <c r="N4" s="281"/>
    </row>
    <row r="5" spans="1:14" ht="70.5" customHeight="1" x14ac:dyDescent="0.2">
      <c r="A5" s="275">
        <v>3</v>
      </c>
      <c r="B5" s="276"/>
      <c r="C5" s="276"/>
      <c r="D5" s="277"/>
      <c r="E5" s="278" t="s">
        <v>404</v>
      </c>
      <c r="F5" s="276"/>
      <c r="G5" s="276"/>
      <c r="H5" s="277"/>
      <c r="I5" s="279" t="s">
        <v>405</v>
      </c>
      <c r="J5" s="280"/>
      <c r="K5" s="280"/>
      <c r="L5" s="280"/>
      <c r="M5" s="280"/>
      <c r="N5" s="281"/>
    </row>
    <row r="6" spans="1:14" ht="19" thickBot="1" x14ac:dyDescent="0.25">
      <c r="A6" s="130"/>
      <c r="B6" s="131"/>
      <c r="C6" s="131"/>
      <c r="D6" s="131"/>
      <c r="E6" s="131"/>
      <c r="F6" s="131"/>
      <c r="G6" s="131"/>
      <c r="H6" s="131"/>
      <c r="I6" s="131"/>
      <c r="J6" s="131"/>
      <c r="K6" s="131"/>
      <c r="L6" s="131"/>
      <c r="M6" s="131"/>
      <c r="N6" s="131"/>
    </row>
    <row r="7" spans="1:14" ht="18" x14ac:dyDescent="0.2">
      <c r="A7" s="267" t="s">
        <v>406</v>
      </c>
      <c r="B7" s="268"/>
      <c r="C7" s="269" t="s">
        <v>75</v>
      </c>
      <c r="D7" s="269"/>
      <c r="E7" s="269"/>
      <c r="F7" s="269"/>
      <c r="G7" s="270"/>
      <c r="H7" s="131"/>
      <c r="I7" s="131"/>
      <c r="J7" s="131"/>
      <c r="K7" s="131"/>
      <c r="L7" s="131"/>
      <c r="M7" s="131"/>
      <c r="N7" s="131"/>
    </row>
    <row r="8" spans="1:14" ht="19" thickBot="1" x14ac:dyDescent="0.25">
      <c r="A8" s="271" t="s">
        <v>407</v>
      </c>
      <c r="B8" s="272"/>
      <c r="C8" s="273" t="s">
        <v>408</v>
      </c>
      <c r="D8" s="273"/>
      <c r="E8" s="273"/>
      <c r="F8" s="273"/>
      <c r="G8" s="274"/>
      <c r="H8" s="131"/>
      <c r="I8" s="131"/>
      <c r="J8" s="131"/>
      <c r="K8" s="131"/>
      <c r="L8" s="131"/>
      <c r="M8" s="131"/>
      <c r="N8" s="131"/>
    </row>
    <row r="9" spans="1:14" ht="18" x14ac:dyDescent="0.2">
      <c r="A9" s="130"/>
      <c r="B9" s="131"/>
      <c r="C9" s="131"/>
      <c r="D9" s="131"/>
      <c r="E9" s="131"/>
      <c r="F9" s="131"/>
      <c r="G9" s="131"/>
      <c r="H9" s="131"/>
      <c r="I9" s="131"/>
      <c r="J9" s="131"/>
      <c r="K9" s="131"/>
      <c r="L9" s="131"/>
      <c r="M9" s="131"/>
      <c r="N9" s="131"/>
    </row>
  </sheetData>
  <mergeCells count="17">
    <mergeCell ref="I4:N4"/>
    <mergeCell ref="I5:N5"/>
    <mergeCell ref="A1:N1"/>
    <mergeCell ref="A2:D2"/>
    <mergeCell ref="E2:H2"/>
    <mergeCell ref="I2:N2"/>
    <mergeCell ref="A3:D3"/>
    <mergeCell ref="E3:H3"/>
    <mergeCell ref="I3:N3"/>
    <mergeCell ref="A7:B7"/>
    <mergeCell ref="C7:G7"/>
    <mergeCell ref="A8:B8"/>
    <mergeCell ref="C8:G8"/>
    <mergeCell ref="A4:D4"/>
    <mergeCell ref="E4:H4"/>
    <mergeCell ref="A5:D5"/>
    <mergeCell ref="E5:H5"/>
  </mergeCells>
  <phoneticPr fontId="2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103"/>
  <sheetViews>
    <sheetView workbookViewId="0"/>
  </sheetViews>
  <sheetFormatPr baseColWidth="10" defaultColWidth="11.5" defaultRowHeight="15" x14ac:dyDescent="0.2"/>
  <cols>
    <col min="1" max="1" width="50.6640625" bestFit="1" customWidth="1"/>
    <col min="2" max="2" width="22.5" bestFit="1" customWidth="1"/>
    <col min="3" max="3" width="12.1640625" bestFit="1" customWidth="1"/>
    <col min="4" max="4" width="17.6640625" bestFit="1" customWidth="1"/>
    <col min="5" max="5" width="10.33203125" bestFit="1" customWidth="1"/>
    <col min="6" max="7" width="12.5" bestFit="1" customWidth="1"/>
  </cols>
  <sheetData>
    <row r="3" spans="1:13" x14ac:dyDescent="0.2">
      <c r="A3" s="125" t="s">
        <v>409</v>
      </c>
      <c r="B3" s="125" t="s">
        <v>410</v>
      </c>
      <c r="K3" s="116"/>
      <c r="L3" s="117"/>
      <c r="M3" s="118"/>
    </row>
    <row r="4" spans="1:13" x14ac:dyDescent="0.2">
      <c r="A4" s="125" t="s">
        <v>411</v>
      </c>
      <c r="B4" t="s">
        <v>9</v>
      </c>
      <c r="C4" t="s">
        <v>10</v>
      </c>
      <c r="D4" t="s">
        <v>15</v>
      </c>
      <c r="E4" t="s">
        <v>5</v>
      </c>
      <c r="F4" t="s">
        <v>412</v>
      </c>
      <c r="K4" s="119"/>
      <c r="L4" s="120"/>
      <c r="M4" s="121"/>
    </row>
    <row r="5" spans="1:13" x14ac:dyDescent="0.2">
      <c r="A5" s="126" t="s">
        <v>181</v>
      </c>
      <c r="C5">
        <v>2</v>
      </c>
      <c r="F5">
        <v>2</v>
      </c>
      <c r="K5" s="119"/>
      <c r="L5" s="120"/>
      <c r="M5" s="121"/>
    </row>
    <row r="6" spans="1:13" x14ac:dyDescent="0.2">
      <c r="A6" s="126" t="s">
        <v>124</v>
      </c>
      <c r="C6">
        <v>1</v>
      </c>
      <c r="D6">
        <v>1</v>
      </c>
      <c r="F6">
        <v>2</v>
      </c>
      <c r="K6" s="119"/>
      <c r="L6" s="120"/>
      <c r="M6" s="121"/>
    </row>
    <row r="7" spans="1:13" x14ac:dyDescent="0.2">
      <c r="A7" s="126" t="s">
        <v>54</v>
      </c>
      <c r="B7">
        <v>1</v>
      </c>
      <c r="C7">
        <v>12</v>
      </c>
      <c r="D7">
        <v>13</v>
      </c>
      <c r="E7">
        <v>2</v>
      </c>
      <c r="F7">
        <v>28</v>
      </c>
      <c r="K7" s="119"/>
      <c r="L7" s="120"/>
      <c r="M7" s="121"/>
    </row>
    <row r="8" spans="1:13" x14ac:dyDescent="0.2">
      <c r="A8" s="126" t="s">
        <v>277</v>
      </c>
      <c r="B8">
        <v>1</v>
      </c>
      <c r="C8">
        <v>2</v>
      </c>
      <c r="D8">
        <v>4</v>
      </c>
      <c r="F8">
        <v>7</v>
      </c>
      <c r="K8" s="119"/>
      <c r="L8" s="120"/>
      <c r="M8" s="121"/>
    </row>
    <row r="9" spans="1:13" x14ac:dyDescent="0.2">
      <c r="A9" s="126" t="s">
        <v>194</v>
      </c>
      <c r="B9">
        <v>2</v>
      </c>
      <c r="C9">
        <v>7</v>
      </c>
      <c r="D9">
        <v>7</v>
      </c>
      <c r="F9">
        <v>16</v>
      </c>
      <c r="K9" s="119"/>
      <c r="L9" s="120"/>
      <c r="M9" s="121"/>
    </row>
    <row r="10" spans="1:13" x14ac:dyDescent="0.2">
      <c r="A10" s="126" t="s">
        <v>102</v>
      </c>
      <c r="C10">
        <v>5</v>
      </c>
      <c r="D10">
        <v>3</v>
      </c>
      <c r="F10">
        <v>8</v>
      </c>
      <c r="K10" s="119"/>
      <c r="L10" s="120"/>
      <c r="M10" s="121"/>
    </row>
    <row r="11" spans="1:13" x14ac:dyDescent="0.2">
      <c r="A11" s="126" t="s">
        <v>86</v>
      </c>
      <c r="C11">
        <v>5</v>
      </c>
      <c r="F11">
        <v>5</v>
      </c>
      <c r="K11" s="119"/>
      <c r="L11" s="120"/>
      <c r="M11" s="121"/>
    </row>
    <row r="12" spans="1:13" x14ac:dyDescent="0.2">
      <c r="A12" s="126" t="s">
        <v>412</v>
      </c>
      <c r="B12">
        <v>4</v>
      </c>
      <c r="C12">
        <v>34</v>
      </c>
      <c r="D12">
        <v>28</v>
      </c>
      <c r="E12">
        <v>2</v>
      </c>
      <c r="F12">
        <v>68</v>
      </c>
      <c r="K12" s="119"/>
      <c r="L12" s="120"/>
      <c r="M12" s="121"/>
    </row>
    <row r="13" spans="1:13" x14ac:dyDescent="0.2">
      <c r="K13" s="119"/>
      <c r="L13" s="120"/>
      <c r="M13" s="121"/>
    </row>
    <row r="14" spans="1:13" x14ac:dyDescent="0.2">
      <c r="K14" s="119"/>
      <c r="L14" s="120"/>
      <c r="M14" s="121"/>
    </row>
    <row r="15" spans="1:13" x14ac:dyDescent="0.2">
      <c r="K15" s="119"/>
      <c r="L15" s="120"/>
      <c r="M15" s="121"/>
    </row>
    <row r="16" spans="1:13" x14ac:dyDescent="0.2">
      <c r="K16" s="119"/>
      <c r="L16" s="120"/>
      <c r="M16" s="121"/>
    </row>
    <row r="17" spans="11:13" x14ac:dyDescent="0.2">
      <c r="K17" s="119"/>
      <c r="L17" s="120"/>
      <c r="M17" s="121"/>
    </row>
    <row r="18" spans="11:13" x14ac:dyDescent="0.2">
      <c r="K18" s="119"/>
      <c r="L18" s="120"/>
      <c r="M18" s="121"/>
    </row>
    <row r="19" spans="11:13" x14ac:dyDescent="0.2">
      <c r="K19" s="119"/>
      <c r="L19" s="120"/>
      <c r="M19" s="121"/>
    </row>
    <row r="20" spans="11:13" x14ac:dyDescent="0.2">
      <c r="K20" s="122"/>
      <c r="L20" s="123"/>
      <c r="M20" s="124"/>
    </row>
    <row r="42" spans="1:6" x14ac:dyDescent="0.2">
      <c r="A42" s="125" t="s">
        <v>409</v>
      </c>
    </row>
    <row r="43" spans="1:6" x14ac:dyDescent="0.2">
      <c r="B43" t="s">
        <v>9</v>
      </c>
      <c r="C43" t="s">
        <v>10</v>
      </c>
      <c r="D43" t="s">
        <v>15</v>
      </c>
      <c r="E43" t="s">
        <v>5</v>
      </c>
      <c r="F43" t="s">
        <v>412</v>
      </c>
    </row>
    <row r="44" spans="1:6" x14ac:dyDescent="0.2">
      <c r="A44" s="126" t="s">
        <v>181</v>
      </c>
      <c r="C44">
        <v>2</v>
      </c>
      <c r="F44">
        <v>2</v>
      </c>
    </row>
    <row r="45" spans="1:6" x14ac:dyDescent="0.2">
      <c r="A45" s="127" t="s">
        <v>181</v>
      </c>
      <c r="C45">
        <v>2</v>
      </c>
      <c r="F45">
        <v>2</v>
      </c>
    </row>
    <row r="46" spans="1:6" x14ac:dyDescent="0.2">
      <c r="A46" s="126" t="s">
        <v>55</v>
      </c>
      <c r="D46">
        <v>2</v>
      </c>
      <c r="F46">
        <v>2</v>
      </c>
    </row>
    <row r="47" spans="1:6" x14ac:dyDescent="0.2">
      <c r="A47" s="127" t="s">
        <v>54</v>
      </c>
      <c r="D47">
        <v>2</v>
      </c>
      <c r="F47">
        <v>2</v>
      </c>
    </row>
    <row r="48" spans="1:6" x14ac:dyDescent="0.2">
      <c r="A48" s="126" t="s">
        <v>70</v>
      </c>
      <c r="B48">
        <v>1</v>
      </c>
      <c r="C48">
        <v>1</v>
      </c>
      <c r="D48">
        <v>1</v>
      </c>
      <c r="F48">
        <v>3</v>
      </c>
    </row>
    <row r="49" spans="1:6" x14ac:dyDescent="0.2">
      <c r="A49" s="127" t="s">
        <v>54</v>
      </c>
      <c r="B49">
        <v>1</v>
      </c>
      <c r="C49">
        <v>1</v>
      </c>
      <c r="D49">
        <v>1</v>
      </c>
      <c r="F49">
        <v>3</v>
      </c>
    </row>
    <row r="50" spans="1:6" x14ac:dyDescent="0.2">
      <c r="A50" s="126" t="s">
        <v>114</v>
      </c>
      <c r="D50">
        <v>2</v>
      </c>
      <c r="F50">
        <v>2</v>
      </c>
    </row>
    <row r="51" spans="1:6" x14ac:dyDescent="0.2">
      <c r="A51" s="127" t="s">
        <v>102</v>
      </c>
      <c r="D51">
        <v>2</v>
      </c>
      <c r="F51">
        <v>2</v>
      </c>
    </row>
    <row r="52" spans="1:6" x14ac:dyDescent="0.2">
      <c r="A52" s="126" t="s">
        <v>278</v>
      </c>
      <c r="B52">
        <v>1</v>
      </c>
      <c r="C52">
        <v>2</v>
      </c>
      <c r="D52">
        <v>4</v>
      </c>
      <c r="F52">
        <v>7</v>
      </c>
    </row>
    <row r="53" spans="1:6" x14ac:dyDescent="0.2">
      <c r="A53" s="127" t="s">
        <v>277</v>
      </c>
      <c r="B53">
        <v>1</v>
      </c>
      <c r="C53">
        <v>2</v>
      </c>
      <c r="D53">
        <v>4</v>
      </c>
      <c r="F53">
        <v>7</v>
      </c>
    </row>
    <row r="54" spans="1:6" x14ac:dyDescent="0.2">
      <c r="A54" s="126" t="s">
        <v>375</v>
      </c>
      <c r="C54">
        <v>3</v>
      </c>
      <c r="F54">
        <v>3</v>
      </c>
    </row>
    <row r="55" spans="1:6" x14ac:dyDescent="0.2">
      <c r="A55" s="127" t="s">
        <v>102</v>
      </c>
      <c r="C55">
        <v>3</v>
      </c>
      <c r="F55">
        <v>3</v>
      </c>
    </row>
    <row r="56" spans="1:6" x14ac:dyDescent="0.2">
      <c r="A56" s="126" t="s">
        <v>368</v>
      </c>
      <c r="D56">
        <v>1</v>
      </c>
      <c r="F56">
        <v>1</v>
      </c>
    </row>
    <row r="57" spans="1:6" x14ac:dyDescent="0.2">
      <c r="A57" s="127" t="s">
        <v>124</v>
      </c>
      <c r="D57">
        <v>1</v>
      </c>
      <c r="F57">
        <v>1</v>
      </c>
    </row>
    <row r="58" spans="1:6" x14ac:dyDescent="0.2">
      <c r="A58" s="126" t="s">
        <v>311</v>
      </c>
      <c r="C58">
        <v>4</v>
      </c>
      <c r="D58">
        <v>8</v>
      </c>
      <c r="F58">
        <v>12</v>
      </c>
    </row>
    <row r="59" spans="1:6" x14ac:dyDescent="0.2">
      <c r="A59" s="127" t="s">
        <v>54</v>
      </c>
      <c r="C59">
        <v>4</v>
      </c>
      <c r="D59">
        <v>8</v>
      </c>
      <c r="F59">
        <v>12</v>
      </c>
    </row>
    <row r="60" spans="1:6" x14ac:dyDescent="0.2">
      <c r="A60" s="126" t="s">
        <v>268</v>
      </c>
      <c r="C60">
        <v>1</v>
      </c>
      <c r="D60">
        <v>1</v>
      </c>
      <c r="F60">
        <v>2</v>
      </c>
    </row>
    <row r="61" spans="1:6" x14ac:dyDescent="0.2">
      <c r="A61" s="127" t="s">
        <v>194</v>
      </c>
      <c r="C61">
        <v>1</v>
      </c>
      <c r="D61">
        <v>1</v>
      </c>
      <c r="F61">
        <v>2</v>
      </c>
    </row>
    <row r="62" spans="1:6" x14ac:dyDescent="0.2">
      <c r="A62" s="126" t="s">
        <v>125</v>
      </c>
      <c r="C62">
        <v>1</v>
      </c>
      <c r="F62">
        <v>1</v>
      </c>
    </row>
    <row r="63" spans="1:6" x14ac:dyDescent="0.2">
      <c r="A63" s="127" t="s">
        <v>124</v>
      </c>
      <c r="C63">
        <v>1</v>
      </c>
      <c r="F63">
        <v>1</v>
      </c>
    </row>
    <row r="64" spans="1:6" x14ac:dyDescent="0.2">
      <c r="A64" s="126" t="s">
        <v>108</v>
      </c>
      <c r="D64">
        <v>1</v>
      </c>
      <c r="F64">
        <v>1</v>
      </c>
    </row>
    <row r="65" spans="1:6" x14ac:dyDescent="0.2">
      <c r="A65" s="127" t="s">
        <v>54</v>
      </c>
      <c r="D65">
        <v>1</v>
      </c>
      <c r="F65">
        <v>1</v>
      </c>
    </row>
    <row r="66" spans="1:6" x14ac:dyDescent="0.2">
      <c r="A66" s="126" t="s">
        <v>87</v>
      </c>
      <c r="C66">
        <v>5</v>
      </c>
      <c r="F66">
        <v>5</v>
      </c>
    </row>
    <row r="67" spans="1:6" x14ac:dyDescent="0.2">
      <c r="A67" s="127" t="s">
        <v>86</v>
      </c>
      <c r="C67">
        <v>5</v>
      </c>
      <c r="F67">
        <v>5</v>
      </c>
    </row>
    <row r="68" spans="1:6" x14ac:dyDescent="0.2">
      <c r="A68" s="126" t="s">
        <v>356</v>
      </c>
      <c r="C68">
        <v>3</v>
      </c>
      <c r="F68">
        <v>3</v>
      </c>
    </row>
    <row r="69" spans="1:6" x14ac:dyDescent="0.2">
      <c r="A69" s="127" t="s">
        <v>54</v>
      </c>
      <c r="C69">
        <v>3</v>
      </c>
      <c r="F69">
        <v>3</v>
      </c>
    </row>
    <row r="70" spans="1:6" x14ac:dyDescent="0.2">
      <c r="A70" s="126" t="s">
        <v>141</v>
      </c>
      <c r="C70">
        <v>5</v>
      </c>
      <c r="D70">
        <v>1</v>
      </c>
      <c r="E70">
        <v>2</v>
      </c>
      <c r="F70">
        <v>8</v>
      </c>
    </row>
    <row r="71" spans="1:6" x14ac:dyDescent="0.2">
      <c r="A71" s="127" t="s">
        <v>54</v>
      </c>
      <c r="C71">
        <v>4</v>
      </c>
      <c r="D71">
        <v>1</v>
      </c>
      <c r="E71">
        <v>2</v>
      </c>
      <c r="F71">
        <v>7</v>
      </c>
    </row>
    <row r="72" spans="1:6" x14ac:dyDescent="0.2">
      <c r="A72" s="127" t="s">
        <v>102</v>
      </c>
      <c r="C72">
        <v>1</v>
      </c>
      <c r="F72">
        <v>1</v>
      </c>
    </row>
    <row r="73" spans="1:6" x14ac:dyDescent="0.2">
      <c r="A73" s="126" t="s">
        <v>195</v>
      </c>
      <c r="B73">
        <v>2</v>
      </c>
      <c r="C73">
        <v>6</v>
      </c>
      <c r="D73">
        <v>6</v>
      </c>
      <c r="F73">
        <v>14</v>
      </c>
    </row>
    <row r="74" spans="1:6" x14ac:dyDescent="0.2">
      <c r="A74" s="127" t="s">
        <v>194</v>
      </c>
      <c r="B74">
        <v>2</v>
      </c>
      <c r="C74">
        <v>6</v>
      </c>
      <c r="D74">
        <v>6</v>
      </c>
      <c r="F74">
        <v>14</v>
      </c>
    </row>
    <row r="75" spans="1:6" x14ac:dyDescent="0.2">
      <c r="A75" s="126" t="s">
        <v>103</v>
      </c>
      <c r="C75">
        <v>1</v>
      </c>
      <c r="D75">
        <v>1</v>
      </c>
      <c r="F75">
        <v>2</v>
      </c>
    </row>
    <row r="76" spans="1:6" x14ac:dyDescent="0.2">
      <c r="A76" s="127" t="s">
        <v>102</v>
      </c>
      <c r="C76">
        <v>1</v>
      </c>
      <c r="D76">
        <v>1</v>
      </c>
      <c r="F76">
        <v>2</v>
      </c>
    </row>
    <row r="77" spans="1:6" x14ac:dyDescent="0.2">
      <c r="A77" s="126" t="s">
        <v>412</v>
      </c>
      <c r="B77">
        <v>4</v>
      </c>
      <c r="C77">
        <v>34</v>
      </c>
      <c r="D77">
        <v>28</v>
      </c>
      <c r="E77">
        <v>2</v>
      </c>
      <c r="F77">
        <v>68</v>
      </c>
    </row>
    <row r="92" spans="1:6" x14ac:dyDescent="0.2">
      <c r="A92" s="125" t="s">
        <v>409</v>
      </c>
      <c r="B92" s="125" t="s">
        <v>410</v>
      </c>
    </row>
    <row r="93" spans="1:6" x14ac:dyDescent="0.2">
      <c r="A93" s="125" t="s">
        <v>411</v>
      </c>
      <c r="B93" t="s">
        <v>9</v>
      </c>
      <c r="C93" t="s">
        <v>10</v>
      </c>
      <c r="D93" t="s">
        <v>15</v>
      </c>
      <c r="E93" t="s">
        <v>5</v>
      </c>
      <c r="F93" t="s">
        <v>412</v>
      </c>
    </row>
    <row r="94" spans="1:6" x14ac:dyDescent="0.2">
      <c r="A94" s="126" t="s">
        <v>142</v>
      </c>
      <c r="C94">
        <v>5</v>
      </c>
      <c r="D94">
        <v>1</v>
      </c>
      <c r="E94">
        <v>2</v>
      </c>
      <c r="F94">
        <v>8</v>
      </c>
    </row>
    <row r="95" spans="1:6" x14ac:dyDescent="0.2">
      <c r="A95" s="126" t="s">
        <v>71</v>
      </c>
      <c r="B95">
        <v>1</v>
      </c>
      <c r="C95">
        <v>8</v>
      </c>
      <c r="D95">
        <v>3</v>
      </c>
      <c r="F95">
        <v>12</v>
      </c>
    </row>
    <row r="96" spans="1:6" x14ac:dyDescent="0.2">
      <c r="A96" s="126" t="s">
        <v>312</v>
      </c>
      <c r="C96">
        <v>7</v>
      </c>
      <c r="D96">
        <v>8</v>
      </c>
      <c r="F96">
        <v>15</v>
      </c>
    </row>
    <row r="97" spans="1:6" x14ac:dyDescent="0.2">
      <c r="A97" s="126" t="s">
        <v>376</v>
      </c>
      <c r="C97">
        <v>3</v>
      </c>
      <c r="F97">
        <v>3</v>
      </c>
    </row>
    <row r="98" spans="1:6" x14ac:dyDescent="0.2">
      <c r="A98" s="126" t="s">
        <v>369</v>
      </c>
      <c r="D98">
        <v>1</v>
      </c>
      <c r="F98">
        <v>1</v>
      </c>
    </row>
    <row r="99" spans="1:6" x14ac:dyDescent="0.2">
      <c r="A99" s="126" t="s">
        <v>196</v>
      </c>
      <c r="B99">
        <v>3</v>
      </c>
      <c r="C99">
        <v>9</v>
      </c>
      <c r="D99">
        <v>11</v>
      </c>
      <c r="F99">
        <v>23</v>
      </c>
    </row>
    <row r="100" spans="1:6" x14ac:dyDescent="0.2">
      <c r="A100" s="126" t="s">
        <v>56</v>
      </c>
      <c r="D100">
        <v>2</v>
      </c>
      <c r="F100">
        <v>2</v>
      </c>
    </row>
    <row r="101" spans="1:6" x14ac:dyDescent="0.2">
      <c r="A101" s="126" t="s">
        <v>115</v>
      </c>
      <c r="D101">
        <v>2</v>
      </c>
      <c r="F101">
        <v>2</v>
      </c>
    </row>
    <row r="102" spans="1:6" x14ac:dyDescent="0.2">
      <c r="A102" s="126" t="s">
        <v>182</v>
      </c>
      <c r="C102">
        <v>2</v>
      </c>
      <c r="F102">
        <v>2</v>
      </c>
    </row>
    <row r="103" spans="1:6" x14ac:dyDescent="0.2">
      <c r="A103" s="126" t="s">
        <v>412</v>
      </c>
      <c r="B103">
        <v>4</v>
      </c>
      <c r="C103">
        <v>34</v>
      </c>
      <c r="D103">
        <v>28</v>
      </c>
      <c r="E103">
        <v>2</v>
      </c>
      <c r="F103">
        <v>68</v>
      </c>
    </row>
  </sheetData>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72"/>
  <sheetViews>
    <sheetView workbookViewId="0"/>
  </sheetViews>
  <sheetFormatPr baseColWidth="10" defaultColWidth="11.5" defaultRowHeight="15" x14ac:dyDescent="0.2"/>
  <cols>
    <col min="1" max="1" width="12.5" bestFit="1" customWidth="1"/>
    <col min="10" max="11" width="15.5" bestFit="1" customWidth="1"/>
    <col min="12" max="12" width="11.5" bestFit="1" customWidth="1"/>
  </cols>
  <sheetData>
    <row r="2" spans="1:13" ht="16" thickBot="1" x14ac:dyDescent="0.25">
      <c r="C2" s="114">
        <f>Productos!AM9</f>
        <v>0.43433348564254876</v>
      </c>
    </row>
    <row r="3" spans="1:13" ht="108" customHeight="1" x14ac:dyDescent="0.2">
      <c r="A3" t="s">
        <v>413</v>
      </c>
      <c r="B3" s="108" t="s">
        <v>36</v>
      </c>
      <c r="C3" s="109" t="s">
        <v>37</v>
      </c>
      <c r="D3" s="109" t="s">
        <v>38</v>
      </c>
      <c r="E3" s="81" t="s">
        <v>39</v>
      </c>
      <c r="F3" s="81" t="s">
        <v>40</v>
      </c>
      <c r="G3" s="81" t="s">
        <v>41</v>
      </c>
      <c r="H3" s="107" t="s">
        <v>42</v>
      </c>
      <c r="I3" s="81" t="s">
        <v>43</v>
      </c>
      <c r="J3" s="81" t="s">
        <v>44</v>
      </c>
      <c r="K3" s="81" t="s">
        <v>45</v>
      </c>
      <c r="L3" s="23" t="s">
        <v>46</v>
      </c>
      <c r="M3" s="115" t="s">
        <v>21</v>
      </c>
    </row>
    <row r="4" spans="1:13" x14ac:dyDescent="0.2">
      <c r="A4" s="113">
        <f>Productos!A10</f>
        <v>1</v>
      </c>
      <c r="B4" s="110" t="str">
        <f>Productos!B10</f>
        <v>Gestión  de valores para los resultados</v>
      </c>
      <c r="C4" s="110" t="str">
        <f>Productos!C10</f>
        <v>Defensa jurídica</v>
      </c>
      <c r="D4" s="110" t="str">
        <f>Productos!D10</f>
        <v>Gestión Jurídica y Contractual</v>
      </c>
      <c r="E4" s="110" t="str">
        <f>Productos!E10</f>
        <v>Formular indicador que mida y evalúe la eficiencia, eficacia y efectividad de las políticas realizadas en materia de prevención</v>
      </c>
      <c r="F4" s="110" t="str">
        <f>Productos!F10</f>
        <v>Formular un (1)  indicador</v>
      </c>
      <c r="G4" s="110" t="str">
        <f>Productos!G10</f>
        <v>Hoja de vida de indicador</v>
      </c>
      <c r="H4" s="110" t="str">
        <f>Productos!H10</f>
        <v>Implementación</v>
      </c>
      <c r="I4" s="110" t="str">
        <f>Productos!I10</f>
        <v xml:space="preserve">Dirección Jurídica y Contractual </v>
      </c>
      <c r="J4" s="111">
        <f>Productos!J10</f>
        <v>44378</v>
      </c>
      <c r="K4" s="111">
        <f>Productos!K10</f>
        <v>44407</v>
      </c>
      <c r="L4" s="112">
        <f>Productos!L10</f>
        <v>1.5384615384615385E-2</v>
      </c>
      <c r="M4" s="114" t="str">
        <f>Productos!AN10</f>
        <v>Ejecutada</v>
      </c>
    </row>
    <row r="5" spans="1:13" x14ac:dyDescent="0.2">
      <c r="A5">
        <f>Productos!A11</f>
        <v>2</v>
      </c>
      <c r="B5" s="110" t="str">
        <f>Productos!B11</f>
        <v>Gestión  de valores para los resultados</v>
      </c>
      <c r="C5" s="110" t="str">
        <f>Productos!C11</f>
        <v>Defensa jurídica</v>
      </c>
      <c r="D5" s="110" t="str">
        <f>Productos!D11</f>
        <v>Gestión Jurídica y Contractual</v>
      </c>
      <c r="E5" s="110" t="str">
        <f>Productos!E11</f>
        <v xml:space="preserve">Solicitud de Inclusión de los temas de capacitación de defensa jurídica en el Plan Institucional de Capacitación </v>
      </c>
      <c r="F5" s="110" t="str">
        <f>Productos!F11</f>
        <v>Una (1) correo  o  memorando</v>
      </c>
      <c r="G5" s="110" t="str">
        <f>Productos!G11</f>
        <v>Correo o memorando</v>
      </c>
      <c r="H5" s="110" t="str">
        <f>Productos!H11</f>
        <v>Sostenibilidad</v>
      </c>
      <c r="I5" s="110" t="str">
        <f>Productos!I11</f>
        <v xml:space="preserve">Dirección Jurídica y Contractual </v>
      </c>
      <c r="J5" s="111">
        <f>Productos!J11</f>
        <v>44378</v>
      </c>
      <c r="K5" s="111">
        <f>Productos!K11</f>
        <v>44438</v>
      </c>
      <c r="L5" s="112">
        <f>Productos!L11</f>
        <v>1.5384615384615385E-2</v>
      </c>
      <c r="M5" s="114" t="str">
        <f>Productos!AN11</f>
        <v>Ejecutada</v>
      </c>
    </row>
    <row r="6" spans="1:13" x14ac:dyDescent="0.2">
      <c r="A6">
        <f>Productos!A12</f>
        <v>3</v>
      </c>
      <c r="B6" s="110" t="str">
        <f>Productos!B12</f>
        <v>Gestión  de valores para los resultados</v>
      </c>
      <c r="C6" s="110" t="str">
        <f>Productos!C12</f>
        <v>Fortalecimiento organizacional y simplificación de procesos</v>
      </c>
      <c r="D6" s="110" t="str">
        <f>Productos!D12</f>
        <v>Direccionamiento sectorial e institucional</v>
      </c>
      <c r="E6" s="110" t="str">
        <f>Productos!E12</f>
        <v>Puesta en marcha del software ITS</v>
      </c>
      <c r="F6" s="110" t="str">
        <f>Productos!F12</f>
        <v>100% de puesta en marcha del sotware</v>
      </c>
      <c r="G6" s="110" t="str">
        <f>Productos!G12</f>
        <v>Porcentaje</v>
      </c>
      <c r="H6" s="110" t="str">
        <f>Productos!H12</f>
        <v>Implementación</v>
      </c>
      <c r="I6" s="110" t="str">
        <f>Productos!I12</f>
        <v>Oficina Asesora de Planeación</v>
      </c>
      <c r="J6" s="111">
        <f>Productos!J12</f>
        <v>44235</v>
      </c>
      <c r="K6" s="111">
        <f>Productos!K12</f>
        <v>44561</v>
      </c>
      <c r="L6" s="112">
        <f>Productos!L12</f>
        <v>1.5384615384615385E-2</v>
      </c>
      <c r="M6" s="114" t="str">
        <f>Productos!AN12</f>
        <v>En ejecución</v>
      </c>
    </row>
    <row r="7" spans="1:13" x14ac:dyDescent="0.2">
      <c r="A7">
        <f>Productos!A13</f>
        <v>4</v>
      </c>
      <c r="B7" s="110" t="str">
        <f>Productos!B13</f>
        <v>Gestión  de valores para los resultados</v>
      </c>
      <c r="C7" s="110" t="str">
        <f>Productos!C13</f>
        <v>Fortalecimiento organizacional y simplificación de procesos</v>
      </c>
      <c r="D7" s="110" t="str">
        <f>Productos!D13</f>
        <v>Direccionamiento sectorial e institucional</v>
      </c>
      <c r="E7" s="110" t="str">
        <f>Productos!E13</f>
        <v xml:space="preserve">Actualizar el instructivo para la documentación del sistema integrado de gestión </v>
      </c>
      <c r="F7" s="110" t="str">
        <f>Productos!F13</f>
        <v>(1) una actualización del documento instructivo</v>
      </c>
      <c r="G7" s="110" t="str">
        <f>Productos!G13</f>
        <v>Documento instructivo</v>
      </c>
      <c r="H7" s="110" t="str">
        <f>Productos!H13</f>
        <v>Sostenibilidad</v>
      </c>
      <c r="I7" s="110" t="str">
        <f>Productos!I13</f>
        <v>Oficina Asesora de Planeación</v>
      </c>
      <c r="J7" s="111">
        <f>Productos!J13</f>
        <v>44256</v>
      </c>
      <c r="K7" s="111">
        <f>Productos!K13</f>
        <v>44285</v>
      </c>
      <c r="L7" s="112">
        <f>Productos!L13</f>
        <v>1.5384615384615385E-2</v>
      </c>
      <c r="M7" s="114" t="str">
        <f>Productos!AN13</f>
        <v>Ejecutada</v>
      </c>
    </row>
    <row r="8" spans="1:13" x14ac:dyDescent="0.2">
      <c r="A8">
        <f>Productos!A14</f>
        <v>5</v>
      </c>
      <c r="B8" s="110" t="str">
        <f>Productos!B14</f>
        <v>Gestión  de valores para los resultados</v>
      </c>
      <c r="C8" s="110" t="str">
        <f>Productos!C14</f>
        <v>Fortalecimiento organizacional y simplificación de procesos</v>
      </c>
      <c r="D8" s="110" t="str">
        <f>Productos!D14</f>
        <v>Direccionamiento sectorial e institucional</v>
      </c>
      <c r="E8" s="110" t="str">
        <f>Productos!E14</f>
        <v>Actualizar el manual SIG-MIPG, incluyendo cada una de las politicas de gestión que la Entidad tiene adoptadas .</v>
      </c>
      <c r="F8" s="110" t="str">
        <f>Productos!F14</f>
        <v>(1) una actualización del manual MIPG-SIG</v>
      </c>
      <c r="G8" s="110" t="str">
        <f>Productos!G14</f>
        <v xml:space="preserve">Manual </v>
      </c>
      <c r="H8" s="110" t="str">
        <f>Productos!H14</f>
        <v>Sostenibilidad</v>
      </c>
      <c r="I8" s="110" t="str">
        <f>Productos!I14</f>
        <v>Oficina Asesora de Planeación</v>
      </c>
      <c r="J8" s="111">
        <f>Productos!J14</f>
        <v>44392</v>
      </c>
      <c r="K8" s="111">
        <f>Productos!K14</f>
        <v>44530</v>
      </c>
      <c r="L8" s="112">
        <f>Productos!L14</f>
        <v>1.5384615384615385E-2</v>
      </c>
      <c r="M8" s="114" t="str">
        <f>Productos!AN14</f>
        <v>Próximo a ejecutar</v>
      </c>
    </row>
    <row r="9" spans="1:13" x14ac:dyDescent="0.2">
      <c r="A9">
        <f>Productos!A15</f>
        <v>6</v>
      </c>
      <c r="B9" s="110" t="str">
        <f>Productos!B15</f>
        <v>Seguimiento y evaluación</v>
      </c>
      <c r="C9" s="110" t="str">
        <f>Productos!C15</f>
        <v>Seguimiento y evaluación del desempeño institucional</v>
      </c>
      <c r="D9" s="110" t="str">
        <f>Productos!D15</f>
        <v>Direccionamiento sectorial e institucional</v>
      </c>
      <c r="E9" s="110" t="str">
        <f>Productos!E15</f>
        <v xml:space="preserve">Generar y publicar  un informe trimestral de indicadores de gestión </v>
      </c>
      <c r="F9" s="110" t="str">
        <f>Productos!F15</f>
        <v>(4) Informes de gestión  de indicadores</v>
      </c>
      <c r="G9" s="110" t="str">
        <f>Productos!G15</f>
        <v>Informes de seguimiento</v>
      </c>
      <c r="H9" s="110" t="str">
        <f>Productos!H15</f>
        <v>Sostenibilidad</v>
      </c>
      <c r="I9" s="110" t="str">
        <f>Productos!I15</f>
        <v>Oficina Asesora de Planeación</v>
      </c>
      <c r="J9" s="111">
        <f>Productos!J15</f>
        <v>44197</v>
      </c>
      <c r="K9" s="111">
        <f>Productos!K15</f>
        <v>44560</v>
      </c>
      <c r="L9" s="112">
        <f>Productos!L15</f>
        <v>1.5384615384615385E-2</v>
      </c>
      <c r="M9" s="114" t="str">
        <f>Productos!AN15</f>
        <v>En ejecución</v>
      </c>
    </row>
    <row r="10" spans="1:13" x14ac:dyDescent="0.2">
      <c r="A10">
        <f>Productos!A16</f>
        <v>7</v>
      </c>
      <c r="B10" s="110" t="str">
        <f>Productos!B16</f>
        <v>Seguimiento y evaluación</v>
      </c>
      <c r="C10" s="110" t="str">
        <f>Productos!C16</f>
        <v>Seguimiento y evaluación del desempeño institucional</v>
      </c>
      <c r="D10" s="110" t="str">
        <f>Productos!D16</f>
        <v>Direccionamiento sectorial e institucional</v>
      </c>
      <c r="E10" s="110" t="str">
        <f>Productos!E16</f>
        <v>Seguimiento a Riesgos y Oportunidades en los tiempos establecidos en la Politica de Administracion de Riesgos</v>
      </c>
      <c r="F10" s="110" t="str">
        <f>Productos!F16</f>
        <v>(4) cuatro informes de gestión de riesgos y (2) informes de oportunidades</v>
      </c>
      <c r="G10" s="110" t="str">
        <f>Productos!G16</f>
        <v>Informes de seguimiento</v>
      </c>
      <c r="H10" s="110" t="str">
        <f>Productos!H16</f>
        <v>Sostenibilidad</v>
      </c>
      <c r="I10" s="110" t="str">
        <f>Productos!I16</f>
        <v>Oficina Asesora de Planeación</v>
      </c>
      <c r="J10" s="111">
        <f>Productos!J16</f>
        <v>44197</v>
      </c>
      <c r="K10" s="111">
        <f>Productos!K16</f>
        <v>44560</v>
      </c>
      <c r="L10" s="112">
        <f>Productos!L16</f>
        <v>1.5384615384615385E-2</v>
      </c>
      <c r="M10" s="114" t="str">
        <f>Productos!AN16</f>
        <v>En ejecución</v>
      </c>
    </row>
    <row r="11" spans="1:13" x14ac:dyDescent="0.2">
      <c r="A11">
        <f>Productos!A17</f>
        <v>8</v>
      </c>
      <c r="B11" s="110" t="str">
        <f>Productos!B17</f>
        <v>Seguimiento y evaluación</v>
      </c>
      <c r="C11" s="110" t="str">
        <f>Productos!C17</f>
        <v>Seguimiento y evaluación del desempeño institucional</v>
      </c>
      <c r="D11" s="110" t="str">
        <f>Productos!D17</f>
        <v>Direccionamiento sectorial e institucional</v>
      </c>
      <c r="E11" s="110" t="str">
        <f>Productos!E17</f>
        <v xml:space="preserve">Generar  y publicar un informe del cumplimiento del Plan Operativo Anual </v>
      </c>
      <c r="F11" s="110" t="str">
        <f>Productos!F17</f>
        <v>(4) cuatro informes de cumplimiento del plan operativo anual</v>
      </c>
      <c r="G11" s="110" t="str">
        <f>Productos!G17</f>
        <v>Matriz de seguimiento</v>
      </c>
      <c r="H11" s="110" t="str">
        <f>Productos!H17</f>
        <v>Sostenibilidad</v>
      </c>
      <c r="I11" s="110" t="str">
        <f>Productos!I17</f>
        <v>Oficina Asesora de Planeación</v>
      </c>
      <c r="J11" s="111">
        <f>Productos!J17</f>
        <v>44197</v>
      </c>
      <c r="K11" s="111">
        <f>Productos!K17</f>
        <v>44560</v>
      </c>
      <c r="L11" s="112">
        <f>Productos!L17</f>
        <v>1.5384615384615385E-2</v>
      </c>
      <c r="M11" s="114" t="str">
        <f>Productos!AN17</f>
        <v>En ejecución</v>
      </c>
    </row>
    <row r="12" spans="1:13" x14ac:dyDescent="0.2">
      <c r="A12">
        <f>Productos!A18</f>
        <v>9</v>
      </c>
      <c r="B12" s="110" t="str">
        <f>Productos!B18</f>
        <v>Información y comunicaciones</v>
      </c>
      <c r="C12" s="110" t="str">
        <f>Productos!C18</f>
        <v>Transparencia, acceso a la información pública y lucha contra la corrupción</v>
      </c>
      <c r="D12" s="110" t="str">
        <f>Productos!D18</f>
        <v>Direccionamiento sectorial e institucional</v>
      </c>
      <c r="E12" s="110" t="str">
        <f>Productos!E18</f>
        <v xml:space="preserve">Monitorear la ejecución del Plan Anticorrupción y de atención al Ciudaddano. </v>
      </c>
      <c r="F12" s="110" t="str">
        <f>Productos!F18</f>
        <v>(5) Cinco reportes de monitoreo de la ejecución del plan anticorrupción y ateción al ciudadano</v>
      </c>
      <c r="G12" s="110" t="str">
        <f>Productos!G18</f>
        <v>Matriz de seguimiento</v>
      </c>
      <c r="H12" s="110" t="str">
        <f>Productos!H18</f>
        <v>Sostenibilidad</v>
      </c>
      <c r="I12" s="110" t="str">
        <f>Productos!I18</f>
        <v>Oficina Asesora de Planeación</v>
      </c>
      <c r="J12" s="111">
        <f>Productos!J18</f>
        <v>44256</v>
      </c>
      <c r="K12" s="111">
        <f>Productos!K18</f>
        <v>44530</v>
      </c>
      <c r="L12" s="112">
        <f>Productos!L18</f>
        <v>1.5384615384615385E-2</v>
      </c>
      <c r="M12" s="114" t="str">
        <f>Productos!AN18</f>
        <v>En ejecución</v>
      </c>
    </row>
    <row r="13" spans="1:13" x14ac:dyDescent="0.2">
      <c r="A13">
        <f>Productos!A19</f>
        <v>10</v>
      </c>
      <c r="B13" s="110" t="str">
        <f>Productos!B19</f>
        <v>Gestión  de valores para los resultados</v>
      </c>
      <c r="C13" s="110" t="str">
        <f>Productos!C19</f>
        <v>Racionalización de trámites</v>
      </c>
      <c r="D13" s="110" t="str">
        <f>Productos!D19</f>
        <v>Direccionamiento sectorial e institucional</v>
      </c>
      <c r="E13" s="110" t="str">
        <f>Productos!E19</f>
        <v xml:space="preserve">Realizar mesas de trabajo para la identificación de trámites y OPAS </v>
      </c>
      <c r="F13" s="110" t="str">
        <f>Productos!F19</f>
        <v>(2) Dos mesas de trabajo</v>
      </c>
      <c r="G13" s="110" t="str">
        <f>Productos!G19</f>
        <v xml:space="preserve">Listas  de asistencia </v>
      </c>
      <c r="H13" s="110" t="str">
        <f>Productos!H19</f>
        <v>Implementación</v>
      </c>
      <c r="I13" s="110" t="str">
        <f>Productos!I19</f>
        <v>Oficina Asesora de Planeación</v>
      </c>
      <c r="J13" s="111">
        <f>Productos!J19</f>
        <v>44378</v>
      </c>
      <c r="K13" s="111">
        <f>Productos!K19</f>
        <v>44438</v>
      </c>
      <c r="L13" s="112">
        <f>Productos!L19</f>
        <v>1.5384615384615385E-2</v>
      </c>
      <c r="M13" s="114" t="str">
        <f>Productos!AN19</f>
        <v>Ejecutada</v>
      </c>
    </row>
    <row r="14" spans="1:13" x14ac:dyDescent="0.2">
      <c r="A14">
        <f>Productos!A20</f>
        <v>11</v>
      </c>
      <c r="B14" s="110" t="str">
        <f>Productos!B20</f>
        <v>Información y comunicaciones</v>
      </c>
      <c r="C14" s="110" t="str">
        <f>Productos!C20</f>
        <v>Gestión de la información estadística</v>
      </c>
      <c r="D14" s="110" t="str">
        <f>Productos!D20</f>
        <v>Gestión y Análisis de la información</v>
      </c>
      <c r="E14" s="110" t="str">
        <f>Productos!E20</f>
        <v xml:space="preserve">Socialización del Plan Estadístico Distrital </v>
      </c>
      <c r="F14" s="110" t="str">
        <f>Productos!F20</f>
        <v>(1) una socialización</v>
      </c>
      <c r="G14" s="110" t="str">
        <f>Productos!G20</f>
        <v>Pieza de socialización</v>
      </c>
      <c r="H14" s="110" t="str">
        <f>Productos!H20</f>
        <v>Implementación</v>
      </c>
      <c r="I14" s="110" t="str">
        <f>Productos!I20</f>
        <v>Oficina de análisis de la información y estudios estratégicos</v>
      </c>
      <c r="J14" s="111">
        <f>Productos!J20</f>
        <v>44531</v>
      </c>
      <c r="K14" s="111">
        <f>Productos!K20</f>
        <v>44560</v>
      </c>
      <c r="L14" s="112">
        <f>Productos!L20</f>
        <v>1.5384615384615385E-2</v>
      </c>
      <c r="M14" s="114" t="str">
        <f>Productos!AN20</f>
        <v>Próximo a ejecutar</v>
      </c>
    </row>
    <row r="15" spans="1:13" x14ac:dyDescent="0.2">
      <c r="A15">
        <f>Productos!A21</f>
        <v>12</v>
      </c>
      <c r="B15" s="110" t="str">
        <f>Productos!B21</f>
        <v>Información y comunicaciones</v>
      </c>
      <c r="C15" s="110" t="str">
        <f>Productos!C21</f>
        <v>Gestión de la información estadística</v>
      </c>
      <c r="D15" s="110" t="str">
        <f>Productos!D21</f>
        <v>Gestión y Análisis de la información</v>
      </c>
      <c r="E15" s="110" t="str">
        <f>Productos!E21</f>
        <v>Realizar monitoreo al plan estadistico de la entidad</v>
      </c>
      <c r="F15" s="110" t="str">
        <f>Productos!F21</f>
        <v>(3) tres reprotes de seguimiento</v>
      </c>
      <c r="G15" s="110" t="str">
        <f>Productos!G21</f>
        <v>Matriz de seguimiento</v>
      </c>
      <c r="H15" s="110" t="str">
        <f>Productos!H21</f>
        <v>Implementación</v>
      </c>
      <c r="I15" s="110" t="str">
        <f>Productos!I21</f>
        <v>Oficina de análisis de la información y estudios estratégicos</v>
      </c>
      <c r="J15" s="111">
        <f>Productos!J21</f>
        <v>44348</v>
      </c>
      <c r="K15" s="111">
        <f>Productos!K21</f>
        <v>44560</v>
      </c>
      <c r="L15" s="112">
        <f>Productos!L21</f>
        <v>1.5384615384615385E-2</v>
      </c>
      <c r="M15" s="114" t="str">
        <f>Productos!AN21</f>
        <v>En ejecución</v>
      </c>
    </row>
    <row r="16" spans="1:13" x14ac:dyDescent="0.2">
      <c r="A16">
        <f>Productos!A22</f>
        <v>13</v>
      </c>
      <c r="B16" s="110" t="str">
        <f>Productos!B22</f>
        <v>Direccionemiento y planeación</v>
      </c>
      <c r="C16" s="110" t="str">
        <f>Productos!C22</f>
        <v>Planeación institucional</v>
      </c>
      <c r="D16" s="110" t="str">
        <f>Productos!D22</f>
        <v>Direccionamiento sectorial e institucional</v>
      </c>
      <c r="E16" s="110" t="str">
        <f>Productos!E22</f>
        <v>Actualizar el Contexto Estratégico Institucional alineado al Plan Estratégico Institucional - PEI</v>
      </c>
      <c r="F16" s="110" t="str">
        <f>Productos!F22</f>
        <v>(1)Una matriz de contexto estratégico</v>
      </c>
      <c r="G16" s="110" t="str">
        <f>Productos!G22</f>
        <v>Matriz de contexto estratégico</v>
      </c>
      <c r="H16" s="110" t="str">
        <f>Productos!H22</f>
        <v>Mejora</v>
      </c>
      <c r="I16" s="110" t="str">
        <f>Productos!I22</f>
        <v>Oficina Asesora de Planeación</v>
      </c>
      <c r="J16" s="111">
        <f>Productos!J22</f>
        <v>44197</v>
      </c>
      <c r="K16" s="111">
        <f>Productos!K22</f>
        <v>44285</v>
      </c>
      <c r="L16" s="112">
        <f>Productos!L22</f>
        <v>1.5384615384615385E-2</v>
      </c>
      <c r="M16" s="114" t="str">
        <f>Productos!AN22</f>
        <v>Ejecutada</v>
      </c>
    </row>
    <row r="17" spans="1:13" x14ac:dyDescent="0.2">
      <c r="A17">
        <f>Productos!A23</f>
        <v>14</v>
      </c>
      <c r="B17" s="110" t="str">
        <f>Productos!B23</f>
        <v>Seguimiento y evaluación</v>
      </c>
      <c r="C17" s="110" t="str">
        <f>Productos!C23</f>
        <v>Seguimiento y evaluación del desempeño institucional</v>
      </c>
      <c r="D17" s="110" t="str">
        <f>Productos!D23</f>
        <v>Direccionamiento sectorial e institucional</v>
      </c>
      <c r="E17" s="110" t="str">
        <f>Productos!E23</f>
        <v>Generar  y publicar la Matriz de Seguimiento  al Plan Estratégico Institucioanl - PEI</v>
      </c>
      <c r="F17" s="110" t="str">
        <f>Productos!F23</f>
        <v>(4) cuatro publicaciones de la Matriz de Seguimiento  al Plan Estratégico Institucioanl - PEI</v>
      </c>
      <c r="G17" s="110" t="str">
        <f>Productos!G23</f>
        <v>Matriz de seguimiento</v>
      </c>
      <c r="H17" s="110" t="str">
        <f>Productos!H23</f>
        <v>Implementación</v>
      </c>
      <c r="I17" s="110" t="str">
        <f>Productos!I23</f>
        <v>Oficina Asesora de Planeación</v>
      </c>
      <c r="J17" s="111">
        <f>Productos!J23</f>
        <v>44197</v>
      </c>
      <c r="K17" s="111">
        <f>Productos!K23</f>
        <v>44560</v>
      </c>
      <c r="L17" s="112">
        <f>Productos!L23</f>
        <v>1.5384615384615385E-2</v>
      </c>
      <c r="M17" s="114" t="str">
        <f>Productos!AN23</f>
        <v>En ejecución</v>
      </c>
    </row>
    <row r="18" spans="1:13" x14ac:dyDescent="0.2">
      <c r="A18">
        <f>Productos!A24</f>
        <v>15</v>
      </c>
      <c r="B18" s="110" t="str">
        <f>Productos!B24</f>
        <v>Seguimiento y evaluación</v>
      </c>
      <c r="C18" s="110" t="str">
        <f>Productos!C24</f>
        <v>Seguimiento y evaluación del desempeño institucional</v>
      </c>
      <c r="D18" s="110" t="str">
        <f>Productos!D24</f>
        <v>Direccionamiento sectorial e institucional</v>
      </c>
      <c r="E18" s="110" t="str">
        <f>Productos!E24</f>
        <v xml:space="preserve">Efectuar Informes de seguimiento a la implementación del  Plan Integral de Seguridad, Convivencia y Justicia  - PISCJ conforme a lo previsto en el  Plan de Acción </v>
      </c>
      <c r="F18" s="110" t="str">
        <f>Productos!F24</f>
        <v>(4) cuatro informes de seguimiento a la implementación del  Plan Integral de Seguridad, Convivencia y Justicia</v>
      </c>
      <c r="G18" s="110" t="str">
        <f>Productos!G24</f>
        <v>Informe de seguimiento</v>
      </c>
      <c r="H18" s="110" t="str">
        <f>Productos!H24</f>
        <v>Implementación</v>
      </c>
      <c r="I18" s="110" t="str">
        <f>Productos!I24</f>
        <v>Oficina Asesora de Planeación</v>
      </c>
      <c r="J18" s="111">
        <f>Productos!J24</f>
        <v>44197</v>
      </c>
      <c r="K18" s="111">
        <f>Productos!K24</f>
        <v>44560</v>
      </c>
      <c r="L18" s="112">
        <f>Productos!L24</f>
        <v>1.5384615384615385E-2</v>
      </c>
      <c r="M18" s="114" t="str">
        <f>Productos!AN24</f>
        <v>En ejecución</v>
      </c>
    </row>
    <row r="19" spans="1:13" x14ac:dyDescent="0.2">
      <c r="A19">
        <f>Productos!A25</f>
        <v>16</v>
      </c>
      <c r="B19" s="110" t="str">
        <f>Productos!B25</f>
        <v>Gestión  de valores para los resultados</v>
      </c>
      <c r="C19" s="110" t="str">
        <f>Productos!C25</f>
        <v>Servicio al ciudadano</v>
      </c>
      <c r="D19" s="110" t="str">
        <f>Productos!D25</f>
        <v>Atención y servicio al ciudadano</v>
      </c>
      <c r="E19" s="110" t="str">
        <f>Productos!E25</f>
        <v xml:space="preserve">Estructurar una propuesta de diagnóstico para el diseño e implementación de un sistema de turnos integral en la Entidad, validando la pertinencia de incluir los demás servicios de cara al ciudadano. </v>
      </c>
      <c r="F19" s="110" t="str">
        <f>Productos!F25</f>
        <v>(1) Una propuesta de diagnóstico</v>
      </c>
      <c r="G19" s="110" t="str">
        <f>Productos!G25</f>
        <v>Porcentaje</v>
      </c>
      <c r="H19" s="110" t="str">
        <f>Productos!H25</f>
        <v>Mejora</v>
      </c>
      <c r="I19" s="110" t="str">
        <f>Productos!I25</f>
        <v>Subsecretaria de Gestión Institucional</v>
      </c>
      <c r="J19" s="111">
        <f>Productos!J25</f>
        <v>44256</v>
      </c>
      <c r="K19" s="111">
        <f>Productos!K25</f>
        <v>44545</v>
      </c>
      <c r="L19" s="112">
        <f>Productos!L25</f>
        <v>1.5384615384615385E-2</v>
      </c>
      <c r="M19" s="114" t="str">
        <f>Productos!AN25</f>
        <v>En ejecución</v>
      </c>
    </row>
    <row r="20" spans="1:13" x14ac:dyDescent="0.2">
      <c r="A20">
        <f>Productos!A26</f>
        <v>17</v>
      </c>
      <c r="B20" s="110" t="str">
        <f>Productos!B26</f>
        <v>Gestión  de valores para los resultados</v>
      </c>
      <c r="C20" s="110" t="str">
        <f>Productos!C26</f>
        <v>Servicio al ciudadano</v>
      </c>
      <c r="D20" s="110" t="str">
        <f>Productos!D26</f>
        <v>Atención y servicio al ciudadano</v>
      </c>
      <c r="E20" s="110" t="str">
        <f>Productos!E26</f>
        <v>Capacitación y/o entrenamiento a funcionarios y/o contratistas en el marco de los lineamientos establecidos en el proceso de atención y servicio al ciudadano.</v>
      </c>
      <c r="F20" s="110" t="str">
        <f>Productos!F26</f>
        <v>(4) cuatro capacitaciones</v>
      </c>
      <c r="G20" s="110" t="str">
        <f>Productos!G26</f>
        <v>Capacitaciones</v>
      </c>
      <c r="H20" s="110" t="str">
        <f>Productos!H26</f>
        <v>Sostenibilidad</v>
      </c>
      <c r="I20" s="110" t="str">
        <f>Productos!I26</f>
        <v>Subsecretaria de Gestión Institucional</v>
      </c>
      <c r="J20" s="111">
        <f>Productos!J26</f>
        <v>44197</v>
      </c>
      <c r="K20" s="111">
        <f>Productos!K26</f>
        <v>44545</v>
      </c>
      <c r="L20" s="112">
        <f>Productos!L26</f>
        <v>1.5384615384615385E-2</v>
      </c>
      <c r="M20" s="114" t="str">
        <f>Productos!AN26</f>
        <v>Ejecutada</v>
      </c>
    </row>
    <row r="21" spans="1:13" x14ac:dyDescent="0.2">
      <c r="A21">
        <f>Productos!A27</f>
        <v>18</v>
      </c>
      <c r="B21" s="110" t="str">
        <f>Productos!B27</f>
        <v>Información y comunicaciones</v>
      </c>
      <c r="C21" s="110" t="str">
        <f>Productos!C27</f>
        <v>Servicio al ciudadano</v>
      </c>
      <c r="D21" s="110" t="str">
        <f>Productos!D27</f>
        <v>Atención y servicio al ciudadano</v>
      </c>
      <c r="E21" s="110" t="str">
        <f>Productos!E27</f>
        <v>Socializar a los Directivos el estado del trámite oportuno y/o extemporáneo de las respuestas a cargo, a fin de que se realicen las mejoras necesarias que permita garantizar el derecho que tiene todo ciudadano a recibir respuesta oportuna a su solicitud; así como evitar sanciones disciplinarias a los responsables de las respectivas respuestas en cada dependencia</v>
      </c>
      <c r="F21" s="110" t="str">
        <f>Productos!F27</f>
        <v>(3) tres  comunicacines o socializaciones a los Directivos el estado del trámite oportuno y/o extemporáneo de las respuestas a cargo</v>
      </c>
      <c r="G21" s="110" t="str">
        <f>Productos!G27</f>
        <v>Memorando
Correo eléctronico</v>
      </c>
      <c r="H21" s="110" t="str">
        <f>Productos!H27</f>
        <v>Implementación</v>
      </c>
      <c r="I21" s="110" t="str">
        <f>Productos!I27</f>
        <v>Subsecretaria de Gestión Institucional</v>
      </c>
      <c r="J21" s="111">
        <f>Productos!J27</f>
        <v>44197</v>
      </c>
      <c r="K21" s="111">
        <f>Productos!K27</f>
        <v>44545</v>
      </c>
      <c r="L21" s="112">
        <f>Productos!L27</f>
        <v>1.5384615384615385E-2</v>
      </c>
      <c r="M21" s="114" t="str">
        <f>Productos!AN27</f>
        <v>En ejecución</v>
      </c>
    </row>
    <row r="22" spans="1:13" x14ac:dyDescent="0.2">
      <c r="A22">
        <f>Productos!A28</f>
        <v>19</v>
      </c>
      <c r="B22" s="110" t="str">
        <f>Productos!B28</f>
        <v>Gestión  de valores para los resultados</v>
      </c>
      <c r="C22" s="110" t="str">
        <f>Productos!C28</f>
        <v>Servicio al ciudadano</v>
      </c>
      <c r="D22" s="110" t="str">
        <f>Productos!D28</f>
        <v>Atención y servicio al ciudadano</v>
      </c>
      <c r="E22" s="110" t="str">
        <f>Productos!E28</f>
        <v>Realizar el diagnóstico de los espacios de atención de la sede central y demas sedes de la Entidad, que cuentan con apoyos gráficos y señalización de apoyo y orientación para personas en condición de discapacidad.</v>
      </c>
      <c r="F22" s="110" t="str">
        <f>Productos!F28</f>
        <v>(1) un diagnóstico de los espacios de atención de la sede central y demás sedes de la Entidad</v>
      </c>
      <c r="G22" s="110" t="str">
        <f>Productos!G28</f>
        <v>Documento diagnóstico</v>
      </c>
      <c r="H22" s="110" t="str">
        <f>Productos!H28</f>
        <v>Mejora</v>
      </c>
      <c r="I22" s="110" t="str">
        <f>Productos!I28</f>
        <v>Subsecretaria de Gestión Institucional</v>
      </c>
      <c r="J22" s="111">
        <f>Productos!J28</f>
        <v>44317</v>
      </c>
      <c r="K22" s="111">
        <f>Productos!K28</f>
        <v>44530</v>
      </c>
      <c r="L22" s="112">
        <f>Productos!L28</f>
        <v>1.5384615384615385E-2</v>
      </c>
      <c r="M22" s="114" t="str">
        <f>Productos!AN28</f>
        <v>En ejecución</v>
      </c>
    </row>
    <row r="23" spans="1:13" x14ac:dyDescent="0.2">
      <c r="A23">
        <f>Productos!A29</f>
        <v>20</v>
      </c>
      <c r="B23" s="110" t="str">
        <f>Productos!B29</f>
        <v>Gestión  de valores para los resultados</v>
      </c>
      <c r="C23" s="110" t="str">
        <f>Productos!C29</f>
        <v>Servicio al ciudadano</v>
      </c>
      <c r="D23" s="110" t="str">
        <f>Productos!D29</f>
        <v>Atención y servicio al ciudadano</v>
      </c>
      <c r="E23" s="110" t="str">
        <f>Productos!E29</f>
        <v>Realizar las gestiones necesarias para contar en la Entidad con una línea de atención telefónica que permita grabar llamadas de ciudadanos; asi como con un menú interactivo que incluya opciones para garantizar la atención de personas en condición de discapacidad.</v>
      </c>
      <c r="F23" s="110" t="str">
        <f>Productos!F29</f>
        <v xml:space="preserve">(2) dos solicitudes y/o reuniones </v>
      </c>
      <c r="G23" s="110" t="str">
        <f>Productos!G29</f>
        <v>Actas de reunión</v>
      </c>
      <c r="H23" s="110" t="str">
        <f>Productos!H29</f>
        <v>Mejora</v>
      </c>
      <c r="I23" s="110" t="str">
        <f>Productos!I29</f>
        <v>Subsecretaria de Gestión Institucional</v>
      </c>
      <c r="J23" s="111">
        <f>Productos!J29</f>
        <v>44317</v>
      </c>
      <c r="K23" s="111">
        <f>Productos!K29</f>
        <v>44530</v>
      </c>
      <c r="L23" s="112">
        <f>Productos!L29</f>
        <v>1.5384615384615385E-2</v>
      </c>
      <c r="M23" s="114" t="str">
        <f>Productos!AN29</f>
        <v>En ejecución</v>
      </c>
    </row>
    <row r="24" spans="1:13" x14ac:dyDescent="0.2">
      <c r="A24">
        <f>Productos!A30</f>
        <v>21</v>
      </c>
      <c r="B24" s="110" t="str">
        <f>Productos!B30</f>
        <v>Gestión  de valores para los resultados</v>
      </c>
      <c r="C24" s="110" t="str">
        <f>Productos!C30</f>
        <v>Servicio al ciudadano</v>
      </c>
      <c r="D24" s="110" t="str">
        <f>Productos!D30</f>
        <v>Atención y servicio al ciudadano</v>
      </c>
      <c r="E24" s="110" t="str">
        <f>Productos!E30</f>
        <v>Realizar la gestión con las Entidades del orden Distrital y/o Nacional, a fin de que se identifique el procedimiento a seguir para solicitar traducción de documentos a lenguas de grupos etnicos e incluir este, en un lineamiento que haga parte del proceso de atención y servicio al ciudadano.</v>
      </c>
      <c r="F24" s="110" t="str">
        <f>Productos!F30</f>
        <v>(1) Un lineamiento establecido para la traducción de documentos a lenguas de grupos etnico</v>
      </c>
      <c r="G24" s="110" t="str">
        <f>Productos!G30</f>
        <v>Documento</v>
      </c>
      <c r="H24" s="110" t="str">
        <f>Productos!H30</f>
        <v>Sostenibilidad</v>
      </c>
      <c r="I24" s="110" t="str">
        <f>Productos!I30</f>
        <v>Subsecretaria de Gestión Institucional</v>
      </c>
      <c r="J24" s="111">
        <f>Productos!J30</f>
        <v>44317</v>
      </c>
      <c r="K24" s="111">
        <f>Productos!K30</f>
        <v>44545</v>
      </c>
      <c r="L24" s="112">
        <f>Productos!L30</f>
        <v>1.5384615384615385E-2</v>
      </c>
      <c r="M24" s="114" t="str">
        <f>Productos!AN30</f>
        <v>Ejecutada</v>
      </c>
    </row>
    <row r="25" spans="1:13" x14ac:dyDescent="0.2">
      <c r="A25">
        <f>Productos!A31</f>
        <v>22</v>
      </c>
      <c r="B25" s="110" t="str">
        <f>Productos!B31</f>
        <v>Gestión  de valores para los resultados</v>
      </c>
      <c r="C25" s="110" t="str">
        <f>Productos!C31</f>
        <v>Servicio al ciudadano</v>
      </c>
      <c r="D25" s="110" t="str">
        <f>Productos!D31</f>
        <v>Atención y servicio al ciudadano</v>
      </c>
      <c r="E25" s="110" t="str">
        <f>Productos!E31</f>
        <v>Realizar la gestión ante la Seretaria General y la Alta Consejeria para las TICS, a fin de que se identifiquen las posibles acciones que a partir de la implementación de la APP Gabo estarían relacionadas con la consulta y radicación de peticiones, quejas, reclamos y sugerencias - PQRS en las Entidades del Distrito o si se tienen contempladas las mismas para la vigencia 2021</v>
      </c>
      <c r="F25" s="110" t="str">
        <f>Productos!F31</f>
        <v xml:space="preserve">(2) dos solicitudes y/o reuniones </v>
      </c>
      <c r="G25" s="110" t="str">
        <f>Productos!G31</f>
        <v>Actas de reunión</v>
      </c>
      <c r="H25" s="110" t="str">
        <f>Productos!H31</f>
        <v>Mejora</v>
      </c>
      <c r="I25" s="110" t="str">
        <f>Productos!I31</f>
        <v>Subsecretaria de Gestión Institucional</v>
      </c>
      <c r="J25" s="111">
        <f>Productos!J31</f>
        <v>44317</v>
      </c>
      <c r="K25" s="111">
        <f>Productos!K31</f>
        <v>44530</v>
      </c>
      <c r="L25" s="112">
        <f>Productos!L31</f>
        <v>1.5384615384615385E-2</v>
      </c>
      <c r="M25" s="114" t="str">
        <f>Productos!AN31</f>
        <v>Ejecutada</v>
      </c>
    </row>
    <row r="26" spans="1:13" x14ac:dyDescent="0.2">
      <c r="A26">
        <f>Productos!A32</f>
        <v>23</v>
      </c>
      <c r="B26" s="110" t="str">
        <f>Productos!B32</f>
        <v>Gestión  de valores para los resultados</v>
      </c>
      <c r="C26" s="110" t="str">
        <f>Productos!C32</f>
        <v>Servicio al ciudadano</v>
      </c>
      <c r="D26" s="110" t="str">
        <f>Productos!D32</f>
        <v>Atención y servicio al ciudadano</v>
      </c>
      <c r="E26" s="110" t="str">
        <f>Productos!E32</f>
        <v>Verificar buenas practicas organizacionales a fin de validar e implementar en la SDSCJ la estructura para publicar en la sección de "transparencia y acceso a la información pública" del portal web oficial, la información actualizada sobre respuestas de la entidad a las solicitudes de información, cumpliendo con los lineamientos de confidencialidad y seguridad de la información.</v>
      </c>
      <c r="F26" s="110" t="str">
        <f>Productos!F32</f>
        <v>(1) un lineamiento que establece los parametros para estructurar la socialización de las respuestas de  solicitudes de información</v>
      </c>
      <c r="G26" s="110" t="str">
        <f>Productos!G32</f>
        <v>Correo eléctronico</v>
      </c>
      <c r="H26" s="110" t="str">
        <f>Productos!H32</f>
        <v>Sostenibilidad</v>
      </c>
      <c r="I26" s="110" t="str">
        <f>Productos!I32</f>
        <v>Subsecretaria de Gestión Institucional</v>
      </c>
      <c r="J26" s="111">
        <f>Productos!J32</f>
        <v>44317</v>
      </c>
      <c r="K26" s="111">
        <f>Productos!K32</f>
        <v>44530</v>
      </c>
      <c r="L26" s="112">
        <f>Productos!L32</f>
        <v>1.5384615384615385E-2</v>
      </c>
      <c r="M26" s="114" t="str">
        <f>Productos!AN32</f>
        <v>En ejecución</v>
      </c>
    </row>
    <row r="27" spans="1:13" x14ac:dyDescent="0.2">
      <c r="A27">
        <f>Productos!A33</f>
        <v>24</v>
      </c>
      <c r="B27" s="110" t="str">
        <f>Productos!B33</f>
        <v>Control Interno</v>
      </c>
      <c r="C27" s="110" t="str">
        <f>Productos!C33</f>
        <v>Control Interno</v>
      </c>
      <c r="D27" s="110" t="str">
        <f>Productos!D33</f>
        <v>Seguimiento y Monitoreo al Sistema de Control Interno</v>
      </c>
      <c r="E27" s="110" t="str">
        <f>Productos!E33</f>
        <v>Realizar evaluación de infraestructura conforme a la norma técnica NTC 6047 de infraestructura, en el marco de la Auditoría de Gestión de las obras en  (MEBOG y Campo Verde)</v>
      </c>
      <c r="F27" s="110" t="str">
        <f>Productos!F33</f>
        <v>(1) Un informe de auditoría</v>
      </c>
      <c r="G27" s="110" t="str">
        <f>Productos!G33</f>
        <v xml:space="preserve">Informe de Auditoría </v>
      </c>
      <c r="H27" s="110" t="str">
        <f>Productos!H33</f>
        <v>Implementación</v>
      </c>
      <c r="I27" s="110" t="str">
        <f>Productos!I33</f>
        <v>Oficina de Control Interno</v>
      </c>
      <c r="J27" s="111">
        <f>Productos!J33</f>
        <v>44410</v>
      </c>
      <c r="K27" s="111">
        <f>Productos!K33</f>
        <v>44500</v>
      </c>
      <c r="L27" s="112">
        <f>Productos!L33</f>
        <v>1.5384615384615385E-2</v>
      </c>
      <c r="M27" s="114" t="str">
        <f>Productos!AN33</f>
        <v>En ejecución</v>
      </c>
    </row>
    <row r="28" spans="1:13" x14ac:dyDescent="0.2">
      <c r="A28">
        <f>Productos!A34</f>
        <v>25</v>
      </c>
      <c r="B28" s="110" t="str">
        <f>Productos!B34</f>
        <v>Control Interno</v>
      </c>
      <c r="C28" s="110" t="str">
        <f>Productos!C34</f>
        <v>Control Interno</v>
      </c>
      <c r="D28" s="110" t="str">
        <f>Productos!D34</f>
        <v>Seguimiento y Monitoreo al Sistema de Control Interno</v>
      </c>
      <c r="E28" s="110" t="str">
        <f>Productos!E34</f>
        <v>Actualizar los documentos del proceso, de conformidad con la normatividad vigente</v>
      </c>
      <c r="F28" s="110" t="str">
        <f>Productos!F34</f>
        <v>Actualizar el 100%  de los documentos</v>
      </c>
      <c r="G28" s="110" t="str">
        <f>Productos!G34</f>
        <v>Documentos del proceso actualizados</v>
      </c>
      <c r="H28" s="110" t="str">
        <f>Productos!H34</f>
        <v>Sostenibilidad</v>
      </c>
      <c r="I28" s="110" t="str">
        <f>Productos!I34</f>
        <v>Oficina de Control Interno</v>
      </c>
      <c r="J28" s="111">
        <f>Productos!J34</f>
        <v>44317</v>
      </c>
      <c r="K28" s="111">
        <f>Productos!K34</f>
        <v>44500</v>
      </c>
      <c r="L28" s="112">
        <f>Productos!L34</f>
        <v>1.5384615384615385E-2</v>
      </c>
      <c r="M28" s="114" t="str">
        <f>Productos!AN34</f>
        <v>En ejecución</v>
      </c>
    </row>
    <row r="29" spans="1:13" x14ac:dyDescent="0.2">
      <c r="A29">
        <f>Productos!A35</f>
        <v>26</v>
      </c>
      <c r="B29" s="110" t="str">
        <f>Productos!B35</f>
        <v>Gestión del talento humano</v>
      </c>
      <c r="C29" s="110" t="str">
        <f>Productos!C35</f>
        <v>Talento humano</v>
      </c>
      <c r="D29" s="110" t="str">
        <f>Productos!D35</f>
        <v>Gestión humana</v>
      </c>
      <c r="E29" s="110" t="str">
        <f>Productos!E35</f>
        <v xml:space="preserve">Capacitar a los evaluadores respecto a la construcción de planes de mejoramiento individuales como consecuencia del proceso de evaluación de desempeño, con el objetivo de consolidar las competencias o conocimeintos que son necesarios fortalecer. </v>
      </c>
      <c r="F29" s="110" t="str">
        <f>Productos!F35</f>
        <v>(1) Una capacitación para evaluadores</v>
      </c>
      <c r="G29" s="110" t="str">
        <f>Productos!G35</f>
        <v>Listado de asistencia</v>
      </c>
      <c r="H29" s="110" t="str">
        <f>Productos!H35</f>
        <v>Mejora</v>
      </c>
      <c r="I29" s="110" t="str">
        <f>Productos!I35</f>
        <v>Dirección de Gestión Humana</v>
      </c>
      <c r="J29" s="111">
        <f>Productos!J35</f>
        <v>44348</v>
      </c>
      <c r="K29" s="111">
        <f>Productos!K35</f>
        <v>44439</v>
      </c>
      <c r="L29" s="112">
        <f>Productos!L35</f>
        <v>1.5384615384615385E-2</v>
      </c>
      <c r="M29" s="114" t="str">
        <f>Productos!AN35</f>
        <v>Ejecutada</v>
      </c>
    </row>
    <row r="30" spans="1:13" x14ac:dyDescent="0.2">
      <c r="A30">
        <f>Productos!A36</f>
        <v>27</v>
      </c>
      <c r="B30" s="110" t="str">
        <f>Productos!B36</f>
        <v>Gestión del talento humano</v>
      </c>
      <c r="C30" s="110" t="str">
        <f>Productos!C36</f>
        <v>Talento humano</v>
      </c>
      <c r="D30" s="110" t="str">
        <f>Productos!D36</f>
        <v>Gestión humana</v>
      </c>
      <c r="E30" s="110" t="str">
        <f>Productos!E36</f>
        <v xml:space="preserve">Desarrollar el tema de gobernanza para la paz como parte del contenido del curso de transparencia ciudadana </v>
      </c>
      <c r="F30" s="110" t="str">
        <f>Productos!F36</f>
        <v>(1) Un curso de transparencia ciudadana</v>
      </c>
      <c r="G30" s="110" t="str">
        <f>Productos!G36</f>
        <v>Guía académica del curso
Listado de asistencia</v>
      </c>
      <c r="H30" s="110" t="str">
        <f>Productos!H36</f>
        <v>Sostenibilidad</v>
      </c>
      <c r="I30" s="110" t="str">
        <f>Productos!I36</f>
        <v>Dirección de Gestión Humana</v>
      </c>
      <c r="J30" s="111">
        <f>Productos!J36</f>
        <v>44470</v>
      </c>
      <c r="K30" s="111">
        <f>Productos!K36</f>
        <v>44561</v>
      </c>
      <c r="L30" s="112">
        <f>Productos!L36</f>
        <v>1.5384615384615385E-2</v>
      </c>
      <c r="M30" s="114" t="str">
        <f>Productos!AN36</f>
        <v>En ejecución</v>
      </c>
    </row>
    <row r="31" spans="1:13" x14ac:dyDescent="0.2">
      <c r="A31">
        <f>Productos!A37</f>
        <v>28</v>
      </c>
      <c r="B31" s="110" t="str">
        <f>Productos!B37</f>
        <v>Gestión del talento humano</v>
      </c>
      <c r="C31" s="110" t="str">
        <f>Productos!C37</f>
        <v>Talento humano</v>
      </c>
      <c r="D31" s="110" t="str">
        <f>Productos!D37</f>
        <v>Gestión humana</v>
      </c>
      <c r="E31" s="110" t="str">
        <f>Productos!E37</f>
        <v>Elaborar y aplicar encuesta que permita identificar el grupo de personas interesadas en tomar el programa de bilinguismo.</v>
      </c>
      <c r="F31" s="110" t="str">
        <f>Productos!F37</f>
        <v>(1)Una  encuesta diseñada y aplicada</v>
      </c>
      <c r="G31" s="110" t="str">
        <f>Productos!G37</f>
        <v>Resultados consolidados</v>
      </c>
      <c r="H31" s="110" t="str">
        <f>Productos!H37</f>
        <v>Mejora</v>
      </c>
      <c r="I31" s="110" t="str">
        <f>Productos!I37</f>
        <v>Dirección de Gestión Humana</v>
      </c>
      <c r="J31" s="111">
        <f>Productos!J37</f>
        <v>44470</v>
      </c>
      <c r="K31" s="111">
        <f>Productos!K37</f>
        <v>44561</v>
      </c>
      <c r="L31" s="112">
        <f>Productos!L37</f>
        <v>1.5384615384615385E-2</v>
      </c>
      <c r="M31" s="114" t="str">
        <f>Productos!AN37</f>
        <v>En ejecución</v>
      </c>
    </row>
    <row r="32" spans="1:13" x14ac:dyDescent="0.2">
      <c r="A32">
        <f>Productos!A38</f>
        <v>29</v>
      </c>
      <c r="B32" s="110" t="str">
        <f>Productos!B38</f>
        <v>Gestión del talento humano</v>
      </c>
      <c r="C32" s="110" t="str">
        <f>Productos!C38</f>
        <v>Talento humano</v>
      </c>
      <c r="D32" s="110" t="str">
        <f>Productos!D38</f>
        <v>Gestión humana</v>
      </c>
      <c r="E32" s="110" t="str">
        <f>Productos!E38</f>
        <v>Divulgar la ruta de atención para el manejo de acoso laboral y sexual a través de estrategias de comunicación y sensibilización para todos los servidores públicos y contratistas de la entidad</v>
      </c>
      <c r="F32" s="110" t="str">
        <f>Productos!F38</f>
        <v xml:space="preserve"> (10) DiezTalleres
(5)Cinco  publicaciones</v>
      </c>
      <c r="G32" s="110" t="str">
        <f>Productos!G38</f>
        <v>Listados de asistencia
Publicaciones</v>
      </c>
      <c r="H32" s="110" t="str">
        <f>Productos!H38</f>
        <v>Sostenibilidad</v>
      </c>
      <c r="I32" s="110" t="str">
        <f>Productos!I38</f>
        <v>Dirección de Gestión Humana</v>
      </c>
      <c r="J32" s="111">
        <f>Productos!J38</f>
        <v>44197</v>
      </c>
      <c r="K32" s="111">
        <f>Productos!K38</f>
        <v>44561</v>
      </c>
      <c r="L32" s="112">
        <f>Productos!L38</f>
        <v>1.5384615384615385E-2</v>
      </c>
      <c r="M32" s="114" t="str">
        <f>Productos!AN38</f>
        <v>Ejecutada</v>
      </c>
    </row>
    <row r="33" spans="1:13" x14ac:dyDescent="0.2">
      <c r="A33">
        <f>Productos!A39</f>
        <v>30</v>
      </c>
      <c r="B33" s="110" t="str">
        <f>Productos!B39</f>
        <v>Gestión del talento humano</v>
      </c>
      <c r="C33" s="110" t="str">
        <f>Productos!C39</f>
        <v>Talento humano</v>
      </c>
      <c r="D33" s="110" t="str">
        <f>Productos!D39</f>
        <v>Gestión humana</v>
      </c>
      <c r="E33" s="110" t="str">
        <f>Productos!E39</f>
        <v>Actualizar el Tutor de cada dependencia y sensibilizarlos frente a la importancia de su rol en la transferencia de conocimeinto al interior del equipo de trabajo.</v>
      </c>
      <c r="F33" s="110" t="str">
        <f>Productos!F39</f>
        <v>100% Tutores sensibilizados</v>
      </c>
      <c r="G33" s="110" t="str">
        <f>Productos!G39</f>
        <v>Listado de tutores actualizada
Listado de asistencia a sensibilización</v>
      </c>
      <c r="H33" s="110" t="str">
        <f>Productos!H39</f>
        <v>Mejora</v>
      </c>
      <c r="I33" s="110" t="str">
        <f>Productos!I39</f>
        <v>Dirección de Gestión Humana</v>
      </c>
      <c r="J33" s="111">
        <f>Productos!J39</f>
        <v>44378</v>
      </c>
      <c r="K33" s="111">
        <f>Productos!K39</f>
        <v>44469</v>
      </c>
      <c r="L33" s="112">
        <f>Productos!L39</f>
        <v>1.5384615384615385E-2</v>
      </c>
      <c r="M33" s="114" t="str">
        <f>Productos!AN39</f>
        <v>En ejecución</v>
      </c>
    </row>
    <row r="34" spans="1:13" x14ac:dyDescent="0.2">
      <c r="A34">
        <f>Productos!A40</f>
        <v>31</v>
      </c>
      <c r="B34" s="110" t="str">
        <f>Productos!B40</f>
        <v>Gestión del talento humano</v>
      </c>
      <c r="C34" s="110" t="str">
        <f>Productos!C40</f>
        <v>Talento humano</v>
      </c>
      <c r="D34" s="110" t="str">
        <f>Productos!D40</f>
        <v>Gestión humana</v>
      </c>
      <c r="E34" s="110" t="str">
        <f>Productos!E40</f>
        <v>Aplicar encuesta de sintomatología osteomuscular a personas con discapacidad</v>
      </c>
      <c r="F34" s="110" t="str">
        <f>Productos!F40</f>
        <v xml:space="preserve">  (1) Una encuesta de sintomatología osteomuscular</v>
      </c>
      <c r="G34" s="110" t="str">
        <f>Productos!G40</f>
        <v>Informe y análisis de resultados</v>
      </c>
      <c r="H34" s="110" t="str">
        <f>Productos!H40</f>
        <v>Mejora</v>
      </c>
      <c r="I34" s="110" t="str">
        <f>Productos!I40</f>
        <v>Dirección de Gestión Humana</v>
      </c>
      <c r="J34" s="111">
        <f>Productos!J40</f>
        <v>44378</v>
      </c>
      <c r="K34" s="111">
        <f>Productos!K40</f>
        <v>44561</v>
      </c>
      <c r="L34" s="112">
        <f>Productos!L40</f>
        <v>1.5384615384615385E-2</v>
      </c>
      <c r="M34" s="114" t="str">
        <f>Productos!AN40</f>
        <v>En ejecución</v>
      </c>
    </row>
    <row r="35" spans="1:13" x14ac:dyDescent="0.2">
      <c r="A35">
        <f>Productos!A41</f>
        <v>32</v>
      </c>
      <c r="B35" s="110" t="str">
        <f>Productos!B41</f>
        <v>Gestión del talento humano</v>
      </c>
      <c r="C35" s="110" t="str">
        <f>Productos!C41</f>
        <v>Talento humano</v>
      </c>
      <c r="D35" s="110" t="str">
        <f>Productos!D41</f>
        <v>Gestión humana</v>
      </c>
      <c r="E35" s="110" t="str">
        <f>Productos!E41</f>
        <v xml:space="preserve">Implementar las recomendaciones generadas a los servidores públicos y contratistas en condición de discapacidad resultado de los análisis de puesto de trabajo y en el diagnóstico realizado a través de la medición de la encuesta de sintomatología ostemuscular </v>
      </c>
      <c r="F35" s="110" t="str">
        <f>Productos!F41</f>
        <v>Implementación de recomendaciones</v>
      </c>
      <c r="G35" s="110" t="str">
        <f>Productos!G41</f>
        <v>Informe Técnico de la ARL con verificación del cumplimiento a recomendaciones</v>
      </c>
      <c r="H35" s="110" t="str">
        <f>Productos!H41</f>
        <v>Mejora</v>
      </c>
      <c r="I35" s="110" t="str">
        <f>Productos!I41</f>
        <v>Dirección de Gestión Humana</v>
      </c>
      <c r="J35" s="111">
        <f>Productos!J41</f>
        <v>44378</v>
      </c>
      <c r="K35" s="111">
        <f>Productos!K41</f>
        <v>44561</v>
      </c>
      <c r="L35" s="112">
        <f>Productos!L41</f>
        <v>1.5384615384615385E-2</v>
      </c>
      <c r="M35" s="114" t="str">
        <f>Productos!AN41</f>
        <v>En ejecución</v>
      </c>
    </row>
    <row r="36" spans="1:13" x14ac:dyDescent="0.2">
      <c r="A36">
        <f>Productos!A42</f>
        <v>33</v>
      </c>
      <c r="B36" s="110" t="str">
        <f>Productos!B42</f>
        <v>Gestión del talento humano</v>
      </c>
      <c r="C36" s="110" t="str">
        <f>Productos!C42</f>
        <v>Talento humano</v>
      </c>
      <c r="D36" s="110" t="str">
        <f>Productos!D42</f>
        <v>Gestión humana</v>
      </c>
      <c r="E36" s="110" t="str">
        <f>Productos!E42</f>
        <v xml:space="preserve">Realizar la financiación de programas de educación formal de acuerdo a las solicitudes presentadas por los servidores públicos y previo cumplimiento de los requisitos establecidos en la entidad. </v>
      </c>
      <c r="F36" s="110" t="str">
        <f>Productos!F42</f>
        <v>Financiación de programas de educación formal</v>
      </c>
      <c r="G36" s="110" t="str">
        <f>Productos!G42</f>
        <v xml:space="preserve">Resoluciones de otorgamiento, reconocimiento y orden de pago.
</v>
      </c>
      <c r="H36" s="110" t="str">
        <f>Productos!H42</f>
        <v>Mejora</v>
      </c>
      <c r="I36" s="110" t="str">
        <f>Productos!I42</f>
        <v>Dirección de Gestión Humana</v>
      </c>
      <c r="J36" s="111">
        <f>Productos!J42</f>
        <v>44197</v>
      </c>
      <c r="K36" s="111">
        <f>Productos!K42</f>
        <v>44545</v>
      </c>
      <c r="L36" s="112">
        <f>Productos!L42</f>
        <v>1.5384615384615385E-2</v>
      </c>
      <c r="M36" s="114" t="str">
        <f>Productos!AN42</f>
        <v>En ejecución</v>
      </c>
    </row>
    <row r="37" spans="1:13" x14ac:dyDescent="0.2">
      <c r="A37">
        <f>Productos!A43</f>
        <v>34</v>
      </c>
      <c r="B37" s="110" t="str">
        <f>Productos!B43</f>
        <v>Gestión del talento humano</v>
      </c>
      <c r="C37" s="110" t="str">
        <f>Productos!C43</f>
        <v>Talento humano</v>
      </c>
      <c r="D37" s="110" t="str">
        <f>Productos!D43</f>
        <v>Gestión humana</v>
      </c>
      <c r="E37" s="110" t="str">
        <f>Productos!E43</f>
        <v>Gestionar con entidades educativas, convenios  para  descuento en el valor de la matrícula para servidores, contratistas y sus familias, en programas de pregrado, posgrado y educación continua.</v>
      </c>
      <c r="F37" s="110" t="str">
        <f>Productos!F43</f>
        <v>Convenios con entidades educativas</v>
      </c>
      <c r="G37" s="110" t="str">
        <f>Productos!G43</f>
        <v>Convenios con entidades educativas formalizados.</v>
      </c>
      <c r="H37" s="110" t="str">
        <f>Productos!H43</f>
        <v>Mejora</v>
      </c>
      <c r="I37" s="110" t="str">
        <f>Productos!I43</f>
        <v>Dirección de Gestión Humana</v>
      </c>
      <c r="J37" s="111">
        <f>Productos!J43</f>
        <v>44287</v>
      </c>
      <c r="K37" s="111">
        <f>Productos!K43</f>
        <v>44500</v>
      </c>
      <c r="L37" s="112">
        <f>Productos!L43</f>
        <v>1.5384615384615385E-2</v>
      </c>
      <c r="M37" s="114" t="str">
        <f>Productos!AN43</f>
        <v>Ejecutada</v>
      </c>
    </row>
    <row r="38" spans="1:13" x14ac:dyDescent="0.2">
      <c r="A38">
        <f>Productos!A44</f>
        <v>35</v>
      </c>
      <c r="B38" s="110" t="str">
        <f>Productos!B44</f>
        <v>Gestión del talento humano</v>
      </c>
      <c r="C38" s="110" t="str">
        <f>Productos!C44</f>
        <v>Talento humano</v>
      </c>
      <c r="D38" s="110" t="str">
        <f>Productos!D44</f>
        <v>Gestión humana</v>
      </c>
      <c r="E38" s="110" t="str">
        <f>Productos!E44</f>
        <v>Realizar feria educativa virtual  con aliados y distintas instituciones educativas para servidores y contratistas de la entidad.</v>
      </c>
      <c r="F38" s="110" t="str">
        <f>Productos!F44</f>
        <v xml:space="preserve">(1) Una  feria educativa virtual  </v>
      </c>
      <c r="G38" s="110" t="str">
        <f>Productos!G44</f>
        <v>Listado de asistencia a feria educativa virtual</v>
      </c>
      <c r="H38" s="110" t="str">
        <f>Productos!H44</f>
        <v>Mejora</v>
      </c>
      <c r="I38" s="110" t="str">
        <f>Productos!I44</f>
        <v>Dirección de Gestión Humana</v>
      </c>
      <c r="J38" s="111">
        <f>Productos!J44</f>
        <v>44348</v>
      </c>
      <c r="K38" s="111">
        <f>Productos!K44</f>
        <v>44377</v>
      </c>
      <c r="L38" s="112">
        <f>Productos!L44</f>
        <v>1.5384615384615385E-2</v>
      </c>
      <c r="M38" s="114" t="str">
        <f>Productos!AN44</f>
        <v>Ejecutada</v>
      </c>
    </row>
    <row r="39" spans="1:13" x14ac:dyDescent="0.2">
      <c r="A39">
        <f>Productos!A45</f>
        <v>36</v>
      </c>
      <c r="B39" s="110" t="str">
        <f>Productos!B45</f>
        <v>Gestión del talento humano</v>
      </c>
      <c r="C39" s="110" t="str">
        <f>Productos!C45</f>
        <v>Talento humano</v>
      </c>
      <c r="D39" s="110" t="str">
        <f>Productos!D45</f>
        <v>Gestión humana</v>
      </c>
      <c r="E39" s="110" t="str">
        <f>Productos!E45</f>
        <v>Realizar divulgación del Programa Servimos, solicitando a los servidores manifestar si hacen uso de estos convenios y alianzas</v>
      </c>
      <c r="F39" s="110" t="str">
        <f>Productos!F45</f>
        <v>(4) cuatro  acciones de divulgación del Programa Servimos
(1) una base de datos con respuestas consolidadas</v>
      </c>
      <c r="G39" s="110" t="str">
        <f>Productos!G45</f>
        <v>Publicaciones de  divulgación
B de datos con respuestas consolidadas</v>
      </c>
      <c r="H39" s="110" t="str">
        <f>Productos!H45</f>
        <v>Mejora</v>
      </c>
      <c r="I39" s="110" t="str">
        <f>Productos!I45</f>
        <v>Dirección de Gestión Humana</v>
      </c>
      <c r="J39" s="111">
        <f>Productos!J45</f>
        <v>44348</v>
      </c>
      <c r="K39" s="111">
        <f>Productos!K45</f>
        <v>44561</v>
      </c>
      <c r="L39" s="112">
        <f>Productos!L45</f>
        <v>1.5384615384615385E-2</v>
      </c>
      <c r="M39" s="114" t="str">
        <f>Productos!AN45</f>
        <v>En ejecución</v>
      </c>
    </row>
    <row r="40" spans="1:13" x14ac:dyDescent="0.2">
      <c r="A40">
        <f>Productos!A46</f>
        <v>37</v>
      </c>
      <c r="B40" s="110" t="str">
        <f>Productos!B46</f>
        <v>Gestión del talento humano</v>
      </c>
      <c r="C40" s="110" t="str">
        <f>Productos!C46</f>
        <v>Talento humano</v>
      </c>
      <c r="D40" s="110" t="str">
        <f>Productos!D46</f>
        <v>Gestión humana</v>
      </c>
      <c r="E40" s="110" t="str">
        <f>Productos!E46</f>
        <v>Recibir y analizar los resultados de la aplicación del instrumento para la medición del Clima Laboral, llevada a cabo por el DASCD, en la que se incluyó la "Capacidad profesional"</v>
      </c>
      <c r="F40" s="110" t="str">
        <f>Productos!F46</f>
        <v>(1) consoldiado de la Información analizada</v>
      </c>
      <c r="G40" s="110" t="str">
        <f>Productos!G46</f>
        <v>Informe de Resultados de la medición del Clima Laboral y Calidad de Vida en el Trabajo, del DASCD</v>
      </c>
      <c r="H40" s="110" t="str">
        <f>Productos!H46</f>
        <v>Mejora</v>
      </c>
      <c r="I40" s="110" t="str">
        <f>Productos!I46</f>
        <v>Dirección de Gestión Humana</v>
      </c>
      <c r="J40" s="111">
        <f>Productos!J46</f>
        <v>44287</v>
      </c>
      <c r="K40" s="111">
        <f>Productos!K46</f>
        <v>44347</v>
      </c>
      <c r="L40" s="112">
        <f>Productos!L46</f>
        <v>1.5384615384615385E-2</v>
      </c>
      <c r="M40" s="114" t="str">
        <f>Productos!AN46</f>
        <v>Ejecutada</v>
      </c>
    </row>
    <row r="41" spans="1:13" x14ac:dyDescent="0.2">
      <c r="A41">
        <f>Productos!A47</f>
        <v>38</v>
      </c>
      <c r="B41" s="110" t="str">
        <f>Productos!B47</f>
        <v>Gestión del talento humano</v>
      </c>
      <c r="C41" s="110" t="str">
        <f>Productos!C47</f>
        <v>Talento humano</v>
      </c>
      <c r="D41" s="110" t="str">
        <f>Productos!D47</f>
        <v>Gestión humana</v>
      </c>
      <c r="E41" s="110" t="str">
        <f>Productos!E47</f>
        <v>Realizar la adecuación de los espacios asignados y dotación de las Salas Amigas de la Familia Lactante en los tres centros de trabajo: Cárcel Distrital, C4 y Nivel Central</v>
      </c>
      <c r="F41" s="110" t="str">
        <f>Productos!F47</f>
        <v>(3) Tres salas en funcionamiento</v>
      </c>
      <c r="G41" s="110" t="str">
        <f>Productos!G47</f>
        <v>Listados  de registro
Publicaciones del servicio</v>
      </c>
      <c r="H41" s="110" t="str">
        <f>Productos!H47</f>
        <v>Mejora</v>
      </c>
      <c r="I41" s="110" t="str">
        <f>Productos!I47</f>
        <v>Dirección de Gestión Humana</v>
      </c>
      <c r="J41" s="111">
        <f>Productos!J47</f>
        <v>44256</v>
      </c>
      <c r="K41" s="111">
        <f>Productos!K47</f>
        <v>44561</v>
      </c>
      <c r="L41" s="112">
        <f>Productos!L47</f>
        <v>1.5384615384615385E-2</v>
      </c>
      <c r="M41" s="114" t="str">
        <f>Productos!AN47</f>
        <v>Ejecutada</v>
      </c>
    </row>
    <row r="42" spans="1:13" x14ac:dyDescent="0.2">
      <c r="A42">
        <f>Productos!A48</f>
        <v>39</v>
      </c>
      <c r="B42" s="110" t="str">
        <f>Productos!B48</f>
        <v>Gestión del talento humano</v>
      </c>
      <c r="C42" s="110" t="str">
        <f>Productos!C48</f>
        <v>Talento humano</v>
      </c>
      <c r="D42" s="110" t="str">
        <f>Productos!D48</f>
        <v>Gestión humana</v>
      </c>
      <c r="E42" s="110" t="str">
        <f>Productos!E48</f>
        <v>Actualizar el Plan Institucional de Capacitación - PIC</v>
      </c>
      <c r="F42" s="110" t="str">
        <f>Productos!F48</f>
        <v xml:space="preserve">(1)  Actualización del PIC </v>
      </c>
      <c r="G42" s="110" t="str">
        <f>Productos!G48</f>
        <v xml:space="preserve">Plan Institucional de Capacitación </v>
      </c>
      <c r="H42" s="110" t="str">
        <f>Productos!H48</f>
        <v>Implementación</v>
      </c>
      <c r="I42" s="110" t="str">
        <f>Productos!I48</f>
        <v>Dirección de Gestión Humana</v>
      </c>
      <c r="J42" s="111">
        <f>Productos!J48</f>
        <v>44409</v>
      </c>
      <c r="K42" s="111">
        <f>Productos!K48</f>
        <v>44439</v>
      </c>
      <c r="L42" s="112">
        <f>Productos!L48</f>
        <v>1.5384615384615385E-2</v>
      </c>
      <c r="M42" s="114" t="str">
        <f>Productos!AN48</f>
        <v>En ejecución</v>
      </c>
    </row>
    <row r="43" spans="1:13" x14ac:dyDescent="0.2">
      <c r="A43">
        <f>Productos!A49</f>
        <v>40</v>
      </c>
      <c r="B43" s="110" t="str">
        <f>Productos!B49</f>
        <v>Gestión del talento humano</v>
      </c>
      <c r="C43" s="110" t="str">
        <f>Productos!C49</f>
        <v>Integridad</v>
      </c>
      <c r="D43" s="110" t="str">
        <f>Productos!D49</f>
        <v>Gestión humana</v>
      </c>
      <c r="E43" s="110" t="str">
        <f>Productos!E49</f>
        <v>Realizar análisis semestral de las encuestas de satisfacción referentes a las actividades desarrolladas en el marco de la Integridad, para ejecutar los ajustes correspondientes.</v>
      </c>
      <c r="F43" s="110" t="str">
        <f>Productos!F49</f>
        <v>(2) Dos consolidados de análisis de las encuestas de satisfacción</v>
      </c>
      <c r="G43" s="110" t="str">
        <f>Productos!G49</f>
        <v>Informe semestral</v>
      </c>
      <c r="H43" s="110" t="str">
        <f>Productos!H49</f>
        <v>Mejora</v>
      </c>
      <c r="I43" s="110" t="str">
        <f>Productos!I49</f>
        <v>Dirección de Gestión Humana</v>
      </c>
      <c r="J43" s="111">
        <f>Productos!J49</f>
        <v>44348</v>
      </c>
      <c r="K43" s="111">
        <f>Productos!K49</f>
        <v>44561</v>
      </c>
      <c r="L43" s="112">
        <f>Productos!L49</f>
        <v>1.5384615384615385E-2</v>
      </c>
      <c r="M43" s="114" t="str">
        <f>Productos!AN49</f>
        <v>En ejecución</v>
      </c>
    </row>
    <row r="44" spans="1:13" x14ac:dyDescent="0.2">
      <c r="A44">
        <f>Productos!A50</f>
        <v>41</v>
      </c>
      <c r="B44" s="110" t="str">
        <f>Productos!B50</f>
        <v>Gestión del talento humano</v>
      </c>
      <c r="C44" s="110" t="str">
        <f>Productos!C50</f>
        <v>Integridad</v>
      </c>
      <c r="D44" s="110" t="str">
        <f>Productos!D50</f>
        <v>Gestión humana</v>
      </c>
      <c r="E44" s="110" t="str">
        <f>Productos!E50</f>
        <v>Incluir en la encuesta de percepción de integridad, ítems relacionados con las recomendaciones, opiniones u objeciones</v>
      </c>
      <c r="F44" s="110" t="str">
        <f>Productos!F50</f>
        <v>(1)  Una encuesta de percepción de integridad</v>
      </c>
      <c r="G44" s="110" t="str">
        <f>Productos!G50</f>
        <v>Informe anual</v>
      </c>
      <c r="H44" s="110" t="str">
        <f>Productos!H50</f>
        <v>Mejora</v>
      </c>
      <c r="I44" s="110" t="str">
        <f>Productos!I50</f>
        <v>Dirección de Gestión Humana</v>
      </c>
      <c r="J44" s="111">
        <f>Productos!J50</f>
        <v>44470</v>
      </c>
      <c r="K44" s="111">
        <f>Productos!K50</f>
        <v>44561</v>
      </c>
      <c r="L44" s="112">
        <f>Productos!L50</f>
        <v>1.5384615384615385E-2</v>
      </c>
      <c r="M44" s="114" t="str">
        <f>Productos!AN50</f>
        <v>Próximo a ejecutar</v>
      </c>
    </row>
    <row r="45" spans="1:13" x14ac:dyDescent="0.2">
      <c r="A45">
        <f>Productos!A51</f>
        <v>42</v>
      </c>
      <c r="B45" s="110" t="str">
        <f>Productos!B51</f>
        <v>Gestión del conocimiento y la innovación</v>
      </c>
      <c r="C45" s="110" t="str">
        <f>Productos!C51</f>
        <v>Gestión del conocimiento</v>
      </c>
      <c r="D45" s="110" t="str">
        <f>Productos!D51</f>
        <v>Gestión humana</v>
      </c>
      <c r="E45" s="110" t="str">
        <f>Productos!E51</f>
        <v>Conformación de la Mesa Técnica de Conocimiento e Innovación</v>
      </c>
      <c r="F45" s="110" t="str">
        <f>Productos!F51</f>
        <v>(1) Una mesa técnica conformada</v>
      </c>
      <c r="G45" s="110" t="str">
        <f>Productos!G51</f>
        <v>Una (1) Ficha de conformación de la Mesa Técnica firmada</v>
      </c>
      <c r="H45" s="110" t="str">
        <f>Productos!H51</f>
        <v>Implementación</v>
      </c>
      <c r="I45" s="110" t="str">
        <f>Productos!I51</f>
        <v>Dirección de Gestión Humana</v>
      </c>
      <c r="J45" s="111">
        <f>Productos!J51</f>
        <v>44198</v>
      </c>
      <c r="K45" s="111">
        <f>Productos!K51</f>
        <v>44286</v>
      </c>
      <c r="L45" s="112">
        <f>Productos!L51</f>
        <v>1.5384615384615385E-2</v>
      </c>
      <c r="M45" s="114" t="str">
        <f>Productos!AN51</f>
        <v>Ejecutada</v>
      </c>
    </row>
    <row r="46" spans="1:13" x14ac:dyDescent="0.2">
      <c r="A46">
        <f>Productos!A52</f>
        <v>43</v>
      </c>
      <c r="B46" s="110" t="str">
        <f>Productos!B52</f>
        <v>Gestión del conocimiento y la innovación</v>
      </c>
      <c r="C46" s="110" t="str">
        <f>Productos!C52</f>
        <v>Gestión del conocimiento</v>
      </c>
      <c r="D46" s="110" t="str">
        <f>Productos!D52</f>
        <v>Gestión humana</v>
      </c>
      <c r="E46" s="110" t="str">
        <f>Productos!E52</f>
        <v xml:space="preserve">Elaborar el reglamento interno de la Mesa Técnica de Conocimiento e Innovación </v>
      </c>
      <c r="F46" s="110" t="str">
        <f>Productos!F52</f>
        <v>Un (1) reglamento interno</v>
      </c>
      <c r="G46" s="110" t="str">
        <f>Productos!G52</f>
        <v>Un (1) reglamento interno aprobado</v>
      </c>
      <c r="H46" s="110" t="str">
        <f>Productos!H52</f>
        <v>Implementación</v>
      </c>
      <c r="I46" s="110" t="str">
        <f>Productos!I52</f>
        <v>Dirección de Gestión Humana</v>
      </c>
      <c r="J46" s="111">
        <f>Productos!J52</f>
        <v>44348</v>
      </c>
      <c r="K46" s="111">
        <f>Productos!K52</f>
        <v>44407</v>
      </c>
      <c r="L46" s="112">
        <f>Productos!L52</f>
        <v>1.5384615384615385E-2</v>
      </c>
      <c r="M46" s="114" t="str">
        <f>Productos!AN52</f>
        <v>En ejecución</v>
      </c>
    </row>
    <row r="47" spans="1:13" x14ac:dyDescent="0.2">
      <c r="A47">
        <f>Productos!A53</f>
        <v>44</v>
      </c>
      <c r="B47" s="110" t="str">
        <f>Productos!B53</f>
        <v>Gestión del conocimiento y la innovación</v>
      </c>
      <c r="C47" s="110" t="str">
        <f>Productos!C53</f>
        <v>Gestión del conocimiento</v>
      </c>
      <c r="D47" s="110" t="str">
        <f>Productos!D53</f>
        <v>Gestión humana</v>
      </c>
      <c r="E47" s="110" t="str">
        <f>Productos!E53</f>
        <v>Difinir, ejecutar y realizar seguimiento al plan de trabajo de la Mesa Técnica de Conocimiento e Innovación para la vigencia 2021</v>
      </c>
      <c r="F47" s="110" t="str">
        <f>Productos!F53</f>
        <v xml:space="preserve">100%  Plan de Trabajo ejecutado </v>
      </c>
      <c r="G47" s="110" t="str">
        <f>Productos!G53</f>
        <v>Plan de Trabajo ejecutado</v>
      </c>
      <c r="H47" s="110" t="str">
        <f>Productos!H53</f>
        <v>Implementación</v>
      </c>
      <c r="I47" s="110" t="str">
        <f>Productos!I53</f>
        <v>Dirección de Gestión Humana</v>
      </c>
      <c r="J47" s="111">
        <f>Productos!J53</f>
        <v>44362</v>
      </c>
      <c r="K47" s="111">
        <f>Productos!K53</f>
        <v>44545</v>
      </c>
      <c r="L47" s="112">
        <f>Productos!L53</f>
        <v>1.5384615384615385E-2</v>
      </c>
      <c r="M47" s="114" t="str">
        <f>Productos!AN53</f>
        <v>En ejecución</v>
      </c>
    </row>
    <row r="48" spans="1:13" x14ac:dyDescent="0.2">
      <c r="A48">
        <f>Productos!A54</f>
        <v>45</v>
      </c>
      <c r="B48" s="110" t="str">
        <f>Productos!B54</f>
        <v>Gestión del conocimiento y la innovación</v>
      </c>
      <c r="C48" s="110" t="str">
        <f>Productos!C54</f>
        <v>Gestión del conocimiento</v>
      </c>
      <c r="D48" s="110" t="str">
        <f>Productos!D54</f>
        <v>Gestión humana</v>
      </c>
      <c r="E48" s="110" t="str">
        <f>Productos!E54</f>
        <v>Crear una base de datos con los facilitadores internos con quienes se llevan a cabo procesos de inducción y capacitación.</v>
      </c>
      <c r="F48" s="110" t="str">
        <f>Productos!F54</f>
        <v xml:space="preserve"> (1) Una base de datos de facilitadores de capacitación internos</v>
      </c>
      <c r="G48" s="110" t="str">
        <f>Productos!G54</f>
        <v>Una (1) base de datos</v>
      </c>
      <c r="H48" s="110" t="str">
        <f>Productos!H54</f>
        <v>Implementación</v>
      </c>
      <c r="I48" s="110" t="str">
        <f>Productos!I54</f>
        <v>Dirección de Gestión Humana</v>
      </c>
      <c r="J48" s="111">
        <f>Productos!J54</f>
        <v>44378</v>
      </c>
      <c r="K48" s="111">
        <f>Productos!K54</f>
        <v>44469</v>
      </c>
      <c r="L48" s="112">
        <f>Productos!L54</f>
        <v>1.5384615384615385E-2</v>
      </c>
      <c r="M48" s="114" t="str">
        <f>Productos!AN54</f>
        <v>En ejecución</v>
      </c>
    </row>
    <row r="49" spans="1:13" x14ac:dyDescent="0.2">
      <c r="A49">
        <f>Productos!A55</f>
        <v>46</v>
      </c>
      <c r="B49" s="110" t="str">
        <f>Productos!B55</f>
        <v>Gestión del conocimiento y la innovación</v>
      </c>
      <c r="C49" s="110" t="str">
        <f>Productos!C55</f>
        <v>Gestión del conocimiento</v>
      </c>
      <c r="D49" s="110" t="str">
        <f>Productos!D55</f>
        <v>Gestión humana</v>
      </c>
      <c r="E49" s="110" t="str">
        <f>Productos!E55</f>
        <v xml:space="preserve">Definir lineamiento metodologico de innovación y Gestión del conocimiento. </v>
      </c>
      <c r="F49" s="110" t="str">
        <f>Productos!F55</f>
        <v xml:space="preserve">Un (1)  Documento Metodologico </v>
      </c>
      <c r="G49" s="110" t="str">
        <f>Productos!G55</f>
        <v xml:space="preserve"> Documento</v>
      </c>
      <c r="H49" s="110" t="str">
        <f>Productos!H55</f>
        <v>Implementación</v>
      </c>
      <c r="I49" s="110" t="str">
        <f>Productos!I55</f>
        <v>Oficina Asesora de Planeación</v>
      </c>
      <c r="J49" s="111">
        <f>Productos!J55</f>
        <v>44378</v>
      </c>
      <c r="K49" s="111">
        <f>Productos!K55</f>
        <v>44439</v>
      </c>
      <c r="L49" s="112">
        <f>Productos!L55</f>
        <v>1.5384615384615385E-2</v>
      </c>
      <c r="M49" s="114" t="str">
        <f>Productos!AN55</f>
        <v>En ejecución</v>
      </c>
    </row>
    <row r="50" spans="1:13" x14ac:dyDescent="0.2">
      <c r="A50">
        <f>Productos!A56</f>
        <v>47</v>
      </c>
      <c r="B50" s="110" t="str">
        <f>Productos!B56</f>
        <v>Gestión del conocimiento y la innovación</v>
      </c>
      <c r="C50" s="110" t="str">
        <f>Productos!C56</f>
        <v>Gestión del conocimiento</v>
      </c>
      <c r="D50" s="110" t="str">
        <f>Productos!D56</f>
        <v>Gestión humana</v>
      </c>
      <c r="E50" s="110" t="str">
        <f>Productos!E56</f>
        <v xml:space="preserve">Desarrollar campañas de cultura de la innonvación. </v>
      </c>
      <c r="F50" s="110" t="str">
        <f>Productos!F56</f>
        <v xml:space="preserve">Tres (3) campañas de cultura de Innovación </v>
      </c>
      <c r="G50" s="110" t="str">
        <f>Productos!G56</f>
        <v>piezas graficas / correos</v>
      </c>
      <c r="H50" s="110" t="str">
        <f>Productos!H56</f>
        <v>Implementación</v>
      </c>
      <c r="I50" s="110" t="str">
        <f>Productos!I56</f>
        <v>Oficina Asesora de Planeación</v>
      </c>
      <c r="J50" s="111">
        <f>Productos!J56</f>
        <v>44440</v>
      </c>
      <c r="K50" s="111">
        <f>Productos!K56</f>
        <v>44501</v>
      </c>
      <c r="L50" s="112">
        <f>Productos!L56</f>
        <v>1.5384615384615385E-2</v>
      </c>
      <c r="M50" s="114" t="str">
        <f>Productos!AN56</f>
        <v>Sin avance</v>
      </c>
    </row>
    <row r="51" spans="1:13" x14ac:dyDescent="0.2">
      <c r="A51">
        <f>Productos!A57</f>
        <v>48</v>
      </c>
      <c r="B51" s="110" t="str">
        <f>Productos!B57</f>
        <v>Gestión del conocimiento y la innovación</v>
      </c>
      <c r="C51" s="110" t="str">
        <f>Productos!C57</f>
        <v>Gestión del conocimiento</v>
      </c>
      <c r="D51" s="110" t="str">
        <f>Productos!D57</f>
        <v>Gestión humana</v>
      </c>
      <c r="E51" s="110" t="str">
        <f>Productos!E57</f>
        <v xml:space="preserve">Definir un lineamiento para identificar y documentar buenas prácticas </v>
      </c>
      <c r="F51" s="110" t="str">
        <f>Productos!F57</f>
        <v xml:space="preserve">Uno (1) Documento de buenas prácticas </v>
      </c>
      <c r="G51" s="110" t="str">
        <f>Productos!G57</f>
        <v xml:space="preserve"> Documento</v>
      </c>
      <c r="H51" s="110" t="str">
        <f>Productos!H57</f>
        <v>Implementación</v>
      </c>
      <c r="I51" s="110" t="str">
        <f>Productos!I57</f>
        <v>Oficina Asesora de Planeación</v>
      </c>
      <c r="J51" s="111">
        <f>Productos!J57</f>
        <v>44378</v>
      </c>
      <c r="K51" s="111">
        <f>Productos!K57</f>
        <v>44439</v>
      </c>
      <c r="L51" s="112">
        <f>Productos!L57</f>
        <v>1.5384615384615385E-2</v>
      </c>
      <c r="M51" s="114" t="str">
        <f>Productos!AN57</f>
        <v>En ejecución</v>
      </c>
    </row>
    <row r="52" spans="1:13" x14ac:dyDescent="0.2">
      <c r="A52">
        <f>Productos!A58</f>
        <v>49</v>
      </c>
      <c r="B52" s="110" t="str">
        <f>Productos!B58</f>
        <v>Gestión  de valores para los resultados</v>
      </c>
      <c r="C52" s="110" t="str">
        <f>Productos!C58</f>
        <v>Gobierno Digital</v>
      </c>
      <c r="D52" s="110" t="str">
        <f>Productos!D58</f>
        <v>Gestión de la tecnologia de la información</v>
      </c>
      <c r="E52" s="110" t="str">
        <f>Productos!E58</f>
        <v>Rediseñar el sitio web</v>
      </c>
      <c r="F52" s="110" t="str">
        <f>Productos!F58</f>
        <v>(1) Un Rediseño del sitio web</v>
      </c>
      <c r="G52" s="110" t="str">
        <f>Productos!G58</f>
        <v>sitio web</v>
      </c>
      <c r="H52" s="110" t="str">
        <f>Productos!H58</f>
        <v>Mejora</v>
      </c>
      <c r="I52" s="110" t="str">
        <f>Productos!I58</f>
        <v>Dirección de Tecnologías y sistemas de  Información</v>
      </c>
      <c r="J52" s="111">
        <f>Productos!J58</f>
        <v>44348</v>
      </c>
      <c r="K52" s="111">
        <f>Productos!K58</f>
        <v>44530</v>
      </c>
      <c r="L52" s="112">
        <f>Productos!L58</f>
        <v>1.5384615384615385E-2</v>
      </c>
      <c r="M52" s="114" t="str">
        <f>Productos!AN58</f>
        <v>En ejecución</v>
      </c>
    </row>
    <row r="53" spans="1:13" x14ac:dyDescent="0.2">
      <c r="A53">
        <f>Productos!A59</f>
        <v>50</v>
      </c>
      <c r="B53" s="110" t="str">
        <f>Productos!B59</f>
        <v>Gestión  de valores para los resultados</v>
      </c>
      <c r="C53" s="110" t="str">
        <f>Productos!C59</f>
        <v>Gobierno Digital</v>
      </c>
      <c r="D53" s="110" t="str">
        <f>Productos!D59</f>
        <v>Gestión de la tecnologia de la información</v>
      </c>
      <c r="E53" s="110" t="str">
        <f>Productos!E59</f>
        <v>Actualizar el PETI 2020-2024 contemplando las necesidades tecnologicas identificadas en procesos de gestión, proyectos de inversion establecidos y plan de transformación digital</v>
      </c>
      <c r="F53" s="110" t="str">
        <f>Productos!F59</f>
        <v>(1) Una actualización del documento PETI</v>
      </c>
      <c r="G53" s="110" t="str">
        <f>Productos!G59</f>
        <v>Documento PETI</v>
      </c>
      <c r="H53" s="110" t="str">
        <f>Productos!H59</f>
        <v>Mejora</v>
      </c>
      <c r="I53" s="110" t="str">
        <f>Productos!I59</f>
        <v>Dirección de Tecnologías y sistemas de  Información</v>
      </c>
      <c r="J53" s="111">
        <f>Productos!J59</f>
        <v>44256</v>
      </c>
      <c r="K53" s="111" t="str">
        <f>Productos!K59</f>
        <v xml:space="preserve">
15/11/2021</v>
      </c>
      <c r="L53" s="112">
        <f>Productos!L59</f>
        <v>1.5384615384615385E-2</v>
      </c>
      <c r="M53" s="114" t="str">
        <f>Productos!AN59</f>
        <v>En ejecución</v>
      </c>
    </row>
    <row r="54" spans="1:13" x14ac:dyDescent="0.2">
      <c r="A54">
        <f>Productos!A60</f>
        <v>51</v>
      </c>
      <c r="B54" s="110" t="str">
        <f>Productos!B60</f>
        <v>Gestión  de valores para los resultados</v>
      </c>
      <c r="C54" s="110" t="str">
        <f>Productos!C60</f>
        <v>Gobierno Digital</v>
      </c>
      <c r="D54" s="110" t="str">
        <f>Productos!D60</f>
        <v>Gestión de la tecnologia de la información</v>
      </c>
      <c r="E54" s="110" t="str">
        <f>Productos!E60</f>
        <v>Elaborar, formalizar y socializar  el procedimiento  gestion de proyectos (referenciando lineamientos para el  uso de la herramienta tecnologica que soporte la gestion de proyectos TI)</v>
      </c>
      <c r="F54" s="110" t="str">
        <f>Productos!F60</f>
        <v>(1) Un procedimeinto</v>
      </c>
      <c r="G54" s="110" t="str">
        <f>Productos!G60</f>
        <v>Procedimiento</v>
      </c>
      <c r="H54" s="110" t="str">
        <f>Productos!H60</f>
        <v>Mejora</v>
      </c>
      <c r="I54" s="110" t="str">
        <f>Productos!I60</f>
        <v>Dirección de Tecnologías y sistemas de  Información</v>
      </c>
      <c r="J54" s="111">
        <f>Productos!J60</f>
        <v>44256</v>
      </c>
      <c r="K54" s="111">
        <f>Productos!K60</f>
        <v>44485</v>
      </c>
      <c r="L54" s="112">
        <f>Productos!L60</f>
        <v>1.5384615384615385E-2</v>
      </c>
      <c r="M54" s="114" t="str">
        <f>Productos!AN60</f>
        <v>En ejecución</v>
      </c>
    </row>
    <row r="55" spans="1:13" x14ac:dyDescent="0.2">
      <c r="A55">
        <f>Productos!A61</f>
        <v>52</v>
      </c>
      <c r="B55" s="110" t="str">
        <f>Productos!B61</f>
        <v>Gestión  de valores para los resultados</v>
      </c>
      <c r="C55" s="110" t="str">
        <f>Productos!C61</f>
        <v>Gobierno Digital</v>
      </c>
      <c r="D55" s="110" t="str">
        <f>Productos!D61</f>
        <v>Gestión de la tecnologia de la información</v>
      </c>
      <c r="E55" s="110" t="str">
        <f>Productos!E61</f>
        <v>Continuar con la fase de implementación de IPv6  e iniciar la fase de pruebas funcionales</v>
      </c>
      <c r="F55" s="110" t="str">
        <f>Productos!F61</f>
        <v>(1) Un informe</v>
      </c>
      <c r="G55" s="110" t="str">
        <f>Productos!G61</f>
        <v>informe</v>
      </c>
      <c r="H55" s="110" t="str">
        <f>Productos!H61</f>
        <v>Implementación</v>
      </c>
      <c r="I55" s="110" t="str">
        <f>Productos!I61</f>
        <v>Dirección de Tecnologías y sistemas de  Información</v>
      </c>
      <c r="J55" s="111">
        <f>Productos!J61</f>
        <v>44287</v>
      </c>
      <c r="K55" s="111">
        <f>Productos!K61</f>
        <v>44530</v>
      </c>
      <c r="L55" s="112">
        <f>Productos!L61</f>
        <v>1.5384615384615385E-2</v>
      </c>
      <c r="M55" s="114" t="str">
        <f>Productos!AN61</f>
        <v>En ejecución</v>
      </c>
    </row>
    <row r="56" spans="1:13" x14ac:dyDescent="0.2">
      <c r="A56">
        <f>Productos!A62</f>
        <v>53</v>
      </c>
      <c r="B56" s="110" t="str">
        <f>Productos!B62</f>
        <v>Gestión  de valores para los resultados</v>
      </c>
      <c r="C56" s="110" t="str">
        <f>Productos!C62</f>
        <v>Gobierno Digital</v>
      </c>
      <c r="D56" s="110" t="str">
        <f>Productos!D62</f>
        <v>Gestión de la tecnologia de la información</v>
      </c>
      <c r="E56" s="110" t="str">
        <f>Productos!E62</f>
        <v>Elaborar, formalizar y socializar el procedimiento de datos abiertos</v>
      </c>
      <c r="F56" s="110" t="str">
        <f>Productos!F62</f>
        <v>(1) Un procedimeinto</v>
      </c>
      <c r="G56" s="110" t="str">
        <f>Productos!G62</f>
        <v>Procedimiento</v>
      </c>
      <c r="H56" s="110" t="str">
        <f>Productos!H62</f>
        <v>Implementación</v>
      </c>
      <c r="I56" s="110" t="str">
        <f>Productos!I62</f>
        <v>Dirección de Tecnologías y sistemas de  Información</v>
      </c>
      <c r="J56" s="111">
        <f>Productos!J62</f>
        <v>44287</v>
      </c>
      <c r="K56" s="111">
        <f>Productos!K62</f>
        <v>44485</v>
      </c>
      <c r="L56" s="112">
        <f>Productos!L62</f>
        <v>1.5384615384615385E-2</v>
      </c>
      <c r="M56" s="114" t="str">
        <f>Productos!AN62</f>
        <v>En ejecución</v>
      </c>
    </row>
    <row r="57" spans="1:13" x14ac:dyDescent="0.2">
      <c r="A57">
        <f>Productos!A63</f>
        <v>54</v>
      </c>
      <c r="B57" s="110" t="str">
        <f>Productos!B63</f>
        <v>Gestión  de valores para los resultados</v>
      </c>
      <c r="C57" s="110" t="str">
        <f>Productos!C63</f>
        <v>Gobierno Digital</v>
      </c>
      <c r="D57" s="110" t="str">
        <f>Productos!D63</f>
        <v>Gestión de la tecnologia de la información</v>
      </c>
      <c r="E57" s="110" t="str">
        <f>Productos!E63</f>
        <v>Estructurar iniciativa de ciudad y territorio inteligente</v>
      </c>
      <c r="F57" s="110" t="str">
        <f>Productos!F63</f>
        <v xml:space="preserve">(1)Un documento </v>
      </c>
      <c r="G57" s="110" t="str">
        <f>Productos!G63</f>
        <v>Documento</v>
      </c>
      <c r="H57" s="110" t="str">
        <f>Productos!H63</f>
        <v>Implementación</v>
      </c>
      <c r="I57" s="110" t="str">
        <f>Productos!I63</f>
        <v>Dirección de Tecnologías y sistemas de  Información</v>
      </c>
      <c r="J57" s="111">
        <f>Productos!J63</f>
        <v>44378</v>
      </c>
      <c r="K57" s="111">
        <f>Productos!K63</f>
        <v>44499</v>
      </c>
      <c r="L57" s="112">
        <f>Productos!L63</f>
        <v>1.5384615384615385E-2</v>
      </c>
      <c r="M57" s="114" t="str">
        <f>Productos!AN63</f>
        <v>En ejecución</v>
      </c>
    </row>
    <row r="58" spans="1:13" x14ac:dyDescent="0.2">
      <c r="A58">
        <f>Productos!A64</f>
        <v>55</v>
      </c>
      <c r="B58" s="110" t="str">
        <f>Productos!B64</f>
        <v>Gestión  de valores para los resultados</v>
      </c>
      <c r="C58" s="110" t="str">
        <f>Productos!C64</f>
        <v>Gobierno Digital</v>
      </c>
      <c r="D58" s="110" t="str">
        <f>Productos!D64</f>
        <v>Gestión de la tecnologia de la información</v>
      </c>
      <c r="E58" s="110" t="str">
        <f>Productos!E64</f>
        <v>Identificar que tecnologias emergentes de la cuarta revolución industrial pueden facilitar la prestación de servicios en la entidad (a. Tecnologias de desintermediación DLT (Distributed Ledger Technology) como cadena de bloques (Blockchain)o contratos inteligentes, entre otros
b. Analisis masivos de datos (Big data)
c. Inteligencia artificial (AI)
d. Internet de las cosas (IoT)
e. Robotica y similares
f. Automatización robotica de procesos)</v>
      </c>
      <c r="F58" s="110" t="str">
        <f>Productos!F64</f>
        <v>(1) Un informe</v>
      </c>
      <c r="G58" s="110" t="str">
        <f>Productos!G64</f>
        <v>Informe</v>
      </c>
      <c r="H58" s="110" t="str">
        <f>Productos!H64</f>
        <v>Implementación</v>
      </c>
      <c r="I58" s="110" t="str">
        <f>Productos!I64</f>
        <v>Dirección de Tecnologías y sistemas de  Información</v>
      </c>
      <c r="J58" s="111">
        <f>Productos!J64</f>
        <v>44378</v>
      </c>
      <c r="K58" s="111">
        <f>Productos!K64</f>
        <v>44438</v>
      </c>
      <c r="L58" s="112">
        <f>Productos!L64</f>
        <v>1.5384615384615385E-2</v>
      </c>
      <c r="M58" s="114" t="str">
        <f>Productos!AN64</f>
        <v>En ejecución</v>
      </c>
    </row>
    <row r="59" spans="1:13" x14ac:dyDescent="0.2">
      <c r="A59" t="e">
        <f>Productos!#REF!</f>
        <v>#REF!</v>
      </c>
      <c r="B59" s="110" t="e">
        <f>Productos!#REF!</f>
        <v>#REF!</v>
      </c>
      <c r="C59" s="110" t="e">
        <f>Productos!#REF!</f>
        <v>#REF!</v>
      </c>
      <c r="D59" s="110" t="e">
        <f>Productos!#REF!</f>
        <v>#REF!</v>
      </c>
      <c r="E59" s="110" t="e">
        <f>Productos!#REF!</f>
        <v>#REF!</v>
      </c>
      <c r="F59" s="110" t="e">
        <f>Productos!#REF!</f>
        <v>#REF!</v>
      </c>
      <c r="G59" s="110" t="e">
        <f>Productos!#REF!</f>
        <v>#REF!</v>
      </c>
      <c r="H59" s="110" t="e">
        <f>Productos!#REF!</f>
        <v>#REF!</v>
      </c>
      <c r="I59" s="110" t="e">
        <f>Productos!#REF!</f>
        <v>#REF!</v>
      </c>
      <c r="J59" s="111" t="e">
        <f>Productos!#REF!</f>
        <v>#REF!</v>
      </c>
      <c r="K59" s="111" t="e">
        <f>Productos!#REF!</f>
        <v>#REF!</v>
      </c>
      <c r="L59" s="112" t="e">
        <f>Productos!#REF!</f>
        <v>#REF!</v>
      </c>
      <c r="M59" s="114" t="e">
        <f>Productos!#REF!</f>
        <v>#REF!</v>
      </c>
    </row>
    <row r="60" spans="1:13" x14ac:dyDescent="0.2">
      <c r="A60" t="e">
        <f>Productos!#REF!</f>
        <v>#REF!</v>
      </c>
      <c r="B60" s="110" t="e">
        <f>Productos!#REF!</f>
        <v>#REF!</v>
      </c>
      <c r="C60" s="110" t="e">
        <f>Productos!#REF!</f>
        <v>#REF!</v>
      </c>
      <c r="D60" s="110" t="e">
        <f>Productos!#REF!</f>
        <v>#REF!</v>
      </c>
      <c r="E60" s="110" t="e">
        <f>Productos!#REF!</f>
        <v>#REF!</v>
      </c>
      <c r="F60" s="110" t="e">
        <f>Productos!#REF!</f>
        <v>#REF!</v>
      </c>
      <c r="G60" s="110" t="e">
        <f>Productos!#REF!</f>
        <v>#REF!</v>
      </c>
      <c r="H60" s="110" t="e">
        <f>Productos!#REF!</f>
        <v>#REF!</v>
      </c>
      <c r="I60" s="110" t="e">
        <f>Productos!#REF!</f>
        <v>#REF!</v>
      </c>
      <c r="J60" s="111" t="e">
        <f>Productos!#REF!</f>
        <v>#REF!</v>
      </c>
      <c r="K60" s="111" t="e">
        <f>Productos!#REF!</f>
        <v>#REF!</v>
      </c>
      <c r="L60" s="112" t="e">
        <f>Productos!#REF!</f>
        <v>#REF!</v>
      </c>
      <c r="M60" s="114" t="e">
        <f>Productos!#REF!</f>
        <v>#REF!</v>
      </c>
    </row>
    <row r="61" spans="1:13" x14ac:dyDescent="0.2">
      <c r="A61">
        <f>Productos!A65</f>
        <v>56</v>
      </c>
      <c r="B61" s="110" t="str">
        <f>Productos!B65</f>
        <v>Gestión  de valores para los resultados</v>
      </c>
      <c r="C61" s="110" t="str">
        <f>Productos!C65</f>
        <v>Gobierno Digital</v>
      </c>
      <c r="D61" s="110" t="str">
        <f>Productos!D65</f>
        <v>Gestión de la tecnologia de la información</v>
      </c>
      <c r="E61" s="110" t="str">
        <f>Productos!E65</f>
        <v>Actualizar, formalizar y socializar la matriz de roles y usuarios de sistemas de información</v>
      </c>
      <c r="F61" s="110" t="str">
        <f>Productos!F65</f>
        <v>(1) Una matriz de roles y usuarios de sistemas de información</v>
      </c>
      <c r="G61" s="110" t="str">
        <f>Productos!G65</f>
        <v>Matriz de roles y usuarios de sistemas de información</v>
      </c>
      <c r="H61" s="110" t="str">
        <f>Productos!H65</f>
        <v>Mejora</v>
      </c>
      <c r="I61" s="110" t="str">
        <f>Productos!I65</f>
        <v>Dirección de Tecnologías y sistemas de  Información</v>
      </c>
      <c r="J61" s="111">
        <f>Productos!J65</f>
        <v>44378</v>
      </c>
      <c r="K61" s="111">
        <f>Productos!K65</f>
        <v>44530</v>
      </c>
      <c r="L61" s="112">
        <f>Productos!L65</f>
        <v>1.5384615384615385E-2</v>
      </c>
      <c r="M61" s="114" t="str">
        <f>Productos!AN65</f>
        <v>Ejecutada</v>
      </c>
    </row>
    <row r="62" spans="1:13" x14ac:dyDescent="0.2">
      <c r="A62">
        <f>Productos!A66</f>
        <v>57</v>
      </c>
      <c r="B62" s="110" t="str">
        <f>Productos!B66</f>
        <v>Gestión  de valores para los resultados</v>
      </c>
      <c r="C62" s="110" t="str">
        <f>Productos!C66</f>
        <v>Gobierno Digital</v>
      </c>
      <c r="D62" s="110" t="str">
        <f>Productos!D66</f>
        <v>Gestión de la tecnologia de la información</v>
      </c>
      <c r="E62" s="110" t="str">
        <f>Productos!E66</f>
        <v>Continuar con la implemantación del plan de actualización de servicios ciudadanos digitales</v>
      </c>
      <c r="F62" s="110" t="str">
        <f>Productos!F66</f>
        <v>(1) Un  plan de actualización de servicios ciudadanos digitales</v>
      </c>
      <c r="G62" s="110" t="str">
        <f>Productos!G66</f>
        <v>Plan de actualización de servicios ciudadanos digitales</v>
      </c>
      <c r="H62" s="110" t="str">
        <f>Productos!H66</f>
        <v>Implementación</v>
      </c>
      <c r="I62" s="110" t="str">
        <f>Productos!I66</f>
        <v>Dirección de Tecnologías y sistemas de  Información</v>
      </c>
      <c r="J62" s="111">
        <f>Productos!J66</f>
        <v>44228</v>
      </c>
      <c r="K62" s="111">
        <f>Productos!K66</f>
        <v>44530</v>
      </c>
      <c r="L62" s="112">
        <f>Productos!L66</f>
        <v>1.5384615384615385E-2</v>
      </c>
      <c r="M62" s="114" t="str">
        <f>Productos!AN66</f>
        <v>En ejecución</v>
      </c>
    </row>
    <row r="63" spans="1:13" x14ac:dyDescent="0.2">
      <c r="A63" t="e">
        <f>Productos!#REF!</f>
        <v>#REF!</v>
      </c>
      <c r="B63" s="110" t="e">
        <f>Productos!#REF!</f>
        <v>#REF!</v>
      </c>
      <c r="C63" s="110" t="e">
        <f>Productos!#REF!</f>
        <v>#REF!</v>
      </c>
      <c r="D63" s="110" t="e">
        <f>Productos!#REF!</f>
        <v>#REF!</v>
      </c>
      <c r="E63" s="110" t="e">
        <f>Productos!#REF!</f>
        <v>#REF!</v>
      </c>
      <c r="F63" s="110" t="e">
        <f>Productos!#REF!</f>
        <v>#REF!</v>
      </c>
      <c r="G63" s="110" t="e">
        <f>Productos!#REF!</f>
        <v>#REF!</v>
      </c>
      <c r="H63" s="110" t="e">
        <f>Productos!#REF!</f>
        <v>#REF!</v>
      </c>
      <c r="I63" s="110" t="e">
        <f>Productos!#REF!</f>
        <v>#REF!</v>
      </c>
      <c r="J63" s="111" t="e">
        <f>Productos!#REF!</f>
        <v>#REF!</v>
      </c>
      <c r="K63" s="111" t="e">
        <f>Productos!#REF!</f>
        <v>#REF!</v>
      </c>
      <c r="L63" s="112" t="e">
        <f>Productos!#REF!</f>
        <v>#REF!</v>
      </c>
      <c r="M63" s="114" t="e">
        <f>Productos!#REF!</f>
        <v>#REF!</v>
      </c>
    </row>
    <row r="64" spans="1:13" x14ac:dyDescent="0.2">
      <c r="A64">
        <f>Productos!A67</f>
        <v>58</v>
      </c>
      <c r="B64" s="110" t="str">
        <f>Productos!B67</f>
        <v>Gestión  de valores para los resultados</v>
      </c>
      <c r="C64" s="110" t="str">
        <f>Productos!C67</f>
        <v>Seguridad Digital</v>
      </c>
      <c r="D64" s="110" t="str">
        <f>Productos!D67</f>
        <v>Gestión de la tecnologia de la información</v>
      </c>
      <c r="E64" s="110" t="str">
        <f>Productos!E67</f>
        <v>Continuar con la implementación del Sistema de Gestión de Seguridad de la Información (SGSI)</v>
      </c>
      <c r="F64" s="110" t="str">
        <f>Productos!F67</f>
        <v>(2) Dos informes</v>
      </c>
      <c r="G64" s="110" t="str">
        <f>Productos!G67</f>
        <v>Informe</v>
      </c>
      <c r="H64" s="110" t="str">
        <f>Productos!H67</f>
        <v>Sostenibilidad</v>
      </c>
      <c r="I64" s="110" t="str">
        <f>Productos!I67</f>
        <v>Dirección de Tecnologías y sistemas de  Información</v>
      </c>
      <c r="J64" s="111">
        <f>Productos!J67</f>
        <v>44348</v>
      </c>
      <c r="K64" s="111">
        <f>Productos!K67</f>
        <v>44561</v>
      </c>
      <c r="L64" s="112">
        <f>Productos!L67</f>
        <v>1.5384615384615385E-2</v>
      </c>
      <c r="M64" s="114" t="str">
        <f>Productos!AN67</f>
        <v>En ejecución</v>
      </c>
    </row>
    <row r="65" spans="1:13" x14ac:dyDescent="0.2">
      <c r="A65">
        <f>Productos!A68</f>
        <v>59</v>
      </c>
      <c r="B65" s="110" t="str">
        <f>Productos!B68</f>
        <v>Gestión  de valores para los resultados</v>
      </c>
      <c r="C65" s="110" t="str">
        <f>Productos!C68</f>
        <v>Seguridad Digital</v>
      </c>
      <c r="D65" s="110" t="str">
        <f>Productos!D68</f>
        <v>Gestión de la tecnologia de la información</v>
      </c>
      <c r="E65" s="110" t="str">
        <f>Productos!E68</f>
        <v>Ajustar e implementar  el plan de tratamiento de riesgos de la seguridad de la información que incluya la  gestión de las vulnerabilidades de los servicios tecnológicos de la entidad</v>
      </c>
      <c r="F65" s="110" t="str">
        <f>Productos!F68</f>
        <v>(1) Un informe</v>
      </c>
      <c r="G65" s="110" t="str">
        <f>Productos!G68</f>
        <v>Informe</v>
      </c>
      <c r="H65" s="110" t="str">
        <f>Productos!H68</f>
        <v>Implementación</v>
      </c>
      <c r="I65" s="110" t="str">
        <f>Productos!I68</f>
        <v>Dirección de Tecnologías y sistemas de  Información</v>
      </c>
      <c r="J65" s="111">
        <f>Productos!J68</f>
        <v>44348</v>
      </c>
      <c r="K65" s="111">
        <f>Productos!K68</f>
        <v>44530</v>
      </c>
      <c r="L65" s="112">
        <f>Productos!L68</f>
        <v>1.5384615384615385E-2</v>
      </c>
      <c r="M65" s="114" t="str">
        <f>Productos!AN68</f>
        <v>En ejecución</v>
      </c>
    </row>
    <row r="66" spans="1:13" x14ac:dyDescent="0.2">
      <c r="A66">
        <f>Productos!A69</f>
        <v>60</v>
      </c>
      <c r="B66" s="110" t="str">
        <f>Productos!B69</f>
        <v>Gestión  de valores para los resultados</v>
      </c>
      <c r="C66" s="110" t="str">
        <f>Productos!C69</f>
        <v>Seguridad digital</v>
      </c>
      <c r="D66" s="110" t="str">
        <f>Productos!D69</f>
        <v>Gestión de la tecnologia de la información</v>
      </c>
      <c r="E66" s="110" t="str">
        <f>Productos!E69</f>
        <v xml:space="preserve">Realizar seguimiento a la implementación del modelo de seguridad y privacidad de la información </v>
      </c>
      <c r="F66" s="110" t="str">
        <f>Productos!F69</f>
        <v>(2) Dos informes</v>
      </c>
      <c r="G66" s="110" t="str">
        <f>Productos!G69</f>
        <v>Informe</v>
      </c>
      <c r="H66" s="110" t="str">
        <f>Productos!H69</f>
        <v>Implementación</v>
      </c>
      <c r="I66" s="110" t="str">
        <f>Productos!I69</f>
        <v>Dirección de Tecnologías y sistemas de  Información</v>
      </c>
      <c r="J66" s="111">
        <f>Productos!J69</f>
        <v>44348</v>
      </c>
      <c r="K66" s="111">
        <f>Productos!K69</f>
        <v>44561</v>
      </c>
      <c r="L66" s="112">
        <f>Productos!L69</f>
        <v>1.5384615384615385E-2</v>
      </c>
      <c r="M66" s="114" t="str">
        <f>Productos!AN69</f>
        <v>En ejecución</v>
      </c>
    </row>
    <row r="67" spans="1:13" x14ac:dyDescent="0.2">
      <c r="A67">
        <f>Productos!A70</f>
        <v>61</v>
      </c>
      <c r="B67" s="110" t="str">
        <f>Productos!B70</f>
        <v>Direccionemiento y planeación</v>
      </c>
      <c r="C67" s="110" t="str">
        <f>Productos!C70</f>
        <v>Gestión presupuestal y eficiencia del gasto público</v>
      </c>
      <c r="D67" s="110" t="str">
        <f>Productos!D70</f>
        <v>Gestión financiera</v>
      </c>
      <c r="E67" s="110" t="str">
        <f>Productos!E70</f>
        <v>Emitir lineamientos para realizar  anteproyectosde presupuesto para siguiente vigencia fiscal</v>
      </c>
      <c r="F67" s="110" t="str">
        <f>Productos!F70</f>
        <v>(1) Una  circular</v>
      </c>
      <c r="G67" s="110" t="str">
        <f>Productos!G70</f>
        <v>Circular</v>
      </c>
      <c r="H67" s="110" t="str">
        <f>Productos!H70</f>
        <v>Implementación</v>
      </c>
      <c r="I67" s="110" t="str">
        <f>Productos!I70</f>
        <v>Oficina Asesora de Planeación</v>
      </c>
      <c r="J67" s="111">
        <f>Productos!J70</f>
        <v>44322</v>
      </c>
      <c r="K67" s="111">
        <f>Productos!K70</f>
        <v>44439</v>
      </c>
      <c r="L67" s="112">
        <f>Productos!L70</f>
        <v>1.5384615384615385E-2</v>
      </c>
      <c r="M67" s="114" t="str">
        <f>Productos!AN70</f>
        <v>Ejecutada</v>
      </c>
    </row>
    <row r="68" spans="1:13" x14ac:dyDescent="0.2">
      <c r="A68">
        <f>Productos!A71</f>
        <v>62</v>
      </c>
      <c r="B68" s="110" t="str">
        <f>Productos!B71</f>
        <v>Información y comunicaciones</v>
      </c>
      <c r="C68" s="110" t="str">
        <f>Productos!C71</f>
        <v>Gestión documental</v>
      </c>
      <c r="D68" s="110" t="str">
        <f>Productos!D71</f>
        <v>Gestión de Recursos Físicos y Gestión Documental</v>
      </c>
      <c r="E68" s="110" t="str">
        <f>Productos!E71</f>
        <v>Realizar seguimiento al cumplimiento de los Subprogramas de los planes del SIC, conforme al plan de trabajo establecido</v>
      </c>
      <c r="F68" s="110" t="str">
        <f>Productos!F71</f>
        <v>100% del plan de trabajo</v>
      </c>
      <c r="G68" s="110" t="str">
        <f>Productos!G71</f>
        <v>Actividades Plan de trabajo</v>
      </c>
      <c r="H68" s="110" t="str">
        <f>Productos!H71</f>
        <v>Implementación</v>
      </c>
      <c r="I68" s="110" t="str">
        <f>Productos!I71</f>
        <v>Dirección de Recursos Físicos y Gestión Documental</v>
      </c>
      <c r="J68" s="111">
        <f>Productos!J71</f>
        <v>44348</v>
      </c>
      <c r="K68" s="111">
        <f>Productos!K71</f>
        <v>44561</v>
      </c>
      <c r="L68" s="112">
        <f>Productos!L71</f>
        <v>1.5384615384615385E-2</v>
      </c>
      <c r="M68" s="114" t="str">
        <f>Productos!AN71</f>
        <v>En ejecución</v>
      </c>
    </row>
    <row r="69" spans="1:13" x14ac:dyDescent="0.2">
      <c r="A69">
        <f>Productos!A72</f>
        <v>63</v>
      </c>
      <c r="B69" s="110" t="str">
        <f>Productos!B72</f>
        <v>Información y comunicaciones</v>
      </c>
      <c r="C69" s="110" t="str">
        <f>Productos!C72</f>
        <v>Gestión documental</v>
      </c>
      <c r="D69" s="110" t="str">
        <f>Productos!D72</f>
        <v>Gestión de Recursos Físicos y Gestión Documental</v>
      </c>
      <c r="E69" s="110" t="str">
        <f>Productos!E72</f>
        <v>Sensibilizar y capacitar a los funcionarios sobre la administración de archivos y demás tematicas de la gestión documental</v>
      </c>
      <c r="F69" s="110" t="str">
        <f>Productos!F72</f>
        <v>100% del plan de capacitaciones</v>
      </c>
      <c r="G69" s="110" t="str">
        <f>Productos!G72</f>
        <v>Plan de Capacitación Institucional - Tematicas Gestión Documental</v>
      </c>
      <c r="H69" s="110" t="str">
        <f>Productos!H72</f>
        <v>Mejora</v>
      </c>
      <c r="I69" s="110" t="str">
        <f>Productos!I72</f>
        <v>Dirección de Recursos Físicos y Gestión Documental</v>
      </c>
      <c r="J69" s="111">
        <f>Productos!J72</f>
        <v>44228</v>
      </c>
      <c r="K69" s="111">
        <f>Productos!K72</f>
        <v>44561</v>
      </c>
      <c r="L69" s="112">
        <f>Productos!L72</f>
        <v>1.5384615384615385E-2</v>
      </c>
      <c r="M69" s="114" t="str">
        <f>Productos!AN72</f>
        <v>En ejecución</v>
      </c>
    </row>
    <row r="70" spans="1:13" x14ac:dyDescent="0.2">
      <c r="A70">
        <f>Productos!A73</f>
        <v>64</v>
      </c>
      <c r="B70" s="110" t="str">
        <f>Productos!B73</f>
        <v>Información y comunicaciones</v>
      </c>
      <c r="C70" s="110" t="str">
        <f>Productos!C73</f>
        <v>Gestión documental</v>
      </c>
      <c r="D70" s="110" t="str">
        <f>Productos!D73</f>
        <v>Gestión de Recursos Físicos y Gestión Documental</v>
      </c>
      <c r="E70" s="110" t="str">
        <f>Productos!E73</f>
        <v>Realizar análisis documental, organizacional y tecnológico para la implementación del SGDEA.</v>
      </c>
      <c r="F70" s="110" t="str">
        <f>Productos!F73</f>
        <v>100% del plan de trabajo</v>
      </c>
      <c r="G70" s="110" t="str">
        <f>Productos!G73</f>
        <v>Plan de Trabajo SGDEA</v>
      </c>
      <c r="H70" s="110" t="str">
        <f>Productos!H73</f>
        <v>Implementación</v>
      </c>
      <c r="I70" s="110" t="str">
        <f>Productos!I73</f>
        <v>Dirección de Recursos Físicos y Gestión Documental</v>
      </c>
      <c r="J70" s="111">
        <f>Productos!J73</f>
        <v>44348</v>
      </c>
      <c r="K70" s="111">
        <f>Productos!K73</f>
        <v>44561</v>
      </c>
      <c r="L70" s="112">
        <f>Productos!L73</f>
        <v>1.5384615384615385E-2</v>
      </c>
      <c r="M70" s="114" t="str">
        <f>Productos!AN73</f>
        <v>En ejecución</v>
      </c>
    </row>
    <row r="71" spans="1:13" x14ac:dyDescent="0.2">
      <c r="A71">
        <f>Productos!A74</f>
        <v>65</v>
      </c>
      <c r="B71" s="110" t="str">
        <f>Productos!B74</f>
        <v>Información y comunicaciones</v>
      </c>
      <c r="C71" s="110" t="str">
        <f>Productos!C74</f>
        <v>Transparencia, acceso a la información pública y lucha contra la corrupción</v>
      </c>
      <c r="D71" s="110" t="str">
        <f>Productos!D74</f>
        <v>Direccionamiento sectorial e institucional</v>
      </c>
      <c r="E71" s="110" t="str">
        <f>Productos!E74</f>
        <v>Realizar mesa de trabajo para definir plan de apertura, mejora y uso de datos abiertos de la entidad. (  Dirección de Tecnologías y Sistemas de información y Oficina de Análisis de Información  y Estudios Estratégicos)</v>
      </c>
      <c r="F71" s="110" t="str">
        <f>Productos!F74</f>
        <v>(1) Una  mesa de trabajo</v>
      </c>
      <c r="G71" s="110" t="str">
        <f>Productos!G74</f>
        <v>Actas de reunión</v>
      </c>
      <c r="H71" s="110" t="str">
        <f>Productos!H74</f>
        <v>Implementación</v>
      </c>
      <c r="I71" s="110" t="str">
        <f>Productos!I74</f>
        <v>Oficina Asesora de Planeación</v>
      </c>
      <c r="J71" s="111">
        <f>Productos!J74</f>
        <v>44410</v>
      </c>
      <c r="K71" s="111">
        <f>Productos!K74</f>
        <v>44439</v>
      </c>
      <c r="L71" s="112">
        <f>Productos!L74</f>
        <v>1.5384615384615385E-2</v>
      </c>
      <c r="M71" s="114" t="str">
        <f>Productos!AN74</f>
        <v>Ejecutada</v>
      </c>
    </row>
    <row r="72" spans="1:13" x14ac:dyDescent="0.2">
      <c r="A72">
        <f>Productos!A75</f>
        <v>0</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5"/>
  <sheetViews>
    <sheetView workbookViewId="0"/>
  </sheetViews>
  <sheetFormatPr baseColWidth="10" defaultColWidth="11.5" defaultRowHeight="15" x14ac:dyDescent="0.2"/>
  <cols>
    <col min="1" max="1" width="32.5" customWidth="1"/>
    <col min="2" max="2" width="43.6640625" style="3" customWidth="1"/>
    <col min="3" max="3" width="44.1640625" customWidth="1"/>
    <col min="4" max="4" width="25.83203125" customWidth="1"/>
    <col min="5" max="5" width="26.1640625" customWidth="1"/>
    <col min="6" max="6" width="18.5" customWidth="1"/>
    <col min="7" max="7" width="42.5" style="4" customWidth="1"/>
    <col min="8" max="8" width="125.33203125" customWidth="1"/>
  </cols>
  <sheetData>
    <row r="1" spans="2:7" x14ac:dyDescent="0.2">
      <c r="G1" s="5"/>
    </row>
    <row r="2" spans="2:7" x14ac:dyDescent="0.2">
      <c r="G2" s="5"/>
    </row>
    <row r="3" spans="2:7" x14ac:dyDescent="0.2">
      <c r="G3" s="5"/>
    </row>
    <row r="4" spans="2:7" x14ac:dyDescent="0.2">
      <c r="G4" s="5"/>
    </row>
    <row r="5" spans="2:7" ht="16" thickBot="1" x14ac:dyDescent="0.25">
      <c r="G5" s="5"/>
    </row>
    <row r="6" spans="2:7" ht="17" thickBot="1" x14ac:dyDescent="0.25">
      <c r="B6" s="21" t="s">
        <v>414</v>
      </c>
      <c r="C6" s="21" t="s">
        <v>415</v>
      </c>
      <c r="D6" s="21" t="s">
        <v>416</v>
      </c>
      <c r="E6" s="22" t="s">
        <v>417</v>
      </c>
      <c r="F6" s="22" t="s">
        <v>16</v>
      </c>
      <c r="G6" s="5"/>
    </row>
    <row r="7" spans="2:7" ht="28.5" customHeight="1" thickBot="1" x14ac:dyDescent="0.25">
      <c r="B7" s="298" t="s">
        <v>194</v>
      </c>
      <c r="C7" s="18" t="s">
        <v>195</v>
      </c>
      <c r="D7" s="18" t="s">
        <v>418</v>
      </c>
      <c r="E7" s="19" t="s">
        <v>196</v>
      </c>
      <c r="F7" s="17">
        <v>1</v>
      </c>
      <c r="G7" s="5"/>
    </row>
    <row r="8" spans="2:7" ht="28.5" customHeight="1" thickBot="1" x14ac:dyDescent="0.25">
      <c r="B8" s="298"/>
      <c r="C8" s="18" t="s">
        <v>268</v>
      </c>
      <c r="D8" s="18" t="s">
        <v>418</v>
      </c>
      <c r="E8" s="19" t="s">
        <v>196</v>
      </c>
      <c r="F8" s="17">
        <v>2</v>
      </c>
      <c r="G8" s="5"/>
    </row>
    <row r="9" spans="2:7" ht="28.5" customHeight="1" thickBot="1" x14ac:dyDescent="0.25">
      <c r="B9" s="298" t="s">
        <v>124</v>
      </c>
      <c r="C9" s="18" t="s">
        <v>125</v>
      </c>
      <c r="D9" s="18" t="s">
        <v>75</v>
      </c>
      <c r="E9" s="19" t="s">
        <v>71</v>
      </c>
      <c r="F9" s="17">
        <v>3</v>
      </c>
      <c r="G9" s="5"/>
    </row>
    <row r="10" spans="2:7" ht="28.5" customHeight="1" thickBot="1" x14ac:dyDescent="0.25">
      <c r="B10" s="298"/>
      <c r="C10" s="18" t="s">
        <v>368</v>
      </c>
      <c r="D10" s="18" t="s">
        <v>419</v>
      </c>
      <c r="E10" s="19" t="s">
        <v>369</v>
      </c>
      <c r="F10" s="17">
        <v>4</v>
      </c>
      <c r="G10" s="5"/>
    </row>
    <row r="11" spans="2:7" ht="28.5" customHeight="1" thickBot="1" x14ac:dyDescent="0.25">
      <c r="B11" s="298" t="s">
        <v>54</v>
      </c>
      <c r="C11" s="18" t="s">
        <v>141</v>
      </c>
      <c r="D11" s="18" t="s">
        <v>420</v>
      </c>
      <c r="E11" s="19" t="s">
        <v>142</v>
      </c>
      <c r="F11" s="17">
        <v>5</v>
      </c>
      <c r="G11" s="5"/>
    </row>
    <row r="12" spans="2:7" ht="28.5" customHeight="1" thickBot="1" x14ac:dyDescent="0.25">
      <c r="B12" s="298"/>
      <c r="C12" s="18" t="s">
        <v>108</v>
      </c>
      <c r="D12" s="18" t="s">
        <v>75</v>
      </c>
      <c r="E12" s="19" t="s">
        <v>71</v>
      </c>
      <c r="F12" s="17">
        <v>6</v>
      </c>
      <c r="G12" s="5"/>
    </row>
    <row r="13" spans="2:7" ht="28.5" customHeight="1" thickBot="1" x14ac:dyDescent="0.25">
      <c r="B13" s="298"/>
      <c r="C13" s="18" t="s">
        <v>421</v>
      </c>
      <c r="D13" s="18" t="s">
        <v>75</v>
      </c>
      <c r="E13" s="19" t="s">
        <v>71</v>
      </c>
      <c r="F13" s="17">
        <v>7</v>
      </c>
      <c r="G13" s="5"/>
    </row>
    <row r="14" spans="2:7" ht="28.5" customHeight="1" thickBot="1" x14ac:dyDescent="0.25">
      <c r="B14" s="298"/>
      <c r="C14" s="18" t="s">
        <v>422</v>
      </c>
      <c r="D14" s="18" t="s">
        <v>423</v>
      </c>
      <c r="E14" s="19" t="s">
        <v>312</v>
      </c>
      <c r="F14" s="17">
        <v>8</v>
      </c>
      <c r="G14" s="5"/>
    </row>
    <row r="15" spans="2:7" ht="28.5" customHeight="1" thickBot="1" x14ac:dyDescent="0.25">
      <c r="B15" s="298"/>
      <c r="C15" s="18" t="s">
        <v>364</v>
      </c>
      <c r="D15" s="18" t="s">
        <v>423</v>
      </c>
      <c r="E15" s="19" t="s">
        <v>312</v>
      </c>
      <c r="F15" s="17">
        <v>9</v>
      </c>
      <c r="G15" s="5"/>
    </row>
    <row r="16" spans="2:7" ht="28.5" customHeight="1" thickBot="1" x14ac:dyDescent="0.25">
      <c r="B16" s="298"/>
      <c r="C16" s="18" t="s">
        <v>70</v>
      </c>
      <c r="D16" s="18" t="s">
        <v>75</v>
      </c>
      <c r="E16" s="19" t="s">
        <v>71</v>
      </c>
      <c r="F16" s="17">
        <v>10</v>
      </c>
      <c r="G16" s="5"/>
    </row>
    <row r="17" spans="2:7" ht="28.5" customHeight="1" thickBot="1" x14ac:dyDescent="0.25">
      <c r="B17" s="298"/>
      <c r="C17" s="18" t="s">
        <v>424</v>
      </c>
      <c r="D17" s="18" t="s">
        <v>425</v>
      </c>
      <c r="E17" s="19" t="s">
        <v>56</v>
      </c>
      <c r="F17" s="17">
        <v>11</v>
      </c>
      <c r="G17" s="5"/>
    </row>
    <row r="18" spans="2:7" ht="28.5" customHeight="1" thickBot="1" x14ac:dyDescent="0.25">
      <c r="B18" s="298"/>
      <c r="C18" s="18" t="s">
        <v>55</v>
      </c>
      <c r="D18" s="18" t="s">
        <v>425</v>
      </c>
      <c r="E18" s="19" t="s">
        <v>56</v>
      </c>
      <c r="F18" s="17">
        <v>12</v>
      </c>
      <c r="G18" s="8"/>
    </row>
    <row r="19" spans="2:7" ht="28.5" customHeight="1" thickBot="1" x14ac:dyDescent="0.25">
      <c r="B19" s="153" t="s">
        <v>426</v>
      </c>
      <c r="C19" s="18" t="s">
        <v>87</v>
      </c>
      <c r="D19" s="18" t="s">
        <v>75</v>
      </c>
      <c r="E19" s="19" t="s">
        <v>71</v>
      </c>
      <c r="F19" s="17">
        <v>13</v>
      </c>
      <c r="G19" s="8"/>
    </row>
    <row r="20" spans="2:7" ht="28.5" customHeight="1" thickBot="1" x14ac:dyDescent="0.25">
      <c r="B20" s="298" t="s">
        <v>102</v>
      </c>
      <c r="C20" s="18" t="s">
        <v>103</v>
      </c>
      <c r="D20" s="18" t="s">
        <v>75</v>
      </c>
      <c r="E20" s="19" t="s">
        <v>71</v>
      </c>
      <c r="F20" s="17">
        <v>14</v>
      </c>
      <c r="G20" s="8"/>
    </row>
    <row r="21" spans="2:7" ht="28.5" customHeight="1" thickBot="1" x14ac:dyDescent="0.25">
      <c r="B21" s="298"/>
      <c r="C21" s="18" t="s">
        <v>375</v>
      </c>
      <c r="D21" s="18" t="s">
        <v>380</v>
      </c>
      <c r="E21" s="19" t="s">
        <v>376</v>
      </c>
      <c r="F21" s="17">
        <v>15</v>
      </c>
      <c r="G21" s="5"/>
    </row>
    <row r="22" spans="2:7" ht="28.5" customHeight="1" thickBot="1" x14ac:dyDescent="0.25">
      <c r="B22" s="298"/>
      <c r="C22" s="18" t="s">
        <v>114</v>
      </c>
      <c r="D22" s="18" t="s">
        <v>427</v>
      </c>
      <c r="E22" s="19" t="s">
        <v>115</v>
      </c>
      <c r="F22" s="17">
        <v>16</v>
      </c>
      <c r="G22" s="5"/>
    </row>
    <row r="23" spans="2:7" ht="28.5" customHeight="1" thickBot="1" x14ac:dyDescent="0.25">
      <c r="B23" s="153" t="s">
        <v>277</v>
      </c>
      <c r="C23" s="18" t="s">
        <v>278</v>
      </c>
      <c r="D23" s="18" t="s">
        <v>418</v>
      </c>
      <c r="E23" s="19" t="s">
        <v>196</v>
      </c>
      <c r="F23" s="17">
        <v>17</v>
      </c>
      <c r="G23" s="8"/>
    </row>
    <row r="24" spans="2:7" ht="28.5" customHeight="1" thickBot="1" x14ac:dyDescent="0.25">
      <c r="B24" s="153" t="s">
        <v>181</v>
      </c>
      <c r="C24" s="18" t="s">
        <v>181</v>
      </c>
      <c r="D24" s="18" t="s">
        <v>75</v>
      </c>
      <c r="E24" s="19" t="s">
        <v>71</v>
      </c>
      <c r="F24" s="17">
        <v>18</v>
      </c>
      <c r="G24" s="8"/>
    </row>
    <row r="25" spans="2:7" ht="17" thickBot="1" x14ac:dyDescent="0.25">
      <c r="B25" s="20"/>
      <c r="C25" s="297" t="s">
        <v>428</v>
      </c>
      <c r="D25" s="18" t="s">
        <v>186</v>
      </c>
      <c r="E25" s="19" t="s">
        <v>429</v>
      </c>
      <c r="F25" s="17"/>
      <c r="G25" s="5"/>
    </row>
    <row r="26" spans="2:7" ht="45" customHeight="1" thickBot="1" x14ac:dyDescent="0.25">
      <c r="B26" s="20"/>
      <c r="C26" s="297"/>
      <c r="D26" s="18" t="s">
        <v>430</v>
      </c>
      <c r="E26" s="19" t="s">
        <v>431</v>
      </c>
      <c r="F26" s="17"/>
      <c r="G26" s="5"/>
    </row>
    <row r="27" spans="2:7" ht="90" customHeight="1" thickBot="1" x14ac:dyDescent="0.25">
      <c r="B27" s="20"/>
      <c r="C27" s="297"/>
      <c r="D27" s="18" t="s">
        <v>432</v>
      </c>
      <c r="E27" s="19" t="s">
        <v>182</v>
      </c>
      <c r="F27" s="17"/>
      <c r="G27" s="5"/>
    </row>
    <row r="28" spans="2:7" x14ac:dyDescent="0.2">
      <c r="G28" s="5"/>
    </row>
    <row r="29" spans="2:7" x14ac:dyDescent="0.2">
      <c r="G29" s="5"/>
    </row>
    <row r="30" spans="2:7" x14ac:dyDescent="0.2">
      <c r="G30" s="5"/>
    </row>
    <row r="31" spans="2:7" x14ac:dyDescent="0.2">
      <c r="G31" s="5"/>
    </row>
    <row r="32" spans="2:7" x14ac:dyDescent="0.2">
      <c r="G32" s="5"/>
    </row>
    <row r="33" spans="1:8" ht="21" x14ac:dyDescent="0.25">
      <c r="A33" s="9" t="s">
        <v>433</v>
      </c>
      <c r="B33" s="10"/>
      <c r="C33" s="11"/>
      <c r="D33" s="11"/>
      <c r="E33" s="11"/>
      <c r="F33" s="12" t="s">
        <v>433</v>
      </c>
      <c r="G33" s="5"/>
      <c r="H33" s="13" t="s">
        <v>434</v>
      </c>
    </row>
    <row r="34" spans="1:8" ht="17" x14ac:dyDescent="0.2">
      <c r="A34" s="13" t="s">
        <v>416</v>
      </c>
      <c r="B34" s="14" t="s">
        <v>417</v>
      </c>
      <c r="C34" s="15" t="s">
        <v>435</v>
      </c>
      <c r="D34" s="15" t="s">
        <v>414</v>
      </c>
      <c r="E34" s="11"/>
      <c r="F34" s="13" t="s">
        <v>416</v>
      </c>
      <c r="G34" s="5"/>
      <c r="H34" t="s">
        <v>60</v>
      </c>
    </row>
    <row r="35" spans="1:8" ht="17" x14ac:dyDescent="0.2">
      <c r="A35" s="7" t="s">
        <v>418</v>
      </c>
      <c r="B35" s="16" t="s">
        <v>196</v>
      </c>
      <c r="C35" s="11" t="s">
        <v>436</v>
      </c>
      <c r="D35" s="11" t="s">
        <v>194</v>
      </c>
      <c r="E35" s="11"/>
      <c r="F35" s="7" t="s">
        <v>418</v>
      </c>
      <c r="G35" s="5"/>
      <c r="H35" s="11" t="s">
        <v>67</v>
      </c>
    </row>
    <row r="36" spans="1:8" ht="17" x14ac:dyDescent="0.2">
      <c r="A36" s="7" t="s">
        <v>75</v>
      </c>
      <c r="B36" s="16" t="s">
        <v>71</v>
      </c>
      <c r="C36" s="11" t="s">
        <v>437</v>
      </c>
      <c r="D36" s="11" t="s">
        <v>124</v>
      </c>
      <c r="E36" s="11"/>
      <c r="F36" s="7" t="s">
        <v>75</v>
      </c>
      <c r="G36" s="5"/>
      <c r="H36" s="11" t="s">
        <v>129</v>
      </c>
    </row>
    <row r="37" spans="1:8" ht="17" x14ac:dyDescent="0.2">
      <c r="A37" s="7" t="s">
        <v>419</v>
      </c>
      <c r="B37" s="16" t="s">
        <v>369</v>
      </c>
      <c r="C37" s="11">
        <v>3</v>
      </c>
      <c r="D37" s="11" t="s">
        <v>54</v>
      </c>
      <c r="E37" s="11"/>
      <c r="F37" s="7" t="s">
        <v>419</v>
      </c>
      <c r="G37" s="5"/>
    </row>
    <row r="38" spans="1:8" ht="17" x14ac:dyDescent="0.2">
      <c r="A38" s="7" t="s">
        <v>420</v>
      </c>
      <c r="B38" s="16" t="s">
        <v>142</v>
      </c>
      <c r="C38" s="11">
        <v>4</v>
      </c>
      <c r="D38" s="11" t="s">
        <v>426</v>
      </c>
      <c r="E38" s="11"/>
      <c r="F38" s="7" t="s">
        <v>420</v>
      </c>
      <c r="G38" s="5"/>
    </row>
    <row r="39" spans="1:8" ht="17" x14ac:dyDescent="0.2">
      <c r="A39" s="7" t="s">
        <v>423</v>
      </c>
      <c r="B39" s="16" t="s">
        <v>312</v>
      </c>
      <c r="C39" s="11">
        <v>5</v>
      </c>
      <c r="D39" s="11" t="s">
        <v>102</v>
      </c>
      <c r="E39" s="11"/>
      <c r="F39" s="7" t="s">
        <v>423</v>
      </c>
      <c r="G39" s="5"/>
    </row>
    <row r="40" spans="1:8" ht="17" x14ac:dyDescent="0.2">
      <c r="A40" s="7" t="s">
        <v>425</v>
      </c>
      <c r="B40" s="16" t="s">
        <v>56</v>
      </c>
      <c r="C40" s="11">
        <v>6</v>
      </c>
      <c r="D40" s="11" t="s">
        <v>277</v>
      </c>
      <c r="E40" s="11"/>
      <c r="F40" s="7" t="s">
        <v>425</v>
      </c>
      <c r="G40" s="5"/>
    </row>
    <row r="41" spans="1:8" ht="25.5" customHeight="1" x14ac:dyDescent="0.2">
      <c r="A41" s="7" t="s">
        <v>380</v>
      </c>
      <c r="B41" s="16" t="s">
        <v>376</v>
      </c>
      <c r="C41" s="11">
        <v>7</v>
      </c>
      <c r="D41" s="11" t="s">
        <v>181</v>
      </c>
      <c r="E41" s="11"/>
      <c r="F41" s="7" t="s">
        <v>380</v>
      </c>
      <c r="G41" s="5"/>
    </row>
    <row r="42" spans="1:8" ht="45.75" customHeight="1" x14ac:dyDescent="0.2">
      <c r="A42" s="7" t="s">
        <v>427</v>
      </c>
      <c r="B42" s="16" t="s">
        <v>115</v>
      </c>
      <c r="C42" s="11"/>
      <c r="D42" s="11"/>
      <c r="E42" s="11"/>
      <c r="F42" s="7" t="s">
        <v>427</v>
      </c>
      <c r="G42" s="5"/>
      <c r="H42" s="5"/>
    </row>
    <row r="43" spans="1:8" ht="34" x14ac:dyDescent="0.2">
      <c r="A43" s="7" t="s">
        <v>186</v>
      </c>
      <c r="B43" s="16" t="s">
        <v>182</v>
      </c>
      <c r="C43" s="11"/>
      <c r="D43" s="11"/>
      <c r="E43" s="11"/>
      <c r="F43" s="7" t="s">
        <v>186</v>
      </c>
      <c r="G43" s="5"/>
    </row>
    <row r="44" spans="1:8" ht="17" x14ac:dyDescent="0.2">
      <c r="A44" s="7" t="s">
        <v>430</v>
      </c>
      <c r="B44" s="16" t="s">
        <v>429</v>
      </c>
      <c r="C44" s="11"/>
      <c r="D44" s="11"/>
      <c r="E44" s="11"/>
      <c r="F44" s="7" t="s">
        <v>430</v>
      </c>
      <c r="G44" s="5"/>
    </row>
    <row r="45" spans="1:8" ht="17" x14ac:dyDescent="0.2">
      <c r="A45" s="7" t="s">
        <v>432</v>
      </c>
      <c r="B45" s="16" t="s">
        <v>431</v>
      </c>
      <c r="C45" s="11"/>
      <c r="D45" s="11"/>
      <c r="E45" s="11"/>
      <c r="F45" s="7" t="s">
        <v>432</v>
      </c>
      <c r="G45" s="5"/>
    </row>
    <row r="46" spans="1:8" ht="16" x14ac:dyDescent="0.2">
      <c r="A46" s="11"/>
      <c r="B46" s="6"/>
      <c r="C46" s="11"/>
      <c r="D46" s="11"/>
      <c r="E46" s="11"/>
      <c r="F46" s="11"/>
      <c r="G46" s="5"/>
    </row>
    <row r="47" spans="1:8" x14ac:dyDescent="0.2">
      <c r="G47" s="5"/>
    </row>
    <row r="48" spans="1:8" x14ac:dyDescent="0.2">
      <c r="G48" s="5"/>
    </row>
    <row r="49" spans="7:7" x14ac:dyDescent="0.2">
      <c r="G49" s="5"/>
    </row>
    <row r="50" spans="7:7" x14ac:dyDescent="0.2">
      <c r="G50" s="5"/>
    </row>
    <row r="51" spans="7:7" x14ac:dyDescent="0.2">
      <c r="G51" s="5"/>
    </row>
    <row r="52" spans="7:7" x14ac:dyDescent="0.2">
      <c r="G52" s="5"/>
    </row>
    <row r="53" spans="7:7" x14ac:dyDescent="0.2">
      <c r="G53" s="5"/>
    </row>
    <row r="54" spans="7:7" x14ac:dyDescent="0.2">
      <c r="G54" s="5"/>
    </row>
    <row r="55" spans="7:7" x14ac:dyDescent="0.2">
      <c r="G55" s="5"/>
    </row>
    <row r="56" spans="7:7" x14ac:dyDescent="0.2">
      <c r="G56" s="5"/>
    </row>
    <row r="57" spans="7:7" x14ac:dyDescent="0.2">
      <c r="G57" s="5"/>
    </row>
    <row r="58" spans="7:7" x14ac:dyDescent="0.2">
      <c r="G58" s="5"/>
    </row>
    <row r="59" spans="7:7" x14ac:dyDescent="0.2">
      <c r="G59" s="5"/>
    </row>
    <row r="60" spans="7:7" x14ac:dyDescent="0.2">
      <c r="G60" s="5"/>
    </row>
    <row r="61" spans="7:7" x14ac:dyDescent="0.2">
      <c r="G61" s="5"/>
    </row>
    <row r="62" spans="7:7" x14ac:dyDescent="0.2">
      <c r="G62" s="5"/>
    </row>
    <row r="63" spans="7:7" x14ac:dyDescent="0.2">
      <c r="G63" s="5"/>
    </row>
    <row r="64" spans="7:7" x14ac:dyDescent="0.2">
      <c r="G64" s="5"/>
    </row>
    <row r="65" spans="7:7" x14ac:dyDescent="0.2">
      <c r="G65" s="5"/>
    </row>
    <row r="66" spans="7:7" x14ac:dyDescent="0.2">
      <c r="G66" s="5"/>
    </row>
    <row r="67" spans="7:7" x14ac:dyDescent="0.2">
      <c r="G67" s="5"/>
    </row>
    <row r="68" spans="7:7" x14ac:dyDescent="0.2">
      <c r="G68" s="5"/>
    </row>
    <row r="69" spans="7:7" x14ac:dyDescent="0.2">
      <c r="G69" s="5"/>
    </row>
    <row r="70" spans="7:7" x14ac:dyDescent="0.2">
      <c r="G70" s="5"/>
    </row>
    <row r="71" spans="7:7" x14ac:dyDescent="0.2">
      <c r="G71" s="5"/>
    </row>
    <row r="72" spans="7:7" x14ac:dyDescent="0.2">
      <c r="G72" s="5"/>
    </row>
    <row r="73" spans="7:7" x14ac:dyDescent="0.2">
      <c r="G73" s="5"/>
    </row>
    <row r="74" spans="7:7" x14ac:dyDescent="0.2">
      <c r="G74" s="5"/>
    </row>
    <row r="75" spans="7:7" x14ac:dyDescent="0.2">
      <c r="G75" s="5"/>
    </row>
    <row r="76" spans="7:7" x14ac:dyDescent="0.2">
      <c r="G76" s="5"/>
    </row>
    <row r="77" spans="7:7" x14ac:dyDescent="0.2">
      <c r="G77" s="5"/>
    </row>
    <row r="78" spans="7:7" x14ac:dyDescent="0.2">
      <c r="G78" s="5"/>
    </row>
    <row r="79" spans="7:7" x14ac:dyDescent="0.2">
      <c r="G79" s="5"/>
    </row>
    <row r="80" spans="7:7" x14ac:dyDescent="0.2">
      <c r="G80" s="5"/>
    </row>
    <row r="81" spans="7:7" x14ac:dyDescent="0.2">
      <c r="G81" s="5"/>
    </row>
    <row r="82" spans="7:7" x14ac:dyDescent="0.2">
      <c r="G82" s="5"/>
    </row>
    <row r="83" spans="7:7" x14ac:dyDescent="0.2">
      <c r="G83" s="5"/>
    </row>
    <row r="84" spans="7:7" x14ac:dyDescent="0.2">
      <c r="G84" s="5"/>
    </row>
    <row r="85" spans="7:7" x14ac:dyDescent="0.2">
      <c r="G85" s="5"/>
    </row>
    <row r="86" spans="7:7" x14ac:dyDescent="0.2">
      <c r="G86" s="5"/>
    </row>
    <row r="87" spans="7:7" x14ac:dyDescent="0.2">
      <c r="G87" s="5"/>
    </row>
    <row r="88" spans="7:7" x14ac:dyDescent="0.2">
      <c r="G88" s="5"/>
    </row>
    <row r="89" spans="7:7" x14ac:dyDescent="0.2">
      <c r="G89" s="5"/>
    </row>
    <row r="90" spans="7:7" x14ac:dyDescent="0.2">
      <c r="G90" s="5"/>
    </row>
    <row r="91" spans="7:7" x14ac:dyDescent="0.2">
      <c r="G91" s="5"/>
    </row>
    <row r="92" spans="7:7" x14ac:dyDescent="0.2">
      <c r="G92" s="5"/>
    </row>
    <row r="93" spans="7:7" x14ac:dyDescent="0.2">
      <c r="G93" s="5"/>
    </row>
    <row r="94" spans="7:7" x14ac:dyDescent="0.2">
      <c r="G94" s="5"/>
    </row>
    <row r="95" spans="7:7" x14ac:dyDescent="0.2">
      <c r="G95" s="5"/>
    </row>
    <row r="96" spans="7:7" x14ac:dyDescent="0.2">
      <c r="G96" s="5"/>
    </row>
    <row r="97" spans="7:7" x14ac:dyDescent="0.2">
      <c r="G97" s="5"/>
    </row>
    <row r="98" spans="7:7" x14ac:dyDescent="0.2">
      <c r="G98" s="5"/>
    </row>
    <row r="99" spans="7:7" x14ac:dyDescent="0.2">
      <c r="G99" s="5"/>
    </row>
    <row r="100" spans="7:7" x14ac:dyDescent="0.2">
      <c r="G100" s="5"/>
    </row>
    <row r="101" spans="7:7" x14ac:dyDescent="0.2">
      <c r="G101" s="5"/>
    </row>
    <row r="102" spans="7:7" x14ac:dyDescent="0.2">
      <c r="G102" s="5"/>
    </row>
    <row r="103" spans="7:7" x14ac:dyDescent="0.2">
      <c r="G103" s="5"/>
    </row>
    <row r="104" spans="7:7" x14ac:dyDescent="0.2">
      <c r="G104" s="5"/>
    </row>
    <row r="105" spans="7:7" x14ac:dyDescent="0.2">
      <c r="G105" s="5"/>
    </row>
    <row r="106" spans="7:7" x14ac:dyDescent="0.2">
      <c r="G106" s="5"/>
    </row>
    <row r="107" spans="7:7" x14ac:dyDescent="0.2">
      <c r="G107" s="5"/>
    </row>
    <row r="108" spans="7:7" x14ac:dyDescent="0.2">
      <c r="G108" s="5"/>
    </row>
    <row r="109" spans="7:7" x14ac:dyDescent="0.2">
      <c r="G109" s="5"/>
    </row>
    <row r="110" spans="7:7" x14ac:dyDescent="0.2">
      <c r="G110" s="5"/>
    </row>
    <row r="111" spans="7:7" x14ac:dyDescent="0.2">
      <c r="G111" s="5"/>
    </row>
    <row r="112" spans="7:7" x14ac:dyDescent="0.2">
      <c r="G112" s="5"/>
    </row>
    <row r="113" spans="7:7" x14ac:dyDescent="0.2">
      <c r="G113" s="5"/>
    </row>
    <row r="114" spans="7:7" x14ac:dyDescent="0.2">
      <c r="G114" s="5"/>
    </row>
    <row r="115" spans="7:7" x14ac:dyDescent="0.2">
      <c r="G115" s="5"/>
    </row>
    <row r="116" spans="7:7" x14ac:dyDescent="0.2">
      <c r="G116" s="5"/>
    </row>
    <row r="117" spans="7:7" x14ac:dyDescent="0.2">
      <c r="G117" s="5"/>
    </row>
    <row r="118" spans="7:7" x14ac:dyDescent="0.2">
      <c r="G118" s="5"/>
    </row>
    <row r="119" spans="7:7" x14ac:dyDescent="0.2">
      <c r="G119" s="5"/>
    </row>
    <row r="120" spans="7:7" x14ac:dyDescent="0.2">
      <c r="G120" s="5"/>
    </row>
    <row r="121" spans="7:7" x14ac:dyDescent="0.2">
      <c r="G121" s="5"/>
    </row>
    <row r="122" spans="7:7" x14ac:dyDescent="0.2">
      <c r="G122" s="5"/>
    </row>
    <row r="123" spans="7:7" x14ac:dyDescent="0.2">
      <c r="G123" s="5"/>
    </row>
    <row r="124" spans="7:7" x14ac:dyDescent="0.2">
      <c r="G124" s="5"/>
    </row>
    <row r="125" spans="7:7" x14ac:dyDescent="0.2">
      <c r="G125" s="5"/>
    </row>
  </sheetData>
  <mergeCells count="5">
    <mergeCell ref="C25:C27"/>
    <mergeCell ref="B7:B8"/>
    <mergeCell ref="B9:B10"/>
    <mergeCell ref="B11:B18"/>
    <mergeCell ref="B20:B22"/>
  </mergeCells>
  <pageMargins left="0.7" right="0.7" top="0.75" bottom="0.75" header="0.3" footer="0.3"/>
  <pageSetup paperSize="9" scale="2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E2:G24"/>
  <sheetViews>
    <sheetView workbookViewId="0"/>
  </sheetViews>
  <sheetFormatPr baseColWidth="10" defaultColWidth="11.5" defaultRowHeight="15" x14ac:dyDescent="0.2"/>
  <cols>
    <col min="5" max="5" width="38.1640625" bestFit="1" customWidth="1"/>
    <col min="6" max="6" width="67.5" bestFit="1" customWidth="1"/>
  </cols>
  <sheetData>
    <row r="2" spans="5:7" x14ac:dyDescent="0.2">
      <c r="E2" t="s">
        <v>438</v>
      </c>
    </row>
    <row r="6" spans="5:7" x14ac:dyDescent="0.2">
      <c r="E6" s="21" t="s">
        <v>414</v>
      </c>
      <c r="F6" s="21" t="s">
        <v>415</v>
      </c>
      <c r="G6" s="21" t="s">
        <v>439</v>
      </c>
    </row>
    <row r="7" spans="5:7" x14ac:dyDescent="0.2">
      <c r="E7" s="298" t="s">
        <v>194</v>
      </c>
      <c r="F7" s="18" t="s">
        <v>195</v>
      </c>
      <c r="G7" s="18" t="s">
        <v>440</v>
      </c>
    </row>
    <row r="8" spans="5:7" x14ac:dyDescent="0.2">
      <c r="E8" s="298"/>
      <c r="F8" s="18" t="s">
        <v>268</v>
      </c>
      <c r="G8" s="18" t="s">
        <v>441</v>
      </c>
    </row>
    <row r="9" spans="5:7" x14ac:dyDescent="0.2">
      <c r="E9" s="298" t="s">
        <v>124</v>
      </c>
      <c r="F9" s="18" t="s">
        <v>125</v>
      </c>
      <c r="G9" s="18" t="s">
        <v>442</v>
      </c>
    </row>
    <row r="10" spans="5:7" x14ac:dyDescent="0.2">
      <c r="E10" s="298"/>
      <c r="F10" s="18" t="s">
        <v>368</v>
      </c>
      <c r="G10" s="18" t="s">
        <v>443</v>
      </c>
    </row>
    <row r="11" spans="5:7" x14ac:dyDescent="0.2">
      <c r="E11" s="298" t="s">
        <v>54</v>
      </c>
      <c r="F11" s="18" t="s">
        <v>141</v>
      </c>
      <c r="G11" s="18" t="s">
        <v>444</v>
      </c>
    </row>
    <row r="12" spans="5:7" x14ac:dyDescent="0.2">
      <c r="E12" s="298"/>
      <c r="F12" s="18" t="s">
        <v>108</v>
      </c>
      <c r="G12" s="18" t="s">
        <v>443</v>
      </c>
    </row>
    <row r="13" spans="5:7" x14ac:dyDescent="0.2">
      <c r="E13" s="298"/>
      <c r="F13" s="18" t="s">
        <v>421</v>
      </c>
      <c r="G13" s="18" t="s">
        <v>445</v>
      </c>
    </row>
    <row r="14" spans="5:7" x14ac:dyDescent="0.2">
      <c r="E14" s="298"/>
      <c r="F14" s="18" t="s">
        <v>422</v>
      </c>
      <c r="G14" s="18" t="s">
        <v>446</v>
      </c>
    </row>
    <row r="15" spans="5:7" x14ac:dyDescent="0.2">
      <c r="E15" s="298"/>
      <c r="F15" s="18" t="s">
        <v>364</v>
      </c>
      <c r="G15" s="18" t="s">
        <v>447</v>
      </c>
    </row>
    <row r="16" spans="5:7" x14ac:dyDescent="0.2">
      <c r="E16" s="298"/>
      <c r="F16" s="18" t="s">
        <v>70</v>
      </c>
      <c r="G16" s="18" t="s">
        <v>448</v>
      </c>
    </row>
    <row r="17" spans="5:7" x14ac:dyDescent="0.2">
      <c r="E17" s="298"/>
      <c r="F17" s="18" t="s">
        <v>424</v>
      </c>
      <c r="G17" s="18" t="s">
        <v>449</v>
      </c>
    </row>
    <row r="18" spans="5:7" x14ac:dyDescent="0.2">
      <c r="E18" s="298"/>
      <c r="F18" s="18" t="s">
        <v>55</v>
      </c>
      <c r="G18" s="18" t="s">
        <v>449</v>
      </c>
    </row>
    <row r="19" spans="5:7" x14ac:dyDescent="0.2">
      <c r="E19" s="153" t="s">
        <v>426</v>
      </c>
      <c r="F19" s="18" t="s">
        <v>87</v>
      </c>
      <c r="G19" s="18" t="s">
        <v>443</v>
      </c>
    </row>
    <row r="20" spans="5:7" x14ac:dyDescent="0.2">
      <c r="E20" s="298" t="s">
        <v>102</v>
      </c>
      <c r="F20" s="18" t="s">
        <v>103</v>
      </c>
      <c r="G20" s="18" t="s">
        <v>450</v>
      </c>
    </row>
    <row r="21" spans="5:7" x14ac:dyDescent="0.2">
      <c r="E21" s="298"/>
      <c r="F21" s="18" t="s">
        <v>375</v>
      </c>
      <c r="G21" s="18" t="s">
        <v>451</v>
      </c>
    </row>
    <row r="22" spans="5:7" x14ac:dyDescent="0.2">
      <c r="E22" s="298"/>
      <c r="F22" s="18" t="s">
        <v>114</v>
      </c>
      <c r="G22" s="18" t="s">
        <v>452</v>
      </c>
    </row>
    <row r="23" spans="5:7" x14ac:dyDescent="0.2">
      <c r="E23" s="153" t="s">
        <v>277</v>
      </c>
      <c r="F23" s="18" t="s">
        <v>278</v>
      </c>
      <c r="G23" s="18" t="s">
        <v>443</v>
      </c>
    </row>
    <row r="24" spans="5:7" x14ac:dyDescent="0.2">
      <c r="E24" s="153" t="s">
        <v>181</v>
      </c>
      <c r="F24" s="18" t="s">
        <v>181</v>
      </c>
      <c r="G24" s="18" t="s">
        <v>453</v>
      </c>
    </row>
  </sheetData>
  <mergeCells count="4">
    <mergeCell ref="E7:E8"/>
    <mergeCell ref="E9:E10"/>
    <mergeCell ref="E11:E18"/>
    <mergeCell ref="E20:E2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1" ma:contentTypeDescription="Crear nuevo documento." ma:contentTypeScope="" ma:versionID="47e9146e0362b1bdb4b75d3105a0b168">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08d49da6746a6c489bb0f3313c224686"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C9C9EB-C827-4709-8097-0A5FC7168B4A}">
  <ds:schemaRefs>
    <ds:schemaRef ds:uri="http://schemas.microsoft.com/sharepoint/v3/contenttype/forms"/>
  </ds:schemaRefs>
</ds:datastoreItem>
</file>

<file path=customXml/itemProps2.xml><?xml version="1.0" encoding="utf-8"?>
<ds:datastoreItem xmlns:ds="http://schemas.openxmlformats.org/officeDocument/2006/customXml" ds:itemID="{9B8CEA60-B864-436F-A602-48BDE4DD59C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BE6A208-9EB6-41E9-B164-CFCBB1E2F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Productos</vt:lpstr>
      <vt:lpstr>Versión</vt:lpstr>
      <vt:lpstr>Graficas</vt:lpstr>
      <vt:lpstr>CAlculo</vt:lpstr>
      <vt:lpstr>$$</vt:lpstr>
      <vt:lpstr>Otras herramientas</vt:lpstr>
      <vt:lpstr>'$$'!Área_de_impresión</vt:lpstr>
      <vt:lpstr>Productos!Área_de_impresión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Microsoft Office User</cp:lastModifiedBy>
  <cp:revision/>
  <dcterms:created xsi:type="dcterms:W3CDTF">2018-10-29T15:41:17Z</dcterms:created>
  <dcterms:modified xsi:type="dcterms:W3CDTF">2021-11-09T05:31:00Z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0x010100A9D1BC21915BD744BA13BE81FE65C71E</vt:lpwstr>
  </property>
</Properties>
</file>