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64011"/>
  <mc:AlternateContent xmlns:mc="http://schemas.openxmlformats.org/markup-compatibility/2006">
    <mc:Choice Requires="x15">
      <x15ac:absPath xmlns:x15ac="http://schemas.microsoft.com/office/spreadsheetml/2010/11/ac" url="C:\Users\diana.lopez\Documents\POA\"/>
    </mc:Choice>
  </mc:AlternateContent>
  <bookViews>
    <workbookView xWindow="0" yWindow="0" windowWidth="28800" windowHeight="11730" tabRatio="634" activeTab="4"/>
  </bookViews>
  <sheets>
    <sheet name="INTRODUCCION" sheetId="19" r:id="rId1"/>
    <sheet name="MISION - VISION " sheetId="22" r:id="rId2"/>
    <sheet name="ORGANIGRAMA SDSCJ" sheetId="21" r:id="rId3"/>
    <sheet name="Hoja2" sheetId="2" state="hidden" r:id="rId4"/>
    <sheet name="Plan de Acción - POA" sheetId="1" r:id="rId5"/>
    <sheet name="Planes Institucinales" sheetId="17" r:id="rId6"/>
    <sheet name="Instrucciones de diligenciamien" sheetId="20" r:id="rId7"/>
  </sheets>
  <externalReferences>
    <externalReference r:id="rId8"/>
  </externalReferences>
  <definedNames>
    <definedName name="_xlnm._FilterDatabase" localSheetId="4" hidden="1">'Plan de Acción - POA'!$A$5:$AX$101</definedName>
    <definedName name="_xlnm.Print_Area" localSheetId="0">INTRODUCCION!$A$1:$L$49</definedName>
    <definedName name="_xlnm.Print_Area" localSheetId="1">'MISION - VISION '!$A$1:$M$12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6" i="1" l="1"/>
  <c r="Q15" i="1"/>
  <c r="Z101" i="1" l="1"/>
  <c r="X101" i="1"/>
  <c r="W101" i="1"/>
  <c r="W24" i="1"/>
  <c r="W25" i="1"/>
  <c r="W26" i="1"/>
  <c r="X42" i="1"/>
  <c r="W37" i="1"/>
  <c r="W42" i="1"/>
  <c r="X31" i="1"/>
  <c r="Y31" i="1" s="1"/>
  <c r="Z31" i="1" s="1"/>
  <c r="X25" i="1"/>
  <c r="X26" i="1"/>
  <c r="X56" i="1"/>
  <c r="W74" i="1"/>
  <c r="W75" i="1"/>
  <c r="W76" i="1"/>
  <c r="W77" i="1"/>
  <c r="W78" i="1"/>
  <c r="W79" i="1"/>
  <c r="W80" i="1"/>
  <c r="W81" i="1"/>
  <c r="W82" i="1"/>
  <c r="X82" i="1" s="1"/>
  <c r="Y82" i="1" s="1"/>
  <c r="Z82" i="1" s="1"/>
  <c r="W83" i="1"/>
  <c r="W84" i="1"/>
  <c r="W85" i="1"/>
  <c r="W86" i="1"/>
  <c r="W87" i="1"/>
  <c r="W88" i="1"/>
  <c r="X88" i="1" s="1"/>
  <c r="Y88" i="1" s="1"/>
  <c r="Z88" i="1" s="1"/>
  <c r="W89" i="1"/>
  <c r="X89" i="1" s="1"/>
  <c r="Y89" i="1" s="1"/>
  <c r="Z89" i="1" s="1"/>
  <c r="W90" i="1"/>
  <c r="X90" i="1" s="1"/>
  <c r="Y90" i="1" s="1"/>
  <c r="Z90" i="1" s="1"/>
  <c r="W91" i="1"/>
  <c r="W92" i="1"/>
  <c r="X92" i="1" s="1"/>
  <c r="W93" i="1"/>
  <c r="X93" i="1" s="1"/>
  <c r="Y93" i="1" s="1"/>
  <c r="Z93" i="1" s="1"/>
  <c r="W94" i="1"/>
  <c r="X94" i="1" s="1"/>
  <c r="Y94" i="1" s="1"/>
  <c r="Z94" i="1" s="1"/>
  <c r="W95" i="1"/>
  <c r="X95" i="1" s="1"/>
  <c r="Y95" i="1" s="1"/>
  <c r="Z95" i="1" s="1"/>
  <c r="W96" i="1"/>
  <c r="X96" i="1" s="1"/>
  <c r="Y96" i="1" s="1"/>
  <c r="Z96" i="1" s="1"/>
  <c r="W97" i="1"/>
  <c r="X97" i="1" s="1"/>
  <c r="Y97" i="1" s="1"/>
  <c r="Z97" i="1" s="1"/>
  <c r="W98" i="1"/>
  <c r="X98" i="1" s="1"/>
  <c r="Y98" i="1" s="1"/>
  <c r="Z98" i="1" s="1"/>
  <c r="W99" i="1"/>
  <c r="W100" i="1"/>
  <c r="W70" i="1"/>
  <c r="W71" i="1"/>
  <c r="W72" i="1"/>
  <c r="W73" i="1"/>
  <c r="Q6" i="1"/>
  <c r="X6" i="1"/>
  <c r="X7" i="1"/>
  <c r="X8" i="1"/>
  <c r="X9" i="1"/>
  <c r="X11" i="1"/>
  <c r="X15" i="1"/>
  <c r="X16" i="1"/>
  <c r="Y16" i="1" s="1"/>
  <c r="Z16" i="1" s="1"/>
  <c r="X19" i="1"/>
  <c r="Y19" i="1" s="1"/>
  <c r="Z19" i="1" s="1"/>
  <c r="X24" i="1"/>
  <c r="Y27" i="1"/>
  <c r="Z27" i="1" s="1"/>
  <c r="X32" i="1"/>
  <c r="Y32" i="1" s="1"/>
  <c r="Z32" i="1" s="1"/>
  <c r="X33" i="1"/>
  <c r="Y33" i="1" s="1"/>
  <c r="Z33" i="1" s="1"/>
  <c r="X37" i="1"/>
  <c r="X38" i="1"/>
  <c r="X39" i="1"/>
  <c r="X40" i="1"/>
  <c r="X44" i="1"/>
  <c r="X49" i="1"/>
  <c r="X50" i="1"/>
  <c r="X51" i="1"/>
  <c r="X52" i="1"/>
  <c r="X53" i="1"/>
  <c r="X54" i="1"/>
  <c r="X58" i="1"/>
  <c r="X59" i="1"/>
  <c r="X60" i="1"/>
  <c r="X62" i="1"/>
  <c r="X63" i="1"/>
  <c r="X64" i="1"/>
  <c r="X65" i="1"/>
  <c r="X68" i="1"/>
  <c r="Y68" i="1" s="1"/>
  <c r="Z68" i="1" s="1"/>
  <c r="X69" i="1"/>
  <c r="Y69" i="1" s="1"/>
  <c r="Z69" i="1" s="1"/>
  <c r="X71" i="1"/>
  <c r="X72" i="1"/>
  <c r="X73" i="1"/>
  <c r="X74" i="1"/>
  <c r="X75" i="1"/>
  <c r="X76" i="1"/>
  <c r="X77" i="1"/>
  <c r="Y77" i="1" s="1"/>
  <c r="Z77" i="1" s="1"/>
  <c r="X78" i="1"/>
  <c r="Y78" i="1" s="1"/>
  <c r="Z78" i="1" s="1"/>
  <c r="X79" i="1"/>
  <c r="Y79" i="1" s="1"/>
  <c r="Z79" i="1" s="1"/>
  <c r="X80" i="1"/>
  <c r="Y80" i="1" s="1"/>
  <c r="Z80" i="1" s="1"/>
  <c r="X81" i="1"/>
  <c r="Y81" i="1" s="1"/>
  <c r="Z81" i="1" s="1"/>
  <c r="X83" i="1"/>
  <c r="Y83" i="1" s="1"/>
  <c r="Z83" i="1" s="1"/>
  <c r="X84" i="1"/>
  <c r="Y84" i="1" s="1"/>
  <c r="Z84" i="1" s="1"/>
  <c r="X85" i="1"/>
  <c r="Y85" i="1" s="1"/>
  <c r="Z85" i="1" s="1"/>
  <c r="X86" i="1"/>
  <c r="Y86" i="1" s="1"/>
  <c r="Z86" i="1" s="1"/>
  <c r="X87" i="1"/>
  <c r="Y87" i="1" s="1"/>
  <c r="Z87" i="1" s="1"/>
  <c r="X91" i="1"/>
  <c r="X99" i="1"/>
  <c r="Y99" i="1" s="1"/>
  <c r="Z99" i="1" s="1"/>
  <c r="X100" i="1"/>
  <c r="Y100" i="1" s="1"/>
  <c r="Z100" i="1" s="1"/>
  <c r="F41" i="19"/>
  <c r="F40" i="19" l="1"/>
  <c r="F17" i="19"/>
  <c r="F21" i="19"/>
  <c r="F25" i="19"/>
  <c r="F20" i="19"/>
  <c r="F26" i="19"/>
  <c r="F16" i="19"/>
  <c r="Y92" i="1"/>
  <c r="Z92" i="1" s="1"/>
  <c r="Q91" i="1"/>
  <c r="Y91" i="1" s="1"/>
  <c r="Z91" i="1" s="1"/>
  <c r="F19" i="19" l="1"/>
  <c r="Y15" i="1"/>
  <c r="Z15" i="1" s="1"/>
  <c r="F39" i="19" s="1"/>
  <c r="Q56" i="1" l="1"/>
  <c r="Y56" i="1" s="1"/>
  <c r="Z56" i="1" s="1"/>
  <c r="Q54" i="1"/>
  <c r="Y54" i="1" s="1"/>
  <c r="Z54" i="1" s="1"/>
  <c r="Q48" i="1"/>
  <c r="Y48" i="1" s="1"/>
  <c r="Z48" i="1" s="1"/>
  <c r="Q47" i="1"/>
  <c r="Y47" i="1" s="1"/>
  <c r="Z47" i="1" s="1"/>
  <c r="Q49" i="1"/>
  <c r="Y49" i="1" s="1"/>
  <c r="Z49" i="1" s="1"/>
  <c r="Q59" i="1"/>
  <c r="Y59" i="1" s="1"/>
  <c r="Z59" i="1" s="1"/>
  <c r="Q58" i="1"/>
  <c r="Y58" i="1" s="1"/>
  <c r="Z58" i="1" s="1"/>
  <c r="F18" i="19" l="1"/>
  <c r="Q76" i="1" l="1"/>
  <c r="Y76" i="1" s="1"/>
  <c r="Z76" i="1" s="1"/>
  <c r="Q75" i="1"/>
  <c r="Y75" i="1" s="1"/>
  <c r="Z75" i="1" s="1"/>
  <c r="Q74" i="1"/>
  <c r="Y74" i="1" s="1"/>
  <c r="Z74" i="1" s="1"/>
  <c r="Q73" i="1"/>
  <c r="Y73" i="1" s="1"/>
  <c r="Z73" i="1" s="1"/>
  <c r="Q72" i="1"/>
  <c r="Y72" i="1" s="1"/>
  <c r="Z72" i="1" s="1"/>
  <c r="Q71" i="1"/>
  <c r="Y71" i="1" s="1"/>
  <c r="Z71" i="1" s="1"/>
  <c r="Y65" i="1"/>
  <c r="Z65" i="1" s="1"/>
  <c r="Y64" i="1"/>
  <c r="Z64" i="1" s="1"/>
  <c r="Y63" i="1"/>
  <c r="Z63" i="1" s="1"/>
  <c r="Q60" i="1"/>
  <c r="Y60" i="1" s="1"/>
  <c r="Z60" i="1" s="1"/>
  <c r="Q53" i="1"/>
  <c r="Y53" i="1" s="1"/>
  <c r="Z53" i="1" s="1"/>
  <c r="Q52" i="1"/>
  <c r="Y52" i="1" s="1"/>
  <c r="Z52" i="1" s="1"/>
  <c r="Q51" i="1"/>
  <c r="Y51" i="1" s="1"/>
  <c r="Z51" i="1" s="1"/>
  <c r="Q50" i="1"/>
  <c r="Y50" i="1" s="1"/>
  <c r="Z50" i="1" s="1"/>
  <c r="Q44" i="1"/>
  <c r="Y44" i="1" s="1"/>
  <c r="Z44" i="1" s="1"/>
  <c r="Q42" i="1"/>
  <c r="Y42" i="1" s="1"/>
  <c r="Z42" i="1" s="1"/>
  <c r="Q40" i="1"/>
  <c r="Y40" i="1" s="1"/>
  <c r="Z40" i="1" s="1"/>
  <c r="Q39" i="1"/>
  <c r="Y39" i="1" s="1"/>
  <c r="Z39" i="1" s="1"/>
  <c r="Q38" i="1"/>
  <c r="Y38" i="1" s="1"/>
  <c r="Z38" i="1" s="1"/>
  <c r="Q37" i="1"/>
  <c r="Y37" i="1" s="1"/>
  <c r="Z37" i="1" s="1"/>
  <c r="Q26" i="1"/>
  <c r="Y26" i="1" s="1"/>
  <c r="Z26" i="1" s="1"/>
  <c r="Q25" i="1"/>
  <c r="Y25" i="1" s="1"/>
  <c r="Z25" i="1" s="1"/>
  <c r="Q24" i="1"/>
  <c r="Y24" i="1" s="1"/>
  <c r="Z24" i="1" s="1"/>
  <c r="Q11" i="1"/>
  <c r="Y11" i="1" s="1"/>
  <c r="Z11" i="1" s="1"/>
  <c r="Q9" i="1"/>
  <c r="Y9" i="1" s="1"/>
  <c r="Z9" i="1" s="1"/>
  <c r="Q8" i="1"/>
  <c r="Y8" i="1" s="1"/>
  <c r="Z8" i="1" s="1"/>
  <c r="Q7" i="1"/>
  <c r="Y7" i="1" s="1"/>
  <c r="Z7" i="1" s="1"/>
  <c r="Y6" i="1"/>
  <c r="W45" i="1"/>
  <c r="X45" i="1" s="1"/>
  <c r="Y45" i="1" s="1"/>
  <c r="Z45" i="1" s="1"/>
  <c r="W44" i="1"/>
  <c r="W39" i="1"/>
  <c r="Y62" i="1"/>
  <c r="Z62" i="1" s="1"/>
  <c r="X70" i="1"/>
  <c r="Y70" i="1" s="1"/>
  <c r="Z70" i="1" s="1"/>
  <c r="F15" i="19" s="1"/>
  <c r="W69" i="1"/>
  <c r="W68" i="1"/>
  <c r="W67" i="1"/>
  <c r="X67" i="1" s="1"/>
  <c r="Y67" i="1" s="1"/>
  <c r="Z67" i="1" s="1"/>
  <c r="W66" i="1"/>
  <c r="X66" i="1" s="1"/>
  <c r="Y66" i="1" s="1"/>
  <c r="Z66" i="1" s="1"/>
  <c r="W65" i="1"/>
  <c r="W64" i="1"/>
  <c r="W63" i="1"/>
  <c r="W62" i="1"/>
  <c r="W61" i="1"/>
  <c r="X61" i="1" s="1"/>
  <c r="Y61" i="1" s="1"/>
  <c r="Z61" i="1" s="1"/>
  <c r="W60" i="1"/>
  <c r="W59" i="1"/>
  <c r="W58" i="1"/>
  <c r="W57" i="1"/>
  <c r="X57" i="1" s="1"/>
  <c r="Y57" i="1" s="1"/>
  <c r="Z57" i="1" s="1"/>
  <c r="W56" i="1"/>
  <c r="W55" i="1"/>
  <c r="X55" i="1" s="1"/>
  <c r="Y55" i="1" s="1"/>
  <c r="Z55" i="1" s="1"/>
  <c r="F38" i="19" s="1"/>
  <c r="W54" i="1"/>
  <c r="W53" i="1"/>
  <c r="W52" i="1"/>
  <c r="W51" i="1"/>
  <c r="W50" i="1"/>
  <c r="W49" i="1"/>
  <c r="W48" i="1"/>
  <c r="W47" i="1"/>
  <c r="W46" i="1"/>
  <c r="X46" i="1" s="1"/>
  <c r="Y46" i="1" s="1"/>
  <c r="Z46" i="1" s="1"/>
  <c r="W43" i="1"/>
  <c r="X43" i="1" s="1"/>
  <c r="Y43" i="1" s="1"/>
  <c r="Z43" i="1" s="1"/>
  <c r="W41" i="1"/>
  <c r="X41" i="1" s="1"/>
  <c r="Y41" i="1" s="1"/>
  <c r="Z41" i="1" s="1"/>
  <c r="W40" i="1"/>
  <c r="W38" i="1"/>
  <c r="W36" i="1"/>
  <c r="X36" i="1" s="1"/>
  <c r="Y36" i="1" s="1"/>
  <c r="Z36" i="1" s="1"/>
  <c r="W35" i="1"/>
  <c r="X35" i="1" s="1"/>
  <c r="Y35" i="1" s="1"/>
  <c r="Z35" i="1" s="1"/>
  <c r="W34" i="1"/>
  <c r="W33" i="1"/>
  <c r="W32" i="1"/>
  <c r="W31" i="1"/>
  <c r="W30" i="1"/>
  <c r="X30" i="1" s="1"/>
  <c r="Y30" i="1" s="1"/>
  <c r="Z30" i="1" s="1"/>
  <c r="W29" i="1"/>
  <c r="X29" i="1" s="1"/>
  <c r="Y29" i="1" s="1"/>
  <c r="Z29" i="1" s="1"/>
  <c r="W28" i="1"/>
  <c r="X28" i="1" s="1"/>
  <c r="Y28" i="1" s="1"/>
  <c r="Z28" i="1" s="1"/>
  <c r="W23" i="1"/>
  <c r="X23" i="1" s="1"/>
  <c r="Y23" i="1" s="1"/>
  <c r="Z23" i="1" s="1"/>
  <c r="W22" i="1"/>
  <c r="X22" i="1" s="1"/>
  <c r="Y22" i="1" s="1"/>
  <c r="Z22" i="1" s="1"/>
  <c r="W21" i="1"/>
  <c r="X21" i="1" s="1"/>
  <c r="Y21" i="1" s="1"/>
  <c r="Z21" i="1" s="1"/>
  <c r="W20" i="1"/>
  <c r="X20" i="1" s="1"/>
  <c r="Y20" i="1" s="1"/>
  <c r="Z20" i="1" s="1"/>
  <c r="W19" i="1"/>
  <c r="W18" i="1"/>
  <c r="X18" i="1" s="1"/>
  <c r="Y18" i="1" s="1"/>
  <c r="Z18" i="1" s="1"/>
  <c r="W16" i="1"/>
  <c r="W15" i="1"/>
  <c r="W14" i="1"/>
  <c r="X14" i="1" s="1"/>
  <c r="Y14" i="1" s="1"/>
  <c r="Z14" i="1" s="1"/>
  <c r="W13" i="1"/>
  <c r="X13" i="1" s="1"/>
  <c r="Y13" i="1" s="1"/>
  <c r="Z13" i="1" s="1"/>
  <c r="W12" i="1"/>
  <c r="X12" i="1" s="1"/>
  <c r="Y12" i="1" s="1"/>
  <c r="Z12" i="1" s="1"/>
  <c r="W11" i="1"/>
  <c r="W10" i="1"/>
  <c r="X10" i="1" s="1"/>
  <c r="Y10" i="1" s="1"/>
  <c r="Z10" i="1" s="1"/>
  <c r="F24" i="19" l="1"/>
  <c r="F37" i="19"/>
  <c r="F33" i="19"/>
  <c r="F13" i="19"/>
  <c r="F28" i="19"/>
  <c r="F35" i="19"/>
  <c r="F29" i="19"/>
  <c r="F31" i="19"/>
  <c r="F32" i="19"/>
  <c r="F14" i="19"/>
  <c r="X34" i="1"/>
  <c r="Y34" i="1" s="1"/>
  <c r="Z34" i="1" s="1"/>
  <c r="F36" i="19" s="1"/>
  <c r="Z6" i="1"/>
  <c r="F23" i="19" s="1"/>
  <c r="F34" i="19" l="1"/>
  <c r="F22" i="19"/>
  <c r="F12" i="19"/>
  <c r="F27" i="19"/>
  <c r="F42" i="19" l="1"/>
</calcChain>
</file>

<file path=xl/sharedStrings.xml><?xml version="1.0" encoding="utf-8"?>
<sst xmlns="http://schemas.openxmlformats.org/spreadsheetml/2006/main" count="1623" uniqueCount="600">
  <si>
    <t>PLAN DE ACCIÓ - POA</t>
  </si>
  <si>
    <t>F-DE-1375
V.3</t>
  </si>
  <si>
    <t>VISIÓN  Y MISIÓN DE LA SECRETARÍA DISTRITRAL DE SEGURIDAD, CONVIVENCIA Y JUSTICIA</t>
  </si>
  <si>
    <t xml:space="preserve">VISION </t>
  </si>
  <si>
    <t>En 2024 la Secretaría Distrital de Seguridad,Convivencia y Justicia estará consolidada como el organismo distrital que lidera y articula, con otras entidades distritales y nacionales, la ejecución de las políticas en materia de seguridad, convivencia, acceso a la justicia, prevención del delito, reducción de riesgos yatención de incidentes.</t>
  </si>
  <si>
    <t xml:space="preserve">MISION </t>
  </si>
  <si>
    <t>Liderar, planear, implementar y evaluar la política pública en materia de seguridad, convivencia y acceso a la justicia, así como gestionar los servicios de emergencias, para garantizar el ejercicio de los derechos y libertades de los ciudadanos del Distrito Capital</t>
  </si>
  <si>
    <t>PLAN DE ACCIÓN - POA</t>
  </si>
  <si>
    <t>INTRODUCCIÓN</t>
  </si>
  <si>
    <t xml:space="preserve">El Plan de acción (POA) de la Secretaría Distrital de Seguridad, Convivencia y Justicia (SDSCJ) es un instrumento de Planeación Institucional a corto plazo, en donde se consolidan las metas anuales de cada una de las dependencias que hacen parte de la estructura organizacional de la Secretaría (Decreto Distrital 413 del 30 de septiembre de 2016 y 589 del 22 de diciembre 2022), definiéndose, además, la relación de estas con los objetivos estratégicos. proyectos de inversión y las políticas del Modelo Integrado de Planeación y Gestión -MIPG-.
Para la formulación del Plan de Acción - POA, se realizó un ejercicio participativo con los servidores de la Secretaría, en espacios en donde se llevaron a cabo el  análisis de su contexto estratégico identificando debilidades, oportunidades, fortalezas, amenazas, así como los riesgos que pueden llegar a incidir en el logro los objetivos planteados por la administración, bajo el marco estratégico del Plan de Desarrollo Distrital 2020-2024 “Un Nuevo Contrato Social y Ambiental para la Bogotá del Siglo XXI”, así como en las acciones asociadas a los diferentes Planes Institucionales. Como resultado de este ejercicio se definieron los aspectos a enfatizar y direccionar obtenido el Plan de acción 2024 conformado por 95 metas, las cuales se pueden consultar en detalle en esta versión.
Por otra parte, y con el objetivo de dar cumplimiento a lo establecido en la Política de Transparencia y Acceso a la Información Pública, el borrador del Plan de acción – POA fue publicado en la página WEB de la entidad para conocer los comentarios de la ciudadanía.  </t>
  </si>
  <si>
    <t xml:space="preserve">No. </t>
  </si>
  <si>
    <t>DEPENDENCIAS</t>
  </si>
  <si>
    <t>% AVANCE POA</t>
  </si>
  <si>
    <t>Subsecretaría de Acceso a la Justicia</t>
  </si>
  <si>
    <t>1.1</t>
  </si>
  <si>
    <t>1.2</t>
  </si>
  <si>
    <t>Dirección Acceso a la Justicia</t>
  </si>
  <si>
    <t>1.3</t>
  </si>
  <si>
    <t>Dirección Responsabilidad Penal Adolescente</t>
  </si>
  <si>
    <t>1.4</t>
  </si>
  <si>
    <t>Dirección Cárcel Distrital</t>
  </si>
  <si>
    <t>1.5</t>
  </si>
  <si>
    <t>Dirección Centro Especial de Reclusión</t>
  </si>
  <si>
    <t>Subsecretaria de Seguridad y Convivencia</t>
  </si>
  <si>
    <t>2.1</t>
  </si>
  <si>
    <t>2.2</t>
  </si>
  <si>
    <t>Dirección de Prevención y Cultura Ciudadana</t>
  </si>
  <si>
    <t>2.3</t>
  </si>
  <si>
    <t>Dirección de Seguridad</t>
  </si>
  <si>
    <t>Subsecretaría de Inversiones y Fortalecimiento de Capacidades Operativas</t>
  </si>
  <si>
    <t>3.1</t>
  </si>
  <si>
    <t>3.2</t>
  </si>
  <si>
    <t>Dirección Técnica</t>
  </si>
  <si>
    <t>3.3</t>
  </si>
  <si>
    <t>Dirección de Operaciones para el Fortalecimiento</t>
  </si>
  <si>
    <t>3.4</t>
  </si>
  <si>
    <t xml:space="preserve">Dirección de Bienes para la S.C y AJ  </t>
  </si>
  <si>
    <t>Subsecretaría de Gestión Institucional</t>
  </si>
  <si>
    <t>4.1</t>
  </si>
  <si>
    <t>4.2</t>
  </si>
  <si>
    <t>Dirección de Tecnologías y Sistemas de la Información</t>
  </si>
  <si>
    <t>4.3</t>
  </si>
  <si>
    <t>Dirección de Gestión Humana</t>
  </si>
  <si>
    <t>4.4</t>
  </si>
  <si>
    <t>Dirección Jurídica y Contractual</t>
  </si>
  <si>
    <t>4.5</t>
  </si>
  <si>
    <t>Dirección de Recursos Físicos y Gestión Documental</t>
  </si>
  <si>
    <t>4.6</t>
  </si>
  <si>
    <t>Dirección Financiera</t>
  </si>
  <si>
    <t>Oficinas Despacho</t>
  </si>
  <si>
    <t>5.1</t>
  </si>
  <si>
    <t>Oficina Asesora de Planeación</t>
  </si>
  <si>
    <t>5.2</t>
  </si>
  <si>
    <t>Oficina Asesora de Comunicaciones</t>
  </si>
  <si>
    <t>5.3</t>
  </si>
  <si>
    <t>Oficina de Control Interno</t>
  </si>
  <si>
    <t>5.4</t>
  </si>
  <si>
    <t>Oficina de Control Disciplinario Interno</t>
  </si>
  <si>
    <t>5.5</t>
  </si>
  <si>
    <t>Oficina de Análisis de Información y Estudios Estratégicos</t>
  </si>
  <si>
    <t>5.6</t>
  </si>
  <si>
    <t>Oficina Centro de Comando, Control, comunicaciones y Cómputo-C4</t>
  </si>
  <si>
    <t>5.7</t>
  </si>
  <si>
    <t>Gerencia Código</t>
  </si>
  <si>
    <t xml:space="preserve">% DE AVANCE TOTAL DE POA </t>
  </si>
  <si>
    <t>CONTROL DE CAMBIOS</t>
  </si>
  <si>
    <t>NUMERO DE VERSION</t>
  </si>
  <si>
    <t>FECHA</t>
  </si>
  <si>
    <t xml:space="preserve">DESCRIPCIÓN </t>
  </si>
  <si>
    <t>El Plan Operativo se aprobó en el Comité Institucional de Gestión y Desempeño de la sesión ordinaria No. 01 del 2024 del 26 de enero de 2024.</t>
  </si>
  <si>
    <t xml:space="preserve">Se incluye las columnas "tipo de indicador" y "formula de indicador"
S ajusta indicadores teniendo en cuenta las recomendaciones de la Oficina de Control Interno
Se elimina la actividad No. 5 de Oficina Asesoar de Comunicaciones
La Subsecretaría de Gestión Institucional solicita el 12/02/2024 cambio en la programación y ajustes a la formulación de indicadores. 
La Dirección de Acceso a la Justicia solicita el 16/02/2024 ajuste en la redacción de la meta 4 y cambiar en la meta 3 el tipo de meta,
Oficina de Análisis de Información y Estudios Estratégicos informa que en la mesa de trabajo  se incluyeron los indicadores y formula del indicador de las actividades 1 y 2 y se elimina la actividad 3, 
</t>
  </si>
  <si>
    <t>ORGANIGRAMA DE LA SECRETARÍA DISTRITRAL DE SEGURIDAD, CONVIVENCIA Y JUSTICIA</t>
  </si>
  <si>
    <t>PROCESOS</t>
  </si>
  <si>
    <t xml:space="preserve">OBJETIVO PROCESO </t>
  </si>
  <si>
    <t>POLÍTICA MIPG</t>
  </si>
  <si>
    <t>PLANES DECRETO 612</t>
  </si>
  <si>
    <t>Objetivos Estrategicos</t>
  </si>
  <si>
    <t>Unidad de medida</t>
  </si>
  <si>
    <t>PROYECTO DE INVERSIÓN</t>
  </si>
  <si>
    <t>Despacho</t>
  </si>
  <si>
    <t>Direccionamiento Estrategico</t>
  </si>
  <si>
    <t>Orientar y apoyar la formulación de políticas, proyectos y planes institucionales realizando su monitoreo; así como la generación de conceptos para el desarrollo de equipamientos en materia de seguridad y justicia, mediante la aplicación de instrumentos y metodologías del orden nacional y distrital con el fin de cumplir el logro de la misión y los objetivos institucionales.</t>
  </si>
  <si>
    <t>N/A</t>
  </si>
  <si>
    <t>1. Plan Institucional de Archivos de la Entidad ­PINAR</t>
  </si>
  <si>
    <t>Unidad</t>
  </si>
  <si>
    <t>7692  Consolidación de una ciudadanía transformadora para la convivencia y la seguridad en Bogotá</t>
  </si>
  <si>
    <t>Oficina</t>
  </si>
  <si>
    <t>Fortalecimiento Institucional</t>
  </si>
  <si>
    <t xml:space="preserve">Administrar las actividades de implementación del Modelo Integrado de Planeación y Gestión mediante la definición y aplicación de orientaciones, acompañamiento y monitoreo de políticas y planes relacionadas con el modelo con el fin de consolidar la operación por procesos y promover la mejora continua institucional.
</t>
  </si>
  <si>
    <t>Política 1 – Gestión Estratégica del Talento Humano</t>
  </si>
  <si>
    <t>2. Plan Anual de Adquisiciones</t>
  </si>
  <si>
    <t>1.Diseñar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t>
  </si>
  <si>
    <t>Procentaje</t>
  </si>
  <si>
    <t>7640  Implementación de la justicia restaurativa y atención integral para adolescentes en conflicto con la ley y población pospenada en Bogotá</t>
  </si>
  <si>
    <t>Oficina asesora</t>
  </si>
  <si>
    <t xml:space="preserve">Gestión de Tecnologías de la Información </t>
  </si>
  <si>
    <t>Gestionar las soluciones e infraestructura tecnológica de la Entidad aplicando el marco de referencia de Arquitectura TI y la implementación de las Políticas de Gobierno y Seguridad Digital para satisfacer las necesidades tecnológicas de los procesos, que permita contar con información oportuna y de calidad para la toma de decisiones, optimizar los recursos y contribuir con el cumplimiento de los objetivos estratégicos y políticas de la Secretaría Distrital de Seguridad, Convivencia y Justicia - SDSCJ.</t>
  </si>
  <si>
    <t>Política 2- Integridad</t>
  </si>
  <si>
    <t>3. Plan Anual de Vacantes</t>
  </si>
  <si>
    <t>2.Implementar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t>
  </si>
  <si>
    <t>7765  Mejoramiento y protección de derechos de la población privada de la libertad en Bogotá</t>
  </si>
  <si>
    <t>Gestión le Comunicaciones Estratégicas</t>
  </si>
  <si>
    <t xml:space="preserve">Dar a conocer y comunicar la gestión y los servicios de seguridad, convivencia y justicia, a través de la implementación del plan estratégico de comunicaciones, con el propósito de interactuar y mantener informada la ciudadanía, a los servidores públicos y demás grupos de interés, posicionando la entidad.
</t>
  </si>
  <si>
    <t xml:space="preserve">Política 3 – Planeación Institucional </t>
  </si>
  <si>
    <t>4. Plan de Previsión de Recursos Humanos</t>
  </si>
  <si>
    <t>3.Prevenir, atender, proteger y sancionar las violencias contra las mujeres por razón de género y generar las condiciones necesarias para que mujeres y niñas vivan de manera autónoma, libre y segura.</t>
  </si>
  <si>
    <t>7695  Generación de entornos de confianza para la prevención y control del delito en Bogotá</t>
  </si>
  <si>
    <t>Subsecretaria de Acceso a la Justicia</t>
  </si>
  <si>
    <t>Oficina de Centro de Comando, Control, Comunicaciones y Cómputo C4</t>
  </si>
  <si>
    <t>Gestión del Conocimiento y la Innovación Publica</t>
  </si>
  <si>
    <t>Promover actividades para la generación, recolección, evaluación y distribución del conocimiento, mediante el diseño y aplicación de las herramientas y metodologías para el análisis y circulación de información con el fin de facilitar el aprendizaje y la  innovación.</t>
  </si>
  <si>
    <t>Política 4 – Gestión Presupuestal y Eficiencia del Gasto Público</t>
  </si>
  <si>
    <t>5. Plan Estratégico de Talento Humano</t>
  </si>
  <si>
    <t>4.Desarrollar programas especiales de protección para que los niños, niñas y jóvenes no sean cooptados e instrumentalizados por estructuras criminales.</t>
  </si>
  <si>
    <t>7767  Fortalecimiento de estrategias para la materialización de las disposiciones del Código Nacional de Seguridad y Convivencia Ciudadana en Bogotá</t>
  </si>
  <si>
    <t>Subsecretaria de Inversión y Fortalecimiento de Capacidades Operativas</t>
  </si>
  <si>
    <t xml:space="preserve">Oficina de Análisis de Información y Estudios Estratégicos </t>
  </si>
  <si>
    <t>Atención y Relación con el Ciudadano</t>
  </si>
  <si>
    <t>Gestionar los escenarios y mecanismos de relacionamientos con la ciudadanía, mediante la articulación de acciones de servicio al ciudadano, participación ciudadana en la gestión, racionalización de trámites, transparencia y acceso a la información y lucha contra la corrupción, con el fin de facilitar, agilizar y garantizar el acceso al ejercicio de los derechos de los grupos de valor e interés de la Secretaría de Seguridad Convivencia y Justicia, el cumplimiento de sus obligaciones, y combatir la corrupción.</t>
  </si>
  <si>
    <t>Política 5 – Compras y Contratación Pública</t>
  </si>
  <si>
    <t>6. Plan Institucional de Capacitación</t>
  </si>
  <si>
    <t>5.Implementar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t>
  </si>
  <si>
    <t>7783  Fortalecimiento de los equipamientos y capacidades del Sistema Distrital de Justicia en Bogotá</t>
  </si>
  <si>
    <t>Subsecretaria de Gestión Institucional</t>
  </si>
  <si>
    <t>Gestión Estratégica del Talento Humano</t>
  </si>
  <si>
    <t>Gestionar el desarrollo integral del talento humano de la Entidad para contribuir al logro de los retos estratégicos institucionales, a partir del mejoramiento y fortalecimiento de las competencias, capacidades, conocimientos, habilidades y calidad de vida de las personas, articulando los intereses individuales y las necesidades organizacionales.</t>
  </si>
  <si>
    <t>Política 6 – Fortalecimiento organizacional y simplificación de procesos</t>
  </si>
  <si>
    <t>7. Plan de Incentivos Institucionales</t>
  </si>
  <si>
    <t>6.Fortalecer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t>
  </si>
  <si>
    <t>7792  Fortalecimiento de los organismos de seguridad y justicia en Bogotá</t>
  </si>
  <si>
    <t>Gestión y Análisis de la Información</t>
  </si>
  <si>
    <t xml:space="preserve">Analizar y suministrar información cuantitativa y cualitativa, por medio de la recolección y procesamiento de datos para dar respuesta a requerimientos de información, generar conocimiento y apoyar en la gestión de políticas públicas en materia de seguridad, convivencia y justicia.
</t>
  </si>
  <si>
    <t>Política 7 – Gobierno digital</t>
  </si>
  <si>
    <t>8. Plan de Trabajo Anual en Seguridad y Salud en el Trabajo</t>
  </si>
  <si>
    <t>7.Implementar estrategias para fortalecer la convivencia ciudadana desde la aplicación del Código Nacional de Seguridad y Convivencia.</t>
  </si>
  <si>
    <t>7797  Modernización de la infraestructura de tecnología para la seguridad, la convivencia y la justicia en Bogotá</t>
  </si>
  <si>
    <t>Gestión Tecnológica de Seguridad y Emergencias</t>
  </si>
  <si>
    <t xml:space="preserve">Gestionar las herramientas tecnológicas de seguridad y emergencias por medio de proyectos de infraestructura, soporte, asesoría y supervisión a la prestación de los servicios tecnológicos para garantizar la operación de los sistemas. </t>
  </si>
  <si>
    <t>Política 8 – Seguridad digital</t>
  </si>
  <si>
    <t>9. Plan Anticorrupción y de Atención al Ciudadano</t>
  </si>
  <si>
    <t>8.Consolidar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t>
  </si>
  <si>
    <t>7776  Fortalecimiento de la gestión institucional y la participación ciudadana en la Secretaría Distrital de Seguridad, Convivencia y Justicia en Bogotá</t>
  </si>
  <si>
    <t>Administración de Bienes Muebles e Inmuebles para el Fortalecimiento de la Capacidades Operativas</t>
  </si>
  <si>
    <t xml:space="preserve">Administrar los Bienes y Servicios requeridos por los organismos de seguridad, convivencia y acceso a la justicia a través de la supervisión de los contratos suscritos para el fortalecimiento de las condiciones de seguridad, convivencia y acceso a la justicia en el distrito capital. 
</t>
  </si>
  <si>
    <t>Política 9 – Defensa jurídica</t>
  </si>
  <si>
    <t>10. Plan Estratégico de Tecnologías de la Información y las Comunicaciones -­ PETI</t>
  </si>
  <si>
    <t>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t>
  </si>
  <si>
    <t>7781  Generación de conocimiento para la implementación de la política pública de seguridad, convivencia y acceso a la justicia en Bogotá</t>
  </si>
  <si>
    <t>Dirección de Acceso a la Justicia</t>
  </si>
  <si>
    <t>Gestión de Emergencias</t>
  </si>
  <si>
    <t>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t>
  </si>
  <si>
    <t>Política 10 – Mejora normativa</t>
  </si>
  <si>
    <t>11. Plan de Tratamiento de Riesgos de Seguridad y Privacidad de la Información</t>
  </si>
  <si>
    <t>10. Fortalecer la capacidad Institucional y la gestión administrativa que permita el cumplimiento de la misión institucional.</t>
  </si>
  <si>
    <t>7777  Fortalecimiento de la gestión de las Tecnologías de la Información en la Secretaría de Seguridad, Convivencia y Justicia en el marco de las políticas de gobierno y seguridad digital en Bogotá</t>
  </si>
  <si>
    <t>Dirección de Responsabilidad Penal Adolescente</t>
  </si>
  <si>
    <t>Gestión de Seguridad y Convivencia</t>
  </si>
  <si>
    <t xml:space="preserve">Gestionar la política pública de seguridad y convivencia ciudadana distrital, en lo concerniente a prevención y control del delito y lo que corresponde a este sector administrativo respecto a la preservación del orden público, mediante la formulación, implementación, seguimiento y evaluación de planes, programas, proyectos, estrategias, iniciativas e intervenciones a 
desarrollar junto con las autoridades y la participación de la ciudadanía, para el mejoramiento de las condiciones de seguridad y convivencia.
</t>
  </si>
  <si>
    <t xml:space="preserve">Política 11 – Servicio al ciudadano </t>
  </si>
  <si>
    <t>12. Plan de Seguridad y Privacidad de la Información</t>
  </si>
  <si>
    <t>Dirección Cárcel Distrital de Varones y Anexo de Mujeres</t>
  </si>
  <si>
    <t>Gestión Integral a las Personas Privadas de la Libertad -PPL-</t>
  </si>
  <si>
    <t>Prestar los servicios de seguridad, atención al trámite jurídico y atención integral básica a las personas privadas de la libertad de la Cárcel Distrital de Varones y anexo de mujeres, mediante el cumplimiento de las normas constitucionales y legales, que rigen el centro carcelario, con los programas de resocialización para garantizar su calidad de vida, seguridad y respeto de los derechos humanos dentro del establecimiento carcelario.</t>
  </si>
  <si>
    <t>Política 12 – Racionalización de trámites</t>
  </si>
  <si>
    <t>Dirección del Centro Especial de Reclusion (CER)</t>
  </si>
  <si>
    <t>Acceso y Fortalecimiento a la Justicia</t>
  </si>
  <si>
    <t>Liderar, orientar y coordinar con las entidades competentes la adopción y la ejecución de políticas mediante estrategias que promuevan la convivencia, los Métodos de Resolución de Conflictos programas y estrategias basados en la Justicia Juvenil Restaurativa, programa de atención a pospenados y las acciones de protección, sociales, preventivas y pedagógicas con el propósito de disminuir las barreras de acceso a la justicia en los ciudadanos.</t>
  </si>
  <si>
    <t>Política 13 – Participación ciudadana en la gestión pública</t>
  </si>
  <si>
    <t>Subsecretaria de Inversiones y Fortalecimiento de Capacidades Operativas</t>
  </si>
  <si>
    <t>Gestión de Recursos Físicos al Servicio de la Entidad</t>
  </si>
  <si>
    <t>Gestionar los recursos al servicio de la Entidad, mediante la prestación de los servicios de apoyo administrativo, logístico y control de inventarios, con el fin de garantizar el efectivo funcionamiento de la Entidad.</t>
  </si>
  <si>
    <t>Política 14 – Seguimiento y evaluación del desempeño institucional</t>
  </si>
  <si>
    <t>Gestión Financiera</t>
  </si>
  <si>
    <t>Gestionar las operaciones financieras con cargo al presupuesto asignado a la entidad, a través del registro de las operaciones económicas en contabilidad para garantizar la elaboración y reporte de los estados financieros a los entes de control en forma comprensible, relevante y confiable, para que sean consultados por los ciudadanos y por los interesados en la información 
financiera.</t>
  </si>
  <si>
    <t>Política 15 – Gestión documental</t>
  </si>
  <si>
    <t xml:space="preserve">Gestión Contractual </t>
  </si>
  <si>
    <t>Adquirir los bienes, obras y servicios requeridos por las diferentes dependencias de la entidad y organismos de seguridad, convivencia y acceso a la justicia, mediante el cumplimiento de las diferentes etapas precontractuales y contractuales para el mejoramiento de la seguridad, convivencia y justicia en el Distrito Capital.</t>
  </si>
  <si>
    <t>Política 16– Transparencia, acceso a la información pública y lucha contra la corrupción</t>
  </si>
  <si>
    <t>Dirección de Bienes para la Seguridad, Convivencia y Acceso a la Justicia</t>
  </si>
  <si>
    <t>Gestión Documental</t>
  </si>
  <si>
    <t>Gestionar la gestión documental de la Entidad, mediante la administración, custodia, conservación y preservación de la memoria y el patrimonio documental de la Secretaría Distrital de Seguridad, Convivencia y Justicia, facilitando su acceso y consulta, con el fin de resguardar la información física y electrónica como un activo institucional.</t>
  </si>
  <si>
    <t>Política 17 – Gestión de la información estadística</t>
  </si>
  <si>
    <t>Gestión Jurídica</t>
  </si>
  <si>
    <t>Orientar y gestionar el orden jurídico de la entidad por medio del ejercicio de la representación judicial, extrajudicial y administrativa de la entidad, tramitar y decidir los recursos de apelación de las decisiones que profieran los inspectores y corregidores Distritales de policía, respecto de los comportamientos contrarios a la convivencia y brindar asesoría jurídica a todas las dependencias en los diferentes temas que son competencia de la Dirección Jurídica y Contractual, con el fin de proteger los intereses y derechos de la Secretaría disminuyendo eventuales riesgos legales o jurídicos para la misma, conceptuar sobre las normas, proyectos o aspectos jurídicos que estén relacionados con cada una de las funciones y competencias de la SDSCJ. Adelantar la etapa de juzgamiento en primera instancia de los procesos disciplinarios contra los servidores y ex servidores de la Entidad, de conformidad con el Código General Disciplinario o aquella norma que lo modifique o sustituya y las demás disposiciones vigentes sobre la materia.</t>
  </si>
  <si>
    <t>Política 18 – Gestión del conocimiento y la innovación</t>
  </si>
  <si>
    <t>Evaluación al Sistema de Control Interno</t>
  </si>
  <si>
    <t>Evaluar y asesorar de manera objetiva e independiente los componentes y elementos que conforman el Sistema de Control Interno de la SDSCJ por medio de la ejecución de los roles asignados a la Oficina de Control Interno con el propósito de dar cumplimiento a los lineamientos y la normatividad vigente.</t>
  </si>
  <si>
    <t>Política 19 – Control interno</t>
  </si>
  <si>
    <t>Control Disciplinario</t>
  </si>
  <si>
    <t>Tramitar y evaluar las quejas, informes o peticiones presentadas en contra de los servidores públicos, de la Secretaría de Seguridad, Convivencia y Justicia de Bogotá, D.C., mediante actuaciones administrativas conforme a lo dispuesto en la Ley, estableciendo si existe o no responsabilidad disciplinaria. A su vez, a través de capacitaciones, sensibilizar a los funcionarios 
en el ejercicio de la función preventiva y/o correctiva en temas relacionados con la aplicación de la normatividad en materia disciplinaria, con el fin de garantizar el cumplimiento de los deberes, obligaciones y metas propuestas por la Entidad.</t>
  </si>
  <si>
    <t xml:space="preserve">Gerencia Código </t>
  </si>
  <si>
    <t xml:space="preserve">PLAN DE ACCIÓN - POA																																						</t>
  </si>
  <si>
    <t>SEGUIMIENTO</t>
  </si>
  <si>
    <t>EJECUCIÓN</t>
  </si>
  <si>
    <t>AVANCE TOTAL</t>
  </si>
  <si>
    <t xml:space="preserve">PORCENTAJE DE EJECUCIÓN </t>
  </si>
  <si>
    <t>CUMPLIMIENTO POR ACTIVIDAD</t>
  </si>
  <si>
    <t>SEGUIMIENTO PRIMER TRIMESTRE PRIMERA LÍNEA DE DEFENSA</t>
  </si>
  <si>
    <t>MONITOREO PRIMER TRIMESTRE SEGUNDA LÍNEA DE DEFENSA (OAP)</t>
  </si>
  <si>
    <t>SEGUIMIENTO SEGUNDO TRIMESTRE PRIMERA LÍNEA DE DEFENSA</t>
  </si>
  <si>
    <t>MONITOREO SEGUNDO TRIMESTRE SEGUNDA LÍNEA DE DEFENSA (OAP)</t>
  </si>
  <si>
    <t>SEGUIMIENTO TERCER  TRIMESTRE PRIMERA LÍNEA DE DEFENSA</t>
  </si>
  <si>
    <t>MONITOREO TERCER TRIMESTRE SEGUNDA LÍNEA DE DEFENSA (OAP)</t>
  </si>
  <si>
    <t>SEGUIMIENTO CUARTO TRIMESTRE PRIMERA LÍNEA DE DEFENSA</t>
  </si>
  <si>
    <t>MONITOREO CUARTO TRIMESTRE  SEGUNDA LÍNEA DE DEFENSA (OAP)</t>
  </si>
  <si>
    <t>OFICINA / OFICINA ASESORA / SUBSECRETARÍA</t>
  </si>
  <si>
    <t>DEPENDENCIA</t>
  </si>
  <si>
    <t>PROCESO</t>
  </si>
  <si>
    <t>OBJETIVO ESTRATÉGICO</t>
  </si>
  <si>
    <t>ACTIVIDAD</t>
  </si>
  <si>
    <t>UNIDAD DE MEDIDA</t>
  </si>
  <si>
    <t xml:space="preserve">TIPO DE INDICADOR </t>
  </si>
  <si>
    <t>FORMULA  INDICADOR</t>
  </si>
  <si>
    <t>PONDERACIONES</t>
  </si>
  <si>
    <t>TRIMESTRE 1</t>
  </si>
  <si>
    <t>TRIMESTRE 2</t>
  </si>
  <si>
    <t>TRIMESTRE 3</t>
  </si>
  <si>
    <t>TRIMESTRE 4</t>
  </si>
  <si>
    <t>META ANUAL</t>
  </si>
  <si>
    <t>TIPO DE META</t>
  </si>
  <si>
    <t>OCULTAR</t>
  </si>
  <si>
    <t>LOGROS</t>
  </si>
  <si>
    <t>DIFICULTADES</t>
  </si>
  <si>
    <t>MEDIDAS CORRECTIVAS</t>
  </si>
  <si>
    <t>MEDIO DE VERIFICACIÓN</t>
  </si>
  <si>
    <t xml:space="preserve">OPORTUNIDAD EN LA ENTREGA DE LA INFORMACIÓN	</t>
  </si>
  <si>
    <t>OBSERVACIONES</t>
  </si>
  <si>
    <t>1. Elaborar 2 reportes de conciliación de información del seguimiento frente al cumplimiento de metas entre las Subsecretarías de Acceso a la Justicia e Inversiones.</t>
  </si>
  <si>
    <t>Número</t>
  </si>
  <si>
    <t>Eficacia</t>
  </si>
  <si>
    <t>(No. de actividades realizadas/No. de actividades programadas)*100</t>
  </si>
  <si>
    <t>Sumatoria</t>
  </si>
  <si>
    <t>7792  Fortalecimiento de los organismos de seguridad y justicia en Bogotá
7797  Modernización de la infraestructura de tecnología para la seguridad, la convivencia y la justicia en Bogotá</t>
  </si>
  <si>
    <t>2. Realizar 4 mesas de trabajo técnicas con organismos de seguridad para el seguimiento a la planeación, ejecución y necesidades de adquisición de bienes y servicios requeridos para el fortalecimiento de sus capacidades operativas enfocadas en seguridad y justicia del Distrito.</t>
  </si>
  <si>
    <t>3. Elaborar informe de seguimiento trimestral a la ejecución de los proyectos de inversión que gerencia la Subsecretaría de Inversiones</t>
  </si>
  <si>
    <t>4. Efectuar 4 reuniones de control y seguimiento a la ejecución de las metas de los proyectos de inversión que gerencia la Subsecretaría de Inversiones con su respectiva acta.</t>
  </si>
  <si>
    <t>1.Responder las acciones judiciales y extrajudiciales  notificadas en la Secretaría Distrital de Seguridad, Convivencia y Justicia</t>
  </si>
  <si>
    <t>Porcentaje</t>
  </si>
  <si>
    <t>(Número  de repuestas de acciones judiciales y extrajudiciales  notificadas / Número  de acciones judiciales y extrajudiciales recibidas) *100</t>
  </si>
  <si>
    <t>Demanda</t>
  </si>
  <si>
    <t>2. Realizar la transferencia primaria de los expedientes físicos sujetos a esta, de la vigencia 2019 de acuerdo a la tabla de retención documental. (Decreto 612 de 2018 PI_01)</t>
  </si>
  <si>
    <t>(No. de traferencias primerarias realizadas/No. de transferencias primarias programadas)*100</t>
  </si>
  <si>
    <t>3. Proferir Resoluciones administrativas que confirme o revoquen decisiones policivas de primera instancia sometidas a consideración.</t>
  </si>
  <si>
    <t>(Numero de Resoluciones Administrativas proferidas de decisiones policivas de primera instancia / Numero de Resoluciones Administrativas de decisiones policivas de primera instancia recibidas)*100</t>
  </si>
  <si>
    <t>4. Impulsar los procesos disciplinarios en etapa de juzgamiento</t>
  </si>
  <si>
    <t>( Número de expedientes impulsados/Número de expedientes activos en termino legal para impulsar)*100</t>
  </si>
  <si>
    <t>5. Elaborar los procesos de contratación que sean competencia de la Dirección Jurídica y Contractual de la vigencia 2024.</t>
  </si>
  <si>
    <t>(Numero de contrato elaborados/No. de solicitudes de contratos recibidas)*100</t>
  </si>
  <si>
    <t>1. Realizar seguimiento al cumplimiento de la programación definida para la generación de Documentos de Política Pública para la vigencia 2024.</t>
  </si>
  <si>
    <t>2. Realizar seguimiento al cumplimiento de la programación definida para la generación de Investigaciones para la vigencia 2024.</t>
  </si>
  <si>
    <t>1. Ejecutar las actividades  definidas el Plan Estratégico de Tecnologías de Información - PETI, de acuerdo con lo programado. (Decreto 612 de 2018 PI_10)</t>
  </si>
  <si>
    <t>(Número de actividades ejecutadas en el Plan Estrategico PETI / Número de actividades programadas en el PETI)*100</t>
  </si>
  <si>
    <t>Constante</t>
  </si>
  <si>
    <t>2. Ejecutar nueve actividades  definidas en el Plan de Seguridad y Privacidad de la Información , de acuerdo con lo programado (Decreto 612 de 2018 PI_12)</t>
  </si>
  <si>
    <t>3. Ejecutar cinco  actividades  definidas en el Plan de Tratamiento de Riesgos de Seguridad de la Información), de acuerdo con lo programado (Decreto 612 de 2018 PI_11)</t>
  </si>
  <si>
    <t>4. Atender los requerimientos recibidos de las dependencias a través  de mesa de servicio de TI, conforme al procedimiento definido para esto.</t>
  </si>
  <si>
    <t>(Número de requerimientos atendidos / Número de requerimientos recibidos) *100</t>
  </si>
  <si>
    <t>1. Atender los requerimientos para la entrada de los bienes de la SSCJ.</t>
  </si>
  <si>
    <t>(No. de requerimientos atendidos en el periodo/No. de requerimientos radicados para ingreso en el periodo)*100</t>
  </si>
  <si>
    <t xml:space="preserve">2. Atender las necesidades de mantenimiento y mejoramiento de la sede administrativa. </t>
  </si>
  <si>
    <t>(No. de necesidades de mantenimiento atendidos en el periodo/No. de requerimientos recibidos en el periodo)*100</t>
  </si>
  <si>
    <t>3. Atender las transferencias documentales primarias de la SCJ de acuerdo a la TRD.   (Decreto 612 de 2018 PI_01)</t>
  </si>
  <si>
    <t>(No. de actividades ejecutadas para la transferencias primarias /No. de actividades programadas para la transferencias primarias)*100</t>
  </si>
  <si>
    <t>4. Implementación de los Programas del Sistema Integrado de Conservación.   (Decreto 612 de 2018 PI_01)</t>
  </si>
  <si>
    <t>(No. de actividades ejecutadas en el sistema integrado de conservación /No. de actividades programadas en el sistema integrado de conservación)*100</t>
  </si>
  <si>
    <t>5. Realizar la actualización e implementación de los instrumentos archivísticos de la SCJ.   (Decreto 612 de 2018 PI_01)</t>
  </si>
  <si>
    <t>(No. de actividades ejecutadas en la actualización de instrumentos archivisticos /No. de actividades programadas en la actualización de instrumentos archivistico)*100</t>
  </si>
  <si>
    <t>1. Ejecutar las actividades definidas en el plan de trabajo para la formulación de la "Política Pública para el fortalecimiento de la labor ejercida por jueces y juezas de paz, jueces de reconsideración, conciliadores/as y mediadores/as en el Distrito Capital".</t>
  </si>
  <si>
    <t>(No. de Actividades realizadas del Plan de Trabajo de Formulación de la Politica/Número de actividades programadas en el Plan de Trabajo para la formulación de la poítica)*100</t>
  </si>
  <si>
    <t>2. Implementar  las actividades programadas para el fortalecimiento de la estrategia de Facilitadores para el Acceso a la Justicia.</t>
  </si>
  <si>
    <t>(Número de actividades realizadas en la estrategia de facilitadores/ Número de programadas en la estrategia de facilitadores)*100</t>
  </si>
  <si>
    <t>3. Ejecuctar las actividades programadas para elaborar los documentos asociados al modelo preventivo pedagógico en los Centros de Traslado por Protección (CTP).</t>
  </si>
  <si>
    <t>(Número de actividades realizadas para la elaboración del documento/ Número de actividades programadas para la elaboración del documento del modelo preventivo pedagógico en los CTP)*100</t>
  </si>
  <si>
    <t>4. Orientar al 98% de ciudadanos(as) que lo soliciten, de acuerdo a sus necesidades específicas por medio del Centro de Recepción e Información (CRI) de Casas de Justicia, en el marco del funcionamiento del Programa Nacional de Casas de Justicia.</t>
  </si>
  <si>
    <t>(Número de ciudadanos(as) orientados por medio del CRI  de Casas de Justicia / Número de ciudadanos(as) que solicitan orientación en CRI de Casas de Justicia )*100</t>
  </si>
  <si>
    <t>Gestión de Comunicaciones Estratégicas</t>
  </si>
  <si>
    <t>1. Diseñar e implementar cuatro (4) campañas estrategicas de comunicación externa, de acuerdo al plan de acción de la entidad y al cumplimiento de los objetivos de la misma.</t>
  </si>
  <si>
    <t xml:space="preserve">Oficina asesora de </t>
  </si>
  <si>
    <t>2. Aumentar el 28% del total de seguidores en las redes sociales de la entidad frente a la vigencia anterior</t>
  </si>
  <si>
    <t>(No. de seguidores nuevos en el periodo/ No. De seguidores en el periodo anterior)*100</t>
  </si>
  <si>
    <t>3. Diseñar e implementar cuatro (4) campañas estrategicas de comunicación interna, de acuerdo a los objetivos internos de la entidad.</t>
  </si>
  <si>
    <t xml:space="preserve">4. Atender el 90% de manera oportuna las solicitudes internas y externas realizadas a la Oficina de Comunicaciones, a través del formato 571, de acuerdo al cumplimiento de los objetivos de la entidad </t>
  </si>
  <si>
    <t>(No. De solicitudes atendidas en el periodo/ No. De solicitudes recibidas)*100</t>
  </si>
  <si>
    <t>1. Realizar el seguimiento  y envío  consolidada del avance a los compromisos de la SDSCJ en los planes de acción de Políticas Públicas Distritales.</t>
  </si>
  <si>
    <t>(Número de seguimientos realizados del avance a los compromisos de la SDSCJ en los planes de acción de Políticas Públicas Distritales./ Número de seguimientos programados del avance a los compromisos de la SDSCJ en los planes de acción de Políticas Públicas Distritales)* 100</t>
  </si>
  <si>
    <t>2. Realizar el seguimiento y envío  a la Secretaría Distrital de Planeación del Plan de Acción de la Política Pública Distrital de Seguridad, Convivencia, Justicia y Construcción de Paz y Reconciliación 2023 -2038.</t>
  </si>
  <si>
    <t>(Número de seguimientos realizados a la Secretaría Distrital de Planeación del Plan de Acción de la Política Pública Distrital de Seguridad, Convivencia, Justicia y Construcción de Paz y Reconciliación / Número de seguimiento Programados y presentados a la Secretaría Distrital de Planeación del Plan de Acción de la Política Pública Distrital de Seguridad, Convivencia, Justicia y Construcción de Paz y Reconciliación) * 100</t>
  </si>
  <si>
    <t>3. Realizar un monitoreo bimestral al Programa de transparencia y ética pública de la entidad (Decreto 612 de 2018 PI_09)</t>
  </si>
  <si>
    <t>4. Realizar un monitoreo trimestral al Plan de Acción de MIPG de la entidad.</t>
  </si>
  <si>
    <t>5. Apoyar la formulación de los proyectos de inversión en el marco del plan de desarrolo 2024-2028 y realizar la armonización presupuestal de los proyectos de inversión</t>
  </si>
  <si>
    <t>(No. de formulación de proyectos de inversión apoyados y armonizados/No. de proyectos de inversión del plan de desarrollo 2024-2028)*100</t>
  </si>
  <si>
    <t>6. Realizar seguimiento a los proyectos de inversión asociados a los planes de desarrollo vigente</t>
  </si>
  <si>
    <t>7. Realizar acompañamiento a las Subsecretarías misionales y a la MEBOG, en la actualización de los criterios de elegibilidad y viabilidad del Sector, así como de sus anexos técnicos, para los Fondos de Desarrollo Local</t>
  </si>
  <si>
    <t>(No. de acompañamientos a los Fondos de Desarrollo Local realizados/No. de acompañamientos a los Fondos de Desarrollo Local solicitados)*100</t>
  </si>
  <si>
    <t>8. Realizar el seguimiento al Plan Estratégico institucional de la SDSCJ</t>
  </si>
  <si>
    <t>9. Desarrollar acciones que faciliten la implementación de los instrumentos de reglamentación del Plan de Ordenamiento Territorial en los equipamientos del sector de seguridad, defensa, convivencia y justicia</t>
  </si>
  <si>
    <t xml:space="preserve"> (Número de acciones realizadas que faciliten la implementación de los instrumentos de reglamentación del Plan de Ordenamiento Territorial /  Número de acciones programadas que faciliten la implementación de los instrumentos de reglamentación del Plan de Ordenamiento Territorial) *100 </t>
  </si>
  <si>
    <t xml:space="preserve">10. Realizar seguimiento al estado de los requerimientos de actualización documentos del Sistema Gestión de Calidad, recibidos a través del Portal MIPG. </t>
  </si>
  <si>
    <t>11. Ejecutar las actividades programas en el plan de trabajo de gestión de conocimiento y la innovación en la entidad.</t>
  </si>
  <si>
    <t>(Número de actividades realizadas del plan de trabajo de gestión de conocimiento y la innovación en la entidad / Número de actividades programadas del plan de trabajo de gestión de conocimiento y la innovación en la entidad)*100</t>
  </si>
  <si>
    <t>12.  Realizar seguimiento al plan de acción del Plan Institucional de Gestión Ambiental - PIGA.</t>
  </si>
  <si>
    <t>(Número de actividades ejecutadas PIGA / Número de actividades programadas PIGA) *100</t>
  </si>
  <si>
    <t>1. Realizar seguimiento a las actividades de acuerdo con lo programado en el Plan estrategico de talento humano y los 5 planes de acción, en el marco del Programa "Talento Humano en una organización saludable", en los módulos de Hábitos Saludables, Seguridad y Salud en el trabajo,  Bienestar - Incentivos - Estímulos - Reconocimientos, Secretaría en Familia, Secretaría Sostenible formación y Capacitación, Sistema de Información para la Planeación y Gestión. (Decrero 612 de 2018 PI_03, PI_04, PI_05, PI_06, PI_07 y PI_08)</t>
  </si>
  <si>
    <t>2. Realizar reporte a la Oficina Asesora de Planeación de las actividades  a cargo de la Dirección de Gestión Humana, definidas en el Programa de transparencia y etica pública (Decreto 612 de 2018 PI_09)</t>
  </si>
  <si>
    <t>7783  Fortalecimiento de los equipamientos y capacidades del Sistema Distrital de Justicia en Bogotá
7792  Fortalecimiento de los organismos de seguridad y justicia en Bogotá
7797  Modernización de la infraestructura de tecnología para la seguridad, la convivencia y la justicia en Bogotá
7767  Fortalecimiento de estrategias para la materialización de las disposiciones del Código Nacional de Seguridad y Convivencia Ciudadana en Bogotá</t>
  </si>
  <si>
    <t>1. Realizar la transferencia documental primaria de los expedientes de las vigencias 2021 (primer semestre de 2024) y 2018 (segundo semestre de 2024) que cumplen los tiempos de retención establecidos por las TRD de la Dirección de Opeaciones para el Fortalecimiento. (Decreto 612 de 2018 PI_01).</t>
  </si>
  <si>
    <t xml:space="preserve">2. Realizar mesas de seguimiento mensuales al interior de la Dirección de Operaciones, para revisar el avance en los procesos de contratación y de novedades contractuales radicados a la dependencia. </t>
  </si>
  <si>
    <t>3. Realizar un reporte trimestral a los Supervisores de los contratos de unidad ejecutara No. 2 que requieren liquidación.</t>
  </si>
  <si>
    <t>4. Realizar reporte mensual a las dependencias informando el avance en la radicación de los procesos de contratación, para el cumplimiento del Plan Anual de Adquisiciones. (Decreto 612 de 2018 PI_02)</t>
  </si>
  <si>
    <t>5. Realizar solicitud de copias de seguridad de los expedientes digitales de la vigencias 2022 en adelante.</t>
  </si>
  <si>
    <t>1. Realizar 3 capacitaciones en temas que permitan  prevenir las conductas con incidencia disciplinaria</t>
  </si>
  <si>
    <t>2. Instruir  los procesos disciplinarios que se encuentren en terminos y activos en la OCDI.</t>
  </si>
  <si>
    <t>(Número de Procesos en terminos / Número de procesos impulsados)*100</t>
  </si>
  <si>
    <t xml:space="preserve">3. Realizar dos actividades de sensibilización y/o prevención de conductas con incidencia disciplinaria </t>
  </si>
  <si>
    <t>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t>
  </si>
  <si>
    <t>7783  Fortalecimiento de los equipamientos y capacidades del Sistema Distrital de Justicia en Bogotá
7792  Fortalecimiento de los organismos de seguridad y justicia en Bogotá
7797  Modernización de la infraestructura de tecnología para la seguridad, la convivencia y la justicia en Bogotá</t>
  </si>
  <si>
    <t xml:space="preserve">1. Elaborar los estudios Previos para el fortalecimento de las capacidades operativas de los organismos de seguridad, Convivencia  y justicia del distrito, de acuerdo con los requerimientos debidamente allegados </t>
  </si>
  <si>
    <t>(No. de estudios previos elaborados /No. de estudios previos programados)*100</t>
  </si>
  <si>
    <t>2. Realizar doce (12)  mesas de trabajo de seguimiento y control que garanticen la elaboración de los estudios Previos para el fortalecimiento de las capacidades operativas de los organismos de seguridad y justicia del Distrito, de acuerdo con las necesidades identificadas para el proceso precontractual</t>
  </si>
  <si>
    <t>3. Realizar doce (12) mesas de trabajo técnicas con los clientes internos y externos para validar las especificaciones tecnicas u otros aspectos de los bienes y servicios requeridos para el fortalecimientos de las capacidades operativas de los organismos de seguridad y justicia del Distrito, de acuerdo con las necesidades identificadas para el proceso precontractual</t>
  </si>
  <si>
    <t>4. Elaborar, gestionar y efectuar doce (12) seguimientos al Plan Anual de Adquisiciones en la elaboración de los estudios previos a cargo de la Dirección Técnica y de la Subsecretaría de Inversión y fortalecimiento de capacidades operativas. (Decreto 612 de 2018 PI 02)</t>
  </si>
  <si>
    <t>5. Realizar actualización a que haya lugar de la documentación y de procedimientos que permitan consolidar la gestión misional de la Dirección Técnica de la Subsecretaría de Inversión y fortalecimiento de capacidades operativas.</t>
  </si>
  <si>
    <t>(No. de documentos actualizados/ No. de solicitudes de actualización de documentos)*100</t>
  </si>
  <si>
    <t>1, Realizar seguimiento mensual al plan anual de adquisiciones de la Secretaría Distrital de Seguridad, Convivencia y Justicia, con el objetivo de generar puntos de control y alarmas en la contratación de inversión y funcionamiento de la entidad. (Decreto 612 de 2018 PI_02)</t>
  </si>
  <si>
    <t>(No. de seguimientos realizados al Plan Anual de Adquisiciones /No. de seguimientos programados durante la vigencia 2024) * 100%</t>
  </si>
  <si>
    <t>2. Realizar la medición de la calidad de las respuestas a las PQRSDF ciudadanas emitidas por la SDSCJ, con el objetivo de generar alertas al interior de las áreas para que las mismas implementen acciones de mejora.</t>
  </si>
  <si>
    <t>(No. de informes de medición de calidad de respuesta de PQRSDF realizados / No. de informes de medición de calidad de respuesta de PQRSDF programados durante la vigencia 2024) x 100%</t>
  </si>
  <si>
    <t>No aplica</t>
  </si>
  <si>
    <t>3. Socializar y/o difundir, al interior de la entidad los “Lineamientos relacionados con la Política Pública Distrital de Servicio a la Ciudadanía”</t>
  </si>
  <si>
    <t>(No. de socializaciones y/o difusiones realizadas de los “Lineamientos relacionados con la Política Pública Distrital de Servicio a la Ciudadanía” / No. de socializaciones y/o difusiones programadas de los “Lineamientos relacionados con la Política Pública Distrital de Servicio a la Ciudadanía” durante la vigencia 2024) * 100%</t>
  </si>
  <si>
    <t>4. Convocar y realizar Mesas Técnicas de seguimiento al Plan Anual de Adquisiciones y Ejecución de Proyectos, con el objetivo de generar puntos de control y articular a las dependencias. (Decreto 612 de 2018 PI_02)</t>
  </si>
  <si>
    <t>(No. de mesas técnicas realizadas de seguimiento al Plan Anual de Adquisiciones y Ejecución de Proyectos Programadas / No. de mesas técnicas de seguimiento al Plan Anual de Adquisiciones y Ejecución de Proyectos Programadas durante la vigencia 2024) * 100%</t>
  </si>
  <si>
    <t>1. Fortalecimiento del Sistema de Control Interno de la entidad, a través de la ejecución y seguimiento del Plan Anual de Auditoria aprobado para la vigencia.</t>
  </si>
  <si>
    <t>(Número de actividades realizadas en el trimestre en el marco del Plan anual de auditoría/ Número de actividades programadas en el trimestre en el marco del Plan anual de auditoría ) *100</t>
  </si>
  <si>
    <t>2. Realizar alertamiento frente a las solicitudes de los entes de control con el objetivo de evitar respuestas fuera de términos.</t>
  </si>
  <si>
    <t>(Total de alertamientos realizados  en el trimestre a las áreas referente a las solicitudes de los entes de control/ ( Total de requerimientos por parte de los entes de controlque se radican durante el trimestre - Total de requerimientos de los entes de control que no aplican alertamiento))*100</t>
  </si>
  <si>
    <t>1. Realizar un informe cuantitativo que de cuenta de la operación de los Programas y Estrategia de la Dirección. (Programa Distrital de Justicia Juvenil Restaurativa – PDJJR, Programa para la Atención y Prevención de la Agresión sexual – PASOS, Programa de Seguimiento Judicial al Tratamiento de Drogas – PSJTD y Estrategia de Reintegro Familiar y Atención en el Egreso) </t>
  </si>
  <si>
    <t>2. Realizar informe de seguimiento a las reservas y/o pasivos asociados a contratos supervisados por la DRPA</t>
  </si>
  <si>
    <t>3. Realizar con el ICBF la agenda y convocatoria del 100% de las sesiones del Comité de Coordinación Distrital de Responsabilidad Penal para Adolescentes </t>
  </si>
  <si>
    <t>(Número de Comités de Coordinación Distrital de Responsabilidad Penal para Adolescentes realizados /  Número de Comités de Coordinación Distrital de Responsabilidad Penal para Adolescentes programados)*100%</t>
  </si>
  <si>
    <t>7765  Mejoramiento y protección de derechos de la población privada de la libertad en Bogotá
7767  Fortalecimiento de estrategias para la materialización de las disposiciones del Código Nacional de Seguridad y Convivencia Ciudadana en Bogotá
7640 Implementación de la justicia restaurativa y atención integral para adolescentes en conflicto con la ley y población pospenada en Bogotá
7783 Fortalecimiento de los equipamientos y capacidades del Sistema Distrital de Justicia en Bogotá</t>
  </si>
  <si>
    <t xml:space="preserve">1. Realizar el seguimiento presupuestal de los recursos asignados a la vigencia, reservas y pasivos exigibles de los proyectos a cargo de la SAJ </t>
  </si>
  <si>
    <t xml:space="preserve">2. Realizar caracterización de la población privada de la libertad en Centros Transitorios, por edad, gênero y situación jurídica. </t>
  </si>
  <si>
    <t>3. Requerir trimestralmente, informe de logros y alertas, a los responsables de las metas del plan de desarrollo asociadas a los proyectos gerenciados por la Subsecretaría de Acceso a la Justicia.</t>
  </si>
  <si>
    <t>1. Realizar 3 capacitaciones  para orientar a las áreas de la SDCJ del trámite de radicación de cuentas conforme a los procedimientos establecidos.</t>
  </si>
  <si>
    <t>2. Realizar 2 capacitaciones de orientación en los traslados presupuestales de acuerdo a la normatividad vigente   a las áreas de la SDCJ</t>
  </si>
  <si>
    <t>3. Realizar 2 seguimientos  a los saldos  reportados en los Estados de Situación Financiera (Matriz de Seguimiento) ,con el fin de verificar la razonabilidad de las cifras reportadas en los Estados Financieros de la SDSCJ.</t>
  </si>
  <si>
    <t>1. Digitalizar las hojas de vida de las Personas privadas de la libertad que son trasladadas. (Trámite Jurídico).</t>
  </si>
  <si>
    <t>(No. de actividades realizadas / No. de actividades programadas)*100</t>
  </si>
  <si>
    <t>1. Realizar mínimo dos (2) muestras de artesanías y manualidades elaboradas por las Personas Privadas de la Libertad, en los talleres de ocupación del tiempo libre ofertados en el Centro Especial de Reclusión - CER. </t>
  </si>
  <si>
    <t>2. Gestionar como mínimo dos (2) brigadas de atención integral (salud visual, odontología, atención psicosocial, entre otros) dirigidas a las Personas Privadas de la Libertad del Centro </t>
  </si>
  <si>
    <t>3. Generar cuatro (4) espacios de socialización de los procesos, procedimientos instructivos o protocolos relacionados con la operación del Centro de Reclusión, publicados en la plataforma  MIPG de la entidad, con los funcionarios y colaborabores del Centro Especial de Reclusión - CER.</t>
  </si>
  <si>
    <t>4. Brindar atención jurídica al 100% de las Personas Privadas de la Libertad que lo soliciten.</t>
  </si>
  <si>
    <t>(Número de atención juridicas realizadas / Número total de solicitudes de atención recibidas)*100</t>
  </si>
  <si>
    <t>5. Realizar charlas de sensibilización al cuerpo de custodia y vigilancia en temas relacionados con la prevención de posibles fugas  de las Personas Privadas de la Libertad recluídas en el Centro Especial de Reclusión CER</t>
  </si>
  <si>
    <t>1.Realizar mesas de trabajo trimestral para verificar la aplicación de la Metodología de Supervisión en 20 contratos en ejecución asignados a la Dirección de Bienes.</t>
  </si>
  <si>
    <t>2. Realizar seguimiento a los contratos de obras e interventoría en ejecución,  por medio de la ficha de seguimiento de obras</t>
  </si>
  <si>
    <t>3. Verificar mediante visitas aleatorias el uso y estado de 2.000 bienes que hacen parte de los contratos de comodatos vigentes</t>
  </si>
  <si>
    <t>(No. de bienes verificados/ No. de bienes programados a verificar)*100</t>
  </si>
  <si>
    <t>1. Realizar seguimiento a los planes de acción de las estrategias a cargo de la Dirección de Seguridad</t>
  </si>
  <si>
    <t>(Número de actividades realizadas en el periodo / Número de actividades programadas en el periodo)*100%</t>
  </si>
  <si>
    <t xml:space="preserve">2. Ejecutar las actividades definidas para elaborar el Diagnostico del Modelo de Intervención Institucional para la Protección de la vida y la integridad de la ciudadanía (Fase I): corresponde a la identificación de factores estructurales e institucionales, causas y consecuencias de la problemática a la que se enfrentará con el modelo de intervención institucional, así como la estructuración de información cualitativa, cuantitativa y de línea base para la programación de la intervención. </t>
  </si>
  <si>
    <t>(Número de actividades ejecutadas en el  periodo / Número de actividades programadas en el periodo)*100%</t>
  </si>
  <si>
    <t xml:space="preserve">3. Ejecutar las actividades definidas para elaborar el Diagnostico del Modelo de Mitigación Situacional de Riesgos Contra el Patrimonio (Fase I): corresponde a la identificación de factores estructurales e institucionales, causas y consecuencias de la problemática a la que se enfrentará con el modelo de intervención institucional, así como la estructuración de información cualitativa, cuantitativa y de línea base para la programación de la intervención. </t>
  </si>
  <si>
    <t>7695  Generación de entornos de confianza para la prevención y control del delito en Bogotá
7692  Consolidación de una ciudadanía transformadora para la convivencia y la seguridad en Bogotá</t>
  </si>
  <si>
    <t>1. Realizar seguimiento a los planes de acción diseñados para dar cumplimiento a los productos a cargo de la Subsecretaría de Seguridad, en el marco de la "Política Pública Distrital de Seguridad, Convivencia y Justicia y Construcción de Paz y Reconciliación 2023-2038"</t>
  </si>
  <si>
    <t xml:space="preserve">2. Ejecutar las actividades definidas para realizar el diseño del Modelo para la Materializacion de la Agenda Bogotá - Región metropolitana Fase I. Elaboración del Diagnostico: Diagnóstico del Modelo de Intervención Institucional (MIT): corresponde a la identificación de factores estructurales e institucionales, causas y consecuencias de la problemática a la que se enfrentará con el modelo de intervención institucional, así como la estructuración de información cualitativa, cuantitativa y de línea base para la programación de la intervención. </t>
  </si>
  <si>
    <t xml:space="preserve">3. Ejecutar las actividades definidas para realizar el diseño del Sistema de Información Distrital de Crimen Organizado (SIDICOF) para la comprensión de los fenómenos asociados a violencias y delicuencia en Bogotá Fase I. Elaboración del Diagnostico: Diagnóstico del Modelo de Intervención Institucional (MIT): corresponde a la identificación de factores estructurales e institucionales, causas y consecuencias de la problemática a la que se enfrentará con el modelo de intervención institucional, así como la estructuración de información cualitativa, cuantitativa y de línea base para la programación de la intervención. </t>
  </si>
  <si>
    <t>4. Ejecutar las actividades definidas para la elaboración del Protocolo interinstitucional de intervención coordinada para la atención en clave de salud y seguridad de las emergencias que se presentan en Bogotá</t>
  </si>
  <si>
    <t xml:space="preserve">1. Realizar seguimiento a los planes de acción de las estrategias a cargo de la Dirección de Prevención </t>
  </si>
  <si>
    <t xml:space="preserve">2. Ejecutar las actividades definidas para diseñar el Modelo Integral de prevención de violencias e instrumentalización de las poblaciones en situación de vulnerabilidad Fase I - Elaboración del Diagnóstico: corresponde a la identificación de factores estructurales e institucionales, causas y consecuencias de la problemática a la que se enfrentará con el modelo de intervención institucional, así como la estructuración de información cualitativa, cuantitativa y de línea base para la programación de la intervención. </t>
  </si>
  <si>
    <t xml:space="preserve">3. Ejecutar las actividades definidas para diseñar el Modelo de Prevención de Delitos y Violencias en Entornos Educativos Fase I. Elaboración del Diagnóstico del Modelo de Intervención Institucional (MIT): corresponde a la identificación de factores estructurales e institucionales, causas y consecuencias de la problemática a la que se enfrentará con el modelo de intervención institucional, así como la estructuración de información cualitativa, cuantitativa y de línea base para la programación de la intervención. </t>
  </si>
  <si>
    <t>1. Oficializar en el portal MIPG los documentos del C4 alineados a los estandares NENA 911 y de conformidad al sistema de control de calidad de la SDSCJ</t>
  </si>
  <si>
    <t>(Número de documentos oficializados / Número de documentos programados)*100</t>
  </si>
  <si>
    <t>2. Realizar el seguimiento a la instalación de las cámaras tipo LPR en el Sistema de Videovigilancia de Bogotá, con el propósito de fortalecer el sistema de videovigilancia de la ciudad, hacer más eficiente la operación, disminuir los tiempos de atención y generar alertas.</t>
  </si>
  <si>
    <t>3. Realizar mensualmente el seguimiento a los reportes dell tiempo de respuesta de la línea 123</t>
  </si>
  <si>
    <t xml:space="preserve">1. Desarrollo de actividades pedagógicas de convivencia y programas comunitarios para la gestión de comparendos de convivencia y para prevención de comportamientos contrarios a la convivencia
</t>
  </si>
  <si>
    <t>(Número de actividades pedagógicas de convivencia y programas comunitarios realizadas / Número de actividades pedagógicas de convivencia y programas comunitarios programadas) *100%</t>
  </si>
  <si>
    <t xml:space="preserve"> </t>
  </si>
  <si>
    <t>PROGRAMA DE TRANSPARENCIA Y ÉTICA PÚBLICA</t>
  </si>
  <si>
    <t>Junio: se realiza publicación de pieza comunicativa sobre curso virtual de transparencia de la Veeduría.</t>
  </si>
  <si>
    <t>Se realiza publicación de correo masivo con la convocatoria al curso de la plataforma Soy10 aprende sobre: Líderes de cultura de integridad.</t>
  </si>
  <si>
    <t>Abril: Se solicita a la Oficina Asesora de Comunicaciones a través del enlace de comunicaciones de la Dirección de Gestión Humana las piezas comunicativas y publicaciones de las actividades : dilemas éticos y persona integra, las cuales hacen parte de la campaña de divulgación y fortalecimiento del Plan de Cultura de Integridad: valores del código de integridad.</t>
  </si>
  <si>
    <t>Durante el mes de abril se divulgan las actividades: dilemas eticos y persona integra.</t>
  </si>
  <si>
    <t>Se socializa y publica en correo masivo de la entidad y gaceta distrital la Resolución 0058 de 2024 la cual reconoce al Grupo de Gestores de Integridad de la vigencia 2024</t>
  </si>
  <si>
    <t>Se realiza 1° sesión del grupo de gestores de integridad donde se socializa: plan cultura de integridad, 5 valores del código de integridad, polítca de integridad, responsabilidades de los gestores de integridad, cronograma de actividades de la vigencia 2024. Adicionalmente se invita a Transmilenio para que comparta sus experiencias en integridad a manera de buenas prácticas que nuestros gestores pueden conocer e implementar.</t>
  </si>
  <si>
    <t>Se publica en intranet nota sbre el inicio de actividades del grupo de gestores de integridad.</t>
  </si>
  <si>
    <t>Mayo: Se publican las actividades: reconocimiento persona integra mes de mayo y dilemas eticos mes de mayo</t>
  </si>
  <si>
    <t>Se realiza publicación del Plan de Cultura de Integridad en lugar de consulta virtual de la Dirección de Gestión Humana en intranet</t>
  </si>
  <si>
    <t>Se realiza publicación en la página web de la entidad el informe de gestión de integridad de la vigencia 2023.</t>
  </si>
  <si>
    <t>La Dirección de Gestión Humana asiste a la invitación de la Veeduría Distrital para la socialización de informe de recomendaciones para la implementación y fortalecimiento de los lineamientos anticorrupción en las entidades del distrito (vigencia 2023)</t>
  </si>
  <si>
    <t>Se realiza premiación a las 4 personas que diligenciaron en primeros lugares el dilema ético del mes de abril.</t>
  </si>
  <si>
    <t>Se realiza publicación del valor del respeto</t>
  </si>
  <si>
    <t>Se realiza contacto con las 4 personas que obtuvieron mayor puntaje en el mes de abril en la actividad de reconocimiento de persona integra.</t>
  </si>
  <si>
    <t>Se envia correo a los jefes de oficina y directores para confirmar miembors y/o delegados de la Mesa Técnica de Integridad.</t>
  </si>
  <si>
    <t>El grupo de gestores de integridad realizan propuesta de la actividad: tienda de valores para ser presentada con la Mesa Técnica de Integridad, para lo cual realiza una reunión extraordinaria.</t>
  </si>
  <si>
    <t>Y se ´publica pieza comunicativa de expectativa de la activdad tienda de valores.</t>
  </si>
  <si>
    <t>Junio: Se realizan publicaciones de las actividades: dilemas eticos y persona integra del mes de junio, expectativa tienda de valores</t>
  </si>
  <si>
    <t>Se realiza la premiación de las personas que participaron de los dilemas eticos del mes de mayo.</t>
  </si>
  <si>
    <t>Se realiza reconocimiento social en correo masivo finalizando el mes de junio de las personas que fueron reconocidas como personas integras del mes de mayo.</t>
  </si>
  <si>
    <t>Se publica pieza comunicativa del valor del compromiso.</t>
  </si>
  <si>
    <t>Se publican de forma física en las oficinas de nivel central pisos: 6, 13 y 14 los valores del compromiso, respeto y justicia.</t>
  </si>
  <si>
    <t>Abril: Se solicita a la Oficina Asesora de Comunicaciones a través del enlace de comunicaciones de la Dirección de Gestión Humana las piezas comunicativas y publicaciones de las actividades : dilemas éticos y persona integra, las cuales hacen parte de la campaña de divulgación y fortalecimiento del Plan de Cultura de Integridad: conflicto de interés.</t>
  </si>
  <si>
    <t>Se publica en la intranet sinergia de la entidad sobre canales de denuncia</t>
  </si>
  <si>
    <t>Mayo: Se realiza publicación de:</t>
  </si>
  <si>
    <t>*Ruta del repositorio de integridad y conflicto de interés: consulta procedimiento declaración conflicto de interés.</t>
  </si>
  <si>
    <t>*Conceptos de: ¿qué es corrupción?</t>
  </si>
  <si>
    <t>*Consulta Circular 019: Lineamientos antifraude y antisoborno.</t>
  </si>
  <si>
    <t>Junio: Se realizan publicaciones en sinergia con el distrito como el diligenciamiento de las declaraciones de bienes y rentas y declaración de conflictos de interés de la plataforma SIDEAP.</t>
  </si>
  <si>
    <t>Se publicsa pieza comunicativa a traves de correo masivo sobre los canales de denuncia para casos de corrupción en el distrito.</t>
  </si>
  <si>
    <t>SECRETARÍA EN FAMILIA</t>
  </si>
  <si>
    <t>*Se realizo la feria de beneficios en Cárcel, C4 y Nivel Central con la participación de Casa Libertad, Canapro, Gaviria, Capillas de la Fe, Grupo Recordar, Spinning, Compensar, Fundación Universitaria Compensar, FUSCS, PriceSmart, etc.</t>
  </si>
  <si>
    <t>*Se realiza actividad de Vacaciones recreativas con total apoyo de Caja  Compensaación Familia Compensar. los días 25 al 27 de junio con 84 niños inscritos y una participación asi: Martes 25  78  niños,  Miércoles 26 76 niños  y Jueves 27: 77 niños  visitamos los siguientes lugares Compensar Av 68,  Lagosol y Sede Campestre Cajica Compensar.</t>
  </si>
  <si>
    <t>*Se realiza la divulgación del Programa Servimos en Abril, Mayo y Junio a través de una pieza masiva para toda la entidad.</t>
  </si>
  <si>
    <t>SECRETARÍA SOSTENIBLE</t>
  </si>
  <si>
    <t>* Gestión y tramite de novedades, solicitudes de vinculación a la modalidad de Teletrabajo, manejo de carpetas Digitales personales y de informacion con SST.(Gestion de Visitas ARL-Informes)-informacion personal</t>
  </si>
  <si>
    <t>* Reportes trimestral a la Secretraria Mayor de la Alcaldia.</t>
  </si>
  <si>
    <t>* modificaciones - CD información personal</t>
  </si>
  <si>
    <t>* Resoluciones de nuevos  Resoluciones de modificaciones,y reversibilidades</t>
  </si>
  <si>
    <t>*Actualización de la base de TT al día</t>
  </si>
  <si>
    <t>*Gestion de comunicacion  2 Y 3 cohorte curso de Teletrabajo Teletrabajadores y Jefes.</t>
  </si>
  <si>
    <t>* Carpetas Digitales de TT, actualizadas (nuevos y cambios)- PANTALLAZOS</t>
  </si>
  <si>
    <t xml:space="preserve">* Control de renovaciones TT      </t>
  </si>
  <si>
    <t>* Reuniones de trabajo con SST.</t>
  </si>
  <si>
    <t>SEGURIDAD Y SALUD EN EL TRABAJO</t>
  </si>
  <si>
    <t> Se radica proceso de Dotación Conductor para los meses de abril, agosto y diciembre de 2024</t>
  </si>
  <si>
    <t>SISTEMA DE INFORMACIÓN PARA LA PLANEACIÓN Y GESTIÓN DEL EMPLEO</t>
  </si>
  <si>
    <t>" Abril: Prevención accidentes laborales</t>
  </si>
  <si>
    <t>Mayo: Charla 'Tu mejor versión', Día de la actividad física, charla 'Manejo de duelo'</t>
  </si>
  <si>
    <t>Junio: Taller de sensibilización, evento Faca, simulacro de evacuación, Charla 'El arte del perdón', presentación equipo psicosocial, charla 'Prevencióntipos de violencia', donación de sangre, autoestima.</t>
  </si>
  <si>
    <t>Abril: Cumpleaños, condolencias, Charlas en familia, Día Mundial de la actividad Física, asesorias Compensar, salas de lactancia, Programa Servimos, orientación al retiro.</t>
  </si>
  <si>
    <t>Mayo: Cumpleaños, asesorías Compensar, taller de cocina saludable, feria de vivienda, condolencias, programa Servimos.</t>
  </si>
  <si>
    <t>Junio: Vacaciones recreativas, cumpleaños, condolencias, feria de beneficios, Programa Servimos, Tienda de valores.</t>
  </si>
  <si>
    <t>Abril: Introducción a las Políticas Públicas</t>
  </si>
  <si>
    <t>Mayo: Acuerdos de gestión, Reconociendo la diversidad de flora de Bogota</t>
  </si>
  <si>
    <t>Junio: Bienvenida institucional, modulos de sesiones de cualificación 1, 2 y 3, Sistema integrado de conservación,</t>
  </si>
  <si>
    <t>Abril: Programación de vacaciones, novedades de nómina.</t>
  </si>
  <si>
    <t>MAyo:  Programación de vacaciones, novedades de nómina.</t>
  </si>
  <si>
    <t>Junio:  Programación de vacaciones.</t>
  </si>
  <si>
    <t>Abril: Votación Concurso de Dibujo ""Semana de la Igualdad""</t>
  </si>
  <si>
    <t>Día de la Visibilidad Trans, Día Mundial de la Salud, Día Internacional del Pueblo Gitano</t>
  </si>
  <si>
    <t>Día Nacional de la Memoria y la Solidaridad con las víctimas del conflicto Armado</t>
  </si>
  <si>
    <t>Te contamos quienes son los Gestores de Integridad</t>
  </si>
  <si>
    <t>Día del Bibliotecólogo, Día del Secretario y la Secretaria, Día del Profesional de Seguridad y Salud en el Trabajo</t>
  </si>
  <si>
    <t>Día Internacional del Trabajo</t>
  </si>
  <si>
    <t>Mayo: Curso Reconociendo Flora de Bogotá, Procedimiento Declaración de Conflicto de Intereses en el ejercicio del servicio público, Actualización de Historias laborales, Valor del Respecto, Correo solicitud actualización Historias Laborales, Normatividad de Mujer y Género Intranet, CALDAS, Oferta académica DASCD, Dilemas éticos</t>
  </si>
  <si>
    <t>Actualización Historias laborales, Publicación Plan de Cultura de Integridad 2024</t>
  </si>
  <si>
    <t>Postulación persona ïntegra mayo, Glosario Corrupción, Oferta académica DASCD</t>
  </si>
  <si>
    <t>Ruta Intranet Circular 019 Lineamientos anti-soborno</t>
  </si>
  <si>
    <t>, Rutas de atención violencias de género, abecé lenguaje incluyente discapacidad, Glosario Mujer y Género</t>
  </si>
  <si>
    <t>Junio: Valor del Compromiso, Capacitación Política Pública LGBTI</t>
  </si>
  <si>
    <t>Directiva 005 Lineamientos LGBTI, Diligenciamiwnto Formatos Bienes y rentas-Conflicto de Interés</t>
  </si>
  <si>
    <t>Convocatoria Prácticas profesionales, Dilemas éticos, Capacitación Enfoque Diferencial</t>
  </si>
  <si>
    <t>Sitio de consulta Intranet Discapacidad</t>
  </si>
  <si>
    <t>Postulación persona ética, Charla Enfoque Diferencial: Políticas Públicas LGBTI, Canales de denuncia Corrupción distrito, Tipos de discapacidad, Discapacidad  auditiva visual y sordoceguera, Rutas de atención violencia de género</t>
  </si>
  <si>
    <t>Línea Calma Cap. 2, Hombres al Cuidado, Conversatorio LGBTI, Reconocimiento persona íntegra</t>
  </si>
  <si>
    <t>"</t>
  </si>
  <si>
    <t>"1, Se ha realizado actvidad de mantenimiento y reemplazo de unidades de conservación que se encontraron en deterioro por la manipulación propia de la consulta y préstamo de estos expedientes.</t>
  </si>
  <si>
    <t>2, Conforme al cronograma se ha llevado a cabo la inserción de documentos a los expedientes laborales tratando en lo posible de realizar esta actividad de manera pronta para brindar respuesta inmediata y positiva a los distintos requerimientos de información en la Dirección de Gestión Humana.</t>
  </si>
  <si>
    <t>3, Durante este periodo se actualizó el FUID conforme a los movimientos en la planta de personal de la SSCJ, también las bases de datos que sirven apoyo (Resoluciones y Actas de Posesión) en la plataforma de One Drive .</t>
  </si>
  <si>
    <t>4, Durante este período se llevó a cabo la consulta y el préstamo de expedientes, diligenciando el formato correspondiente de manera oportuna para asegurar una trazabilidad y control documental adecuados.</t>
  </si>
  <si>
    <t>5, En este mes se llevó a cabo el seguimiento correspondiente a la recepción de documentos mediante el uso del formato pertinente, asegurando así el cumplimiento de los procedimientos establecidos."</t>
  </si>
  <si>
    <t>"Se adjunto correos de seguimiento del mes de abril 2024</t>
  </si>
  <si>
    <t>Se adjunto correos de seguimiento del mes de mayo 2024</t>
  </si>
  <si>
    <t>Se adjunto correos de seguimiento del mes de junio 2024"</t>
  </si>
  <si>
    <t>"POA: Se envio reporte II trimestre a la Ofician Asesora de Planeacion</t>
  </si>
  <si>
    <t>RIESGO DE CORRUPCION: Durante el primer semestre de la anualidad se gestionaron 30 encargos direcivos, 43 encargos en empleos con vocación de carrera administrativa y 11 nombramientos de empleos de libre nombramiento y remoción, del nivel directivo y asesor. Los procesos de encargo junto con todas sus publicaciones y estudios se consignan en el banner de encargos de la intranet y página Web www.scj.gov.co que es abierta y de consulta permanente. Al respecto se procedió a desarrollar un total de cuarenta (40) procesos registrados al termino del mes de junio de 2024 ubicados en el siguiente link: https://scj.gov.co/proceso-encargo</t>
  </si>
  <si>
    <t>En igual sentido se cargan los actos administrativos gestionados y las publicaciones realizadas en cumplimiento de la Directiva de Transparencia de la Alcaldía Mayor de Bogotá que se realizan en la página Web del Departamento Administrativo del Servicio Civil Distrital.</t>
  </si>
  <si>
    <t>R1: Durante el segundo trimestre se diligenciaron los soportes correspondientes a cada nómina, se adjuntan evidencias</t>
  </si>
  <si>
    <t>R2: Abril: Para el periodo en mención  se programaron 15  y ejecutaron 13 actividades de promoción y prevención que permiten dar cumplimiento al SGSST de la siguiente manera:</t>
  </si>
  <si>
    <t>1. Documental: Actualización matriz legal de SST, Verificación de seguridad social.</t>
  </si>
  <si>
    <t>2. Medicina Preventiva: Evaluaciones médicas Ocupacionales, actividades del SVE Riesgo Psicosocial. Biológico. Biomecánico, Cardiovascular, seguimiento  a recomendaciones médicas.</t>
  </si>
  <si>
    <t>3. Higiene y Seguridad Industrial. Se realizaron investigación de accidentes, entrega de EPP, Capacitaciones, inspecciones de seguridad.</t>
  </si>
  <si>
    <t>4. Diligenciamiento de indicadores de estructura, proceso y resultado</t>
  </si>
  <si>
    <t>5.Ivestigacciones de accidentes  33.</t>
  </si>
  <si>
    <t>Mayo: Para este periodo se programaron  16 actividades  y se ejecutaron 15 actividades encaminadas a cumplir con el subprograma de Medicina de Preventiva del Trabajo: Evaluaciones médicas ocupacionales, actividades del SVE de Riesgo Psicosocial, Biomecánico, Cardiovascular y Biológico, Mesa laboral, seguimiento a casos médicos,Subprograma de Higiene y Seguridad Industrial: 1investigaciones de accidentes. entrega de EPP, inspecciones a centros de trabajo.""</t>
  </si>
  <si>
    <t>Junio: Para este periodo se programaron  17 actividades  y se ejecutaron 15 actividades encaminadas a cumplir con el subprograma de Medicina de Preventiva del Trabajo: Evaluaciones médicas ocupacionales, actividades del SVE de Riesgo Psicosocial, Biomecánico, Cardiovascular y Biológico, Mesa laboral, seguimiento a casos médicos,Subprograma de Higiene y Seguridad Industrial: 1investigaciones de accidentes. entrega de EPP, inspecciones a centros de trabajo.""</t>
  </si>
  <si>
    <t>R3: Abril, Mayo, Junio: Se adjunto evidencia de matriz de seguimiento al Plan Estrategico de Talento Humano, donde se ejecutaron 72 actividades planeadas</t>
  </si>
  <si>
    <t>PAC2024: En junio, se envió por correo electrónico a la DF, la reprogramación del PAC para los meses de julio, agosto y septiembre de 2024.</t>
  </si>
  <si>
    <t>* Archivo con los rubros de gastos de funcionamiento - gastos de personal.</t>
  </si>
  <si>
    <t>* Archivo con los rubros de gastos de funcionamiento - adquisición de bienes y servicios.</t>
  </si>
  <si>
    <t>* Archivo con los rubros de gastos de funcionamiento en reservas presuuestales.</t>
  </si>
  <si>
    <t>PRESUPUESTO: Para los rubros de gastos de personal:</t>
  </si>
  <si>
    <t>En abril, mayo y junio se generó el seguimiento de la ejecución presupuestal.</t>
  </si>
  <si>
    <t>En abril se realizó la justificación para la reducción presupuestal de gastos de personal, debido a que el valor de reservas de 2023 superó el porcentaje límite.</t>
  </si>
  <si>
    <t>En abril y mayo se generaron los traslados presupuestales para el pago de sentencias, las cuales afectaron el rubro de prima de navidad.</t>
  </si>
  <si>
    <t>Para los rubros de adquisición de bienes y servicios:</t>
  </si>
  <si>
    <t>En los meses de abril, mayo y junio se enviaron a los responsables de cada contrato un correo de seguimiento al PAC y reservas</t>
  </si>
  <si>
    <t>En los meses de abril, mayo y junio no se realizaron traslados presupustales</t>
  </si>
  <si>
    <t>RESERVAS: En junio se realizó la reprogramación de pagos de reservas presupuestales para los meses de julio, agosto y septiembre de 2024.</t>
  </si>
  <si>
    <t>En Junio se envío un correo a cada supervisiror con el seguimiento a las reservas en el cual se especifica el porcentaje de ejecucuión</t>
  </si>
  <si>
    <t>PLAN AUSTERIDAD: En abril se entregó la información del reporte de austeridad del primer trimestre.</t>
  </si>
  <si>
    <t>En junio se realizó la consolidación de la información para el reporte de austeridad del segundo trimestre y el informe de austeridad del primer semestre.</t>
  </si>
  <si>
    <t>INDICADOR DE EFECTIVIDAD SST: Abril:  Se aplicaron 503  encuestas de satistafcción  relacionads con el SVE Biomecanico, Biológico y Psicooscial,a así como actividdaes relacionadas con el Plan de Emergencia a los cuales respodieron 74,16% con excelente(373 personas) , 24,65% con bueno (124 personas) y 1,19 % con regular(6 personas).</t>
  </si>
  <si>
    <t>Mayo:  Se aplicaron  587 encuestas de satistafcción  relacionads con el SVE Biomecanico, Biológico y Psicooscial,a así como actividdaes relacionadas con el Plan de Emergencia a los cuales respodieron 78,53% con excelente(461 personas) , 20,61% con bueno (121 personas)  y  0,85 % con regular(5  personas).</t>
  </si>
  <si>
    <t>Junio:  Se aplicaron  697 encuestas de satistafcción  relacionads con el SVE Biomecanico, Biológico y Psicooscial,a así como actividdaes relacionadas con el Plan de Emergencia a los cuales respodieron  68,01% con excelente(474personas) , 30,85% con bueno (215 personas) , 1% con regular( 7 personas) y  0,14 con Malo ( 1 persona) .</t>
  </si>
  <si>
    <t>Analisis MIPG: En el segundo trimestre se aplicaron en total 1787 encuestas, de las cuales 1308 personas calificaron las actividades con nivel excelente y 460 personas con nivel bueno, lo que permite obtener un nivel de satisfacción de 98.94%, resultado ubicado en rango de gestión sobresaliente. Lo anterior evidencia que las actividades planeadas y realizadas para dar cumplimiento al SG-SST son satisfactorias, de acuerdo a la percepción de servidores públicos y contratistas frente a las mismas.</t>
  </si>
  <si>
    <t>INDICADOR DE EFICACIA: Durante el segundo trimestre de 2024, en el marco del cumplimiento del Plan Estratégico de Talento Humano, se ejecutaron un total de 72 actividades, las cuales permiten dar cuenta de la ejecución de actividades relacionadas con la implementación de los siguientes planes: plan de comunicaciones, plan de gestión documental, plan anual de vacantes, plan de previsión de necesidades de talento humano, plan de bienestar e incentivos, plan de intervención de clima organizacional, plan de cultura de integridad, plan institucional de capacitación y plan de seguridad y salud en el trabajo. El Plan Estratégico de Talento Humano se desarrolla teniendo en cuenta los módulos del Programa “Talento Humano en una Organización Saludable”, los cuales atienden directamente los componentes del ciclo de vida del servidor público (planeación, ingreso, desarrollo y retiro) y las rutas de creación de valor definidas por el MIPG (felicidad, crecimiento, servicio, calidad e información).</t>
  </si>
  <si>
    <t>RIESGOS INFORMACION: En referencia al numeral 2, durante el período entre abril y junio de 2024, se llevó a cabo el diligenciamiento del formato de consulta y préstamo de historias laborales. Se constató que el acceso a estos expedientes fue realizado exclusivamente por los miembros de la Dirección de Gestión Humana, sin que se detectaran incidencias o irregularidades en el proceso.</t>
  </si>
  <si>
    <t>INDICADOR EFICIENCIA: En el primer semestre se realizaron 3 capacitaciones con una evaluación grupal inicial de: 44,2%; 51.5%; 39,2% obteniendo un promedio grupal inicial de 44.96%, al finalizar estas capacitaciones se obtuvo una evaluación grupal final de: 83,3%; 81,8%; 84,9% obteniendo un promedio grupal final de 83,33%. Con los resultados obtenidos se evidencia un incremento del 38,37% de la adherencia del conocimiento de las capacitaciones superiores a 20 horas ofertadas en el Plan Institucional de Capacitación."</t>
  </si>
  <si>
    <t>" Al finalizar cada periodo mensual se carga el reporte correpondiente a la planta de empleos para la DIrección de Gestión Humana como fuente primaria de consulta y soporte de las decisiones adminstrativas que debe tomar la Entidad en materia de personal. El soporte de la misma queda cargado en el vínculo: https://scjgovcol-my.sharepoint.com/personal/maria_pineda_scj_gov_co/_layouts/15/onedrive.aspx?e=5%3A6738a1b840a84fc799be27701f1ceb76&amp;sharingv2=true&amp;fromShare=true&amp;at=9&amp;CT=1712332463908&amp;OR=OWA%2DNT%2DMail&amp;CID=7a68f268%2D0f36%2D0f04%2Df04e%2D4b203720adbf&amp;id=%2Fpersonal%2Fmaria%5Fpineda%5Fscj%5Fgov%5Fco%2FDocuments%2FPLANTA%20SERVIDORES%202024&amp;FolderCTID=0x0120008316BB09DA8E4947942FA892EF96A466&amp;view=0</t>
  </si>
  <si>
    <t>Para el corte del segundo trimestre de 2024 se generaron vacancias definitivas en la planta de empleos en los cargos con vocación de carrera admisnitrativa, las cuales fueron reportadas debidamente en el aplicativo SIMO de la CNSC generando la constancia que expide el SIMO. Para ello se cargan las fichas correspondientes dado que el SIMO al no ser administrado por la SDSCJ no genera reportes. El control y seguimiento de la Secretaría corresponde al cuadro de control que se actualiza con cada novedad en la materia el cual se carga como evidencia completa.</t>
  </si>
  <si>
    <t>SE INGRESAN 903 NOVEDADES ADMISTRATIVAS DEL MES DE ABRIL DE LOS SERVIDORES PUBLICOS EN EL APLICATIVO SIDEAP. SE INGRESAN 1011 NOVEDADES ADMISTRATIVAS DEL MES DE MAYO DE LOS SERVIDORES PUBLICOS EN EL APLICATIVO SIDEAP.SE INGRESAN 724 NOVEDADES ADMISTRATIVAS DEL MES DE JUNIO DE LOS SERVIDORES PUBLICOS EN EL APLICATIVO SIDEAP. "</t>
  </si>
  <si>
    <t>"Con corte al 30 de junio de 2024 se gestionaron 40 procesos de encargo que quedan publicados de manera permanente en la página web y la intranet de la SDSCJ en el banner de encargos, los cuales son de onsulta permanente por servidores y grupos de interés. Como consecuencia de los procesos se gestionaron finalmente un total de 43 actos administrativos de encargo. La evidencia en tiempo real se registra en el vínculo https://scj.gov.co/proceso-encargo; todos los procesos debidamente registrados, identificados y numerados secuencialmente, así como comunicados a todos los servidores de la entidad a través del correo electrónico institucional encargosgh@scj.gov.co</t>
  </si>
  <si>
    <t>Para el primer trimestre del año 2024 no se realizó ningún nombramiento provisional toda vez que no se han seleccionado candidatos, terminados los procesos desiertos de encargo, por parte de la Alta Dirección. En materia de procesos de selección, continua abierto el uso de listas de elegibles del proceso 741 en cuyo caso se han derogado actos por no aceptación. Solo resta la provisión de un empleo en espera de aprobación de lista de la CNSC.</t>
  </si>
  <si>
    <t>En el corte del segundo trimestre de 2024 se han realizado un total de 11 nombramientos en empleos de libre nombramiento y remoción, incluido el de secretario de despacho a través de Decreto, en estricto acatameinto del orden normativo y directrices de trasparencia. En complemento al desarrollo del primer trimestre se hicieron dos nombramientos en la Dirección de Bienes, de los cuales el último toma posesión en el siguiente periodo.</t>
  </si>
  <si>
    <t>Se genera informe semestral acerca de las razones de retiro que genere insumo para el plan estrategico del talento humano.</t>
  </si>
  <si>
    <t>La planta de empleos de la SDSCJ tiene un total de 811 cargos sobre los cuales se genera el reporte de la planta en tanto vacancias temporales y defiitivas con su respectiva identificación, el cual sirve de insumo para las decisiones que debe tomar la Alta Dirección. La base del informe toma el registro completo de las situaciones administrativas que tienen afectación sobre las provisiones y vacancias en lo corrido de la vigencia 2024.</t>
  </si>
  <si>
    <t>La planta de empleos de la SDSCJ tiene un total de 811 cargos sobre los cuales se genera el reporte de la planta en tanto vacancias temporales y defiitivas con su respectiva identificación, el cual sirve de insumo para las decisiones que debe tomar la Alta Dirección. La base del informe toma el registro completo de las situaciones administrativas que tienen afectación sobre las provisiones y vacancias en lo corrido de la vigencia 2024."</t>
  </si>
  <si>
    <t>Se realiza validación de hojas de vida en SIDEAP durante el segundo trimestre 2024.</t>
  </si>
  <si>
    <t>"Se realiza envio de correos a todos los servidores recordando la obligacion de actualizar la declaracion de bienes y rentas, conflicto de interes y la publicacion de los mismos en sigep.</t>
  </si>
  <si>
    <t>Se envia primer seguimiento a los directivos, de los servidores que hacen falta por realizar esta obligacion a 17/06/2024</t>
  </si>
  <si>
    <t>Se envia correo solicitando capacitacion de SIGEP.</t>
  </si>
  <si>
    <t>Se envia segundo seguimiento a los directivos, de los servidores que hacen falta por realizar esta obligacion a 27/06/2024"</t>
  </si>
  <si>
    <t> Durante el segundo trimestre se dligenció el control de novedades de cada mes y se realizaron oprtunamente las reuniones de prenómina.</t>
  </si>
  <si>
    <t> Las incapacidades de los meses de abril, mayo y junio fueron afectadas en las respectivas nóminas, asi mismo se elaboro el informe de conciliación y recobro de incapacidades, el informe con corte a junio se cargara posteriormente  teniendo en cuenta que los pagos de las incapacidades los reportan mes vencido.</t>
  </si>
  <si>
    <t>Durante el segundo trimestre, se realizó el seguimiento correspondiente con el área de SST frente a los servidores con incapacidades mayores a 90 días</t>
  </si>
  <si>
    <t>Durante el segundo trimestre, se realizaron las liquidaciones de sentencias de contrato realidad, y se gestionaron las respuestas a los requerimientos que fueron necesarias</t>
  </si>
  <si>
    <t> Se realizó el seguimiento presupuestal a los rubros de gastos de personal, dejando evidencia en los meses de abril, mayo y junio</t>
  </si>
  <si>
    <t>SE ANEXAN LA RESOLUCIONES Y EL CONSOLIDADO DE LOS ESTUDIANTES QUE REALIZARON SUS PRACTICAS LABORALES POR MEDIO DE VINCULACION FORMATIVA EN LA ENTIDAD Y CULMINARON EN EL MES DE JUNIO SUS PRACTICAS LABORALES</t>
  </si>
  <si>
    <t>"Durante el segundo trimestre de 2024 no hubo Acuerdo Laboral vigente. La negociación terminó en el mes de junio pero no se ha firmado del Acta final de acuerdos y no acuerdos.</t>
  </si>
  <si>
    <t>Se cargan 16 actas de negociacion de 2024."</t>
  </si>
  <si>
    <t>Se registra las novedades y situaciones administrativas de los servidores durante del segundo trimestre 2024</t>
  </si>
  <si>
    <t>Se radicó en la Dirección Juridica el Proceso de Bienestar,  el proceso de Capacitación PIC - 2024 y la Dotación de prendas (para quienes ganan hasta 2 smmlv) - vigencia 2023</t>
  </si>
  <si>
    <t>Planes del Decreto 612 de 2018</t>
  </si>
  <si>
    <t xml:space="preserve">En el caso que una actividad haga referencia al  Decreto 612 de 2018,  esto responde a que la misma está relacionada con los planes institucionales, los cuales se identificaran mediante las siguientes nomenclatura
</t>
  </si>
  <si>
    <t>Código referencia</t>
  </si>
  <si>
    <t>Nombre del plan</t>
  </si>
  <si>
    <t xml:space="preserve">PI_01 </t>
  </si>
  <si>
    <t>Plan Institucional de Archivos de la Entidad ­PINAR</t>
  </si>
  <si>
    <t>PI_02</t>
  </si>
  <si>
    <t>Plan Anual de Adquisiciones</t>
  </si>
  <si>
    <t>PI_03</t>
  </si>
  <si>
    <t>Plan Anual de Vacantes</t>
  </si>
  <si>
    <t>PI_04</t>
  </si>
  <si>
    <t>Plan de Previsión de Necesidades</t>
  </si>
  <si>
    <t>PI_05</t>
  </si>
  <si>
    <t>Plan Estratégico de Talento Humano</t>
  </si>
  <si>
    <t>PI_06</t>
  </si>
  <si>
    <t>Plan Institucional de Capacitación</t>
  </si>
  <si>
    <t>PI_07</t>
  </si>
  <si>
    <t>Plan de Bienestar e Incentivos Institucionales</t>
  </si>
  <si>
    <t>PI_08</t>
  </si>
  <si>
    <t>Plan de Trabajo Anual en Seguridad y Salud en el Trabajo</t>
  </si>
  <si>
    <t>PI_09</t>
  </si>
  <si>
    <t>Programa de Transparencia y Ética Pública</t>
  </si>
  <si>
    <t>PI_10</t>
  </si>
  <si>
    <t>Plan Estratégico de Tecnologías de la Información y las Comunicaciones -­ PETI</t>
  </si>
  <si>
    <t>PI_11</t>
  </si>
  <si>
    <t>Plan de Tratamiento de Riesgos de Seguridad y Privacidad de la Información</t>
  </si>
  <si>
    <t>PI_12</t>
  </si>
  <si>
    <t>Plan de Seguridad y Privacidad de la Información</t>
  </si>
  <si>
    <t>Columnas del formato</t>
  </si>
  <si>
    <t>Descripción</t>
  </si>
  <si>
    <t xml:space="preserve">FORMULACIÓN </t>
  </si>
  <si>
    <t xml:space="preserve">Plan </t>
  </si>
  <si>
    <t>OFICINA/OFICINA ASESORA/SUBSECRETARÍA</t>
  </si>
  <si>
    <t>Seleccinar oficina, oficinas asesora o subsecretarias, para el caso de las Direcciones la subsecretaria a la cual hacen parte.</t>
  </si>
  <si>
    <t>Seleccionar la dependencia a la que corresponde la información a diligenciar.</t>
  </si>
  <si>
    <t>Seleccionar el proceso al cual se encuentra asociado la dependencia. En el caso que aplique.</t>
  </si>
  <si>
    <t>OBJETIVO ESTRATEGICO</t>
  </si>
  <si>
    <t>Seleccionar el objetivo estrategico al que se encuentra asociado la actividad.  En el caso que aplique.</t>
  </si>
  <si>
    <t>Seleccionar el o los proyecto(s) de inversión que esta asocida la actividad</t>
  </si>
  <si>
    <t>POLITICA MIPG</t>
  </si>
  <si>
    <t>Seleccionar la política del Modelo Integrado de Planeación y Gestión MIPG asociada la actividad. En el caso que aplique</t>
  </si>
  <si>
    <t xml:space="preserve">Corresponde a la actividad a las que se compromete la dependencia para la vigencia, su descripción debe reflejar una acción concreta, clara, medible y verificable. En el caso que la actividad este asociada al Decreto 612 de 2018 realice lo indicado en la G-DE-02 Guia formulación, seguimiento y monitoreo del plan de acción - POA	</t>
  </si>
  <si>
    <t>Corresponde a la unidad con la cual se mide la actividad.</t>
  </si>
  <si>
    <t>Determinar el nivel de importancia de cada actividad, reflejado en el valor porcentual que se asigna a cada una de ellas, la sumatoria de los ponderados debe ser del 100% para cada dependencia.</t>
  </si>
  <si>
    <t>Tipo de Indicador</t>
  </si>
  <si>
    <t>Indicar el tipo de indicador definido, señalando si es de eficacia, eficiencia, producto, efectividad o según aplique.</t>
  </si>
  <si>
    <t>Formula de Indicador</t>
  </si>
  <si>
    <t>Teniendo en cuenta la actividad, la meta programada por periodo y la meta anual, elabore la formula respectiva. Para el caso de las metas numéricas, el indicador se debe definir teniendo en cuanta lo ejecutado vs lo programado (meta anual) para lograr una formula con variables.</t>
  </si>
  <si>
    <t>PROGRAMACIÓN POR TRIMESTRE</t>
  </si>
  <si>
    <t>Corresponde a la distribución de la meta (cantidad) para cada trimestre de la vigencia,  registrar la programación.</t>
  </si>
  <si>
    <t>Valor total de acuerdo con el tipo de meta y la planeación de la actividad.</t>
  </si>
  <si>
    <r>
      <t>Seleccionar el tipo de meta correspondiente para su medición:
a)</t>
    </r>
    <r>
      <rPr>
        <b/>
        <sz val="11"/>
        <color rgb="FF000000"/>
        <rFont val="Arial"/>
        <family val="2"/>
      </rPr>
      <t xml:space="preserve"> Sumatoria:</t>
    </r>
    <r>
      <rPr>
        <sz val="11"/>
        <color rgb="FF000000"/>
        <rFont val="Arial"/>
        <family val="2"/>
      </rPr>
      <t xml:space="preserve"> Meta que mide los avances progresivos de la actividad formulada y que al finalizar la vigencia determinan el cumplimiento de la meta anual. 
b)</t>
    </r>
    <r>
      <rPr>
        <b/>
        <sz val="11"/>
        <color rgb="FF000000"/>
        <rFont val="Arial"/>
        <family val="2"/>
      </rPr>
      <t xml:space="preserve"> Demanda</t>
    </r>
    <r>
      <rPr>
        <sz val="11"/>
        <color rgb="FF000000"/>
        <rFont val="Arial"/>
        <family val="2"/>
      </rPr>
      <t xml:space="preserve">: Meta que se mide de acuerdo con las solicitudes o requerimientos de información y/o documentación que se reciben y requieren atención, trámite y respuesta.
c) </t>
    </r>
    <r>
      <rPr>
        <b/>
        <sz val="11"/>
        <color rgb="FF000000"/>
        <rFont val="Arial"/>
        <family val="2"/>
      </rPr>
      <t>Constante</t>
    </r>
    <r>
      <rPr>
        <sz val="11"/>
        <color rgb="FF000000"/>
        <rFont val="Arial"/>
        <family val="2"/>
      </rPr>
      <t xml:space="preserve">: Se usa cuando la meta es permanente durante todos los trimestres. Este tipo de meta se utiliza cuando se proyecta realizar la misma acción todos los periodos en los que se programe y no es necesario distribuir el cumplimiento de la meta en diferentes momentos.
</t>
    </r>
  </si>
  <si>
    <t xml:space="preserve">SEGUIMIENTO </t>
  </si>
  <si>
    <t>Registrar el avance numérico ejecutado en el periodo evaluado, de acuerdo con el tipo de meta y programación.</t>
  </si>
  <si>
    <t>No registrar información en este campo, el formato con los datos registrados suministrará un valor.</t>
  </si>
  <si>
    <t>% DE EJECUCIÓN</t>
  </si>
  <si>
    <t>Cumplimiento por actividad %</t>
  </si>
  <si>
    <t>Seguimiento primera línea de defensa</t>
  </si>
  <si>
    <t>Logros</t>
  </si>
  <si>
    <t>Describir las actividades realizadas y sus beneficios para lograr la meta programada durante el periodo a reportar.</t>
  </si>
  <si>
    <t>Dificultades</t>
  </si>
  <si>
    <t>Describir las situaciones que pudieron afectar negativamente el avance programado en la actividad.</t>
  </si>
  <si>
    <t>Medidas Correctivas</t>
  </si>
  <si>
    <t>Describir las acciones que se desarrollaron para retomar la programación establecida inicialmente.</t>
  </si>
  <si>
    <t>Medio de verificación</t>
  </si>
  <si>
    <t>Describir los documentos, archivos o información que soporta la ejecución de la actividad</t>
  </si>
  <si>
    <t>Monitoreo segunda línea de defensa (OAP)</t>
  </si>
  <si>
    <t>Oportunidad en la entrega de la información</t>
  </si>
  <si>
    <t>La Oficina Asesora de Planeación indicará si el reporte se entrego de manera oportuna.</t>
  </si>
  <si>
    <t>Obsevaciones</t>
  </si>
  <si>
    <t>La Oficina Asesora de Planeación registrara información relacionada con la coherencia entre:
 - Ejecución.
 - Evidencia.
 - Logros descritos.</t>
  </si>
  <si>
    <t>TRIMESTRE  4</t>
  </si>
  <si>
    <t>3. Realizar seguimiento al cumplimiento de la programación definida para la
generación de Documentos de Análisis de julio a diciembre de 2024</t>
  </si>
  <si>
    <t>4. Realizar el seguimiento financiero mensual de los contratos diferentes a OPS en ejecución a cargo de la Dirección de Bienes mediante el formato F-AB-1351</t>
  </si>
  <si>
    <t>2. Realizar con entidades externas  actividades  que fortalezcan el proceso de atención integral, que se efectúa en el establecimiento (Atención integral)</t>
  </si>
  <si>
    <t xml:space="preserve">La Oficina de Análisis de Información y Estudios Estratégicos solicita reprogramar  las metas para tercer  y cuarto trimestre de las actividades 1 y 2 e incluir la actividad 3
La Dirección de Bienes solicita ajuste en la actividad "Realizar el seguimiento financiero mensual de los contratos diferentes a OPS en ejecución a cargo de la Dirección de Bienes mediante el formato F-AB-1351".
La Cárcel Distrital solicita ajuste en la redacción de la actividad No.2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</si>
</sst>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0%"/>
  </numFmts>
  <fonts count="4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11"/>
      <color rgb="FF000000"/>
      <name val="Calibri"/>
      <family val="2"/>
      <scheme val="minor"/>
    </font>
    <font>
      <sz val="11"/>
      <color rgb="FF000000"/>
      <name val="Calibri"/>
      <family val="2"/>
      <scheme val="minor"/>
    </font>
    <font>
      <sz val="11"/>
      <color theme="1"/>
      <name val="Arial"/>
      <family val="2"/>
    </font>
    <font>
      <sz val="11"/>
      <name val="Calibri"/>
      <family val="2"/>
    </font>
    <font>
      <sz val="8"/>
      <name val="Calibri"/>
      <family val="2"/>
      <scheme val="minor"/>
    </font>
    <font>
      <sz val="13"/>
      <color rgb="FF333333"/>
      <name val="Arial"/>
      <family val="2"/>
    </font>
    <font>
      <sz val="9"/>
      <color theme="1"/>
      <name val="Arial"/>
      <family val="2"/>
    </font>
    <font>
      <b/>
      <sz val="14"/>
      <color theme="0"/>
      <name val="Arial"/>
      <family val="2"/>
    </font>
    <font>
      <b/>
      <sz val="11"/>
      <color theme="1"/>
      <name val="Arial"/>
      <family val="2"/>
    </font>
    <font>
      <b/>
      <sz val="11"/>
      <name val="Arial"/>
      <family val="2"/>
    </font>
    <font>
      <b/>
      <sz val="10"/>
      <color theme="0"/>
      <name val="Arial"/>
      <family val="2"/>
    </font>
    <font>
      <b/>
      <sz val="11"/>
      <color theme="0"/>
      <name val="Arial"/>
      <family val="2"/>
    </font>
    <font>
      <b/>
      <sz val="24"/>
      <color theme="1"/>
      <name val="Arial"/>
      <family val="2"/>
    </font>
    <font>
      <sz val="11"/>
      <color rgb="FF000000"/>
      <name val="Arial"/>
      <family val="2"/>
    </font>
    <font>
      <b/>
      <sz val="14"/>
      <color theme="1"/>
      <name val="Arial"/>
      <family val="2"/>
    </font>
    <font>
      <sz val="14"/>
      <color theme="1"/>
      <name val="Arial"/>
      <family val="2"/>
    </font>
    <font>
      <sz val="12"/>
      <color theme="1"/>
      <name val="Arial"/>
      <family val="2"/>
    </font>
    <font>
      <sz val="12"/>
      <color rgb="FF000000"/>
      <name val="Arial"/>
      <family val="2"/>
    </font>
    <font>
      <b/>
      <sz val="16"/>
      <color theme="0"/>
      <name val="Arial"/>
      <family val="2"/>
    </font>
    <font>
      <b/>
      <sz val="12"/>
      <color theme="0"/>
      <name val="Arial"/>
      <family val="2"/>
    </font>
    <font>
      <b/>
      <sz val="12"/>
      <name val="Arial"/>
      <family val="2"/>
    </font>
    <font>
      <b/>
      <sz val="11"/>
      <color rgb="FF000000"/>
      <name val="Arial"/>
      <family val="2"/>
    </font>
    <font>
      <sz val="24"/>
      <color theme="1"/>
      <name val="Arial"/>
      <family val="2"/>
    </font>
    <font>
      <b/>
      <sz val="10"/>
      <color theme="0"/>
      <name val="Calibri Light"/>
      <family val="2"/>
      <scheme val="major"/>
    </font>
    <font>
      <b/>
      <sz val="12"/>
      <color theme="1"/>
      <name val="Arial"/>
      <family val="2"/>
    </font>
    <font>
      <sz val="12"/>
      <color rgb="FF000000"/>
      <name val="Franklin Gothic Book"/>
      <family val="2"/>
    </font>
    <font>
      <b/>
      <sz val="18"/>
      <color theme="0"/>
      <name val="Arial"/>
      <family val="2"/>
    </font>
    <font>
      <sz val="11"/>
      <color rgb="FF333333"/>
      <name val="Arial"/>
      <family val="2"/>
    </font>
    <font>
      <sz val="12"/>
      <name val="Arial"/>
      <family val="2"/>
    </font>
    <font>
      <u/>
      <sz val="11"/>
      <color theme="10"/>
      <name val="Calibri"/>
      <family val="2"/>
      <scheme val="minor"/>
    </font>
    <font>
      <sz val="11"/>
      <color theme="1"/>
      <name val="Arial"/>
    </font>
    <font>
      <sz val="11"/>
      <color rgb="FF000000"/>
      <name val="Arial"/>
    </font>
    <font>
      <sz val="11"/>
      <color indexed="8"/>
      <name val="Arial"/>
    </font>
    <font>
      <sz val="11"/>
      <name val="Arial"/>
    </font>
    <font>
      <b/>
      <sz val="11"/>
      <color rgb="FF000000"/>
      <name val="Arial"/>
    </font>
    <font>
      <b/>
      <sz val="24"/>
      <color theme="1"/>
      <name val="Arial"/>
    </font>
    <font>
      <sz val="24"/>
      <color theme="1"/>
      <name val="Arial"/>
    </font>
    <font>
      <b/>
      <sz val="11"/>
      <color theme="1"/>
      <name val="Arial"/>
    </font>
    <font>
      <b/>
      <sz val="11"/>
      <name val="Arial"/>
    </font>
    <font>
      <b/>
      <sz val="10"/>
      <color theme="0"/>
      <name val="Arial"/>
    </font>
    <font>
      <b/>
      <sz val="11"/>
      <color theme="0"/>
      <name val="Arial"/>
    </font>
    <font>
      <sz val="10"/>
      <name val="Arial"/>
    </font>
    <font>
      <sz val="11"/>
      <color theme="0"/>
      <name val="Arial"/>
    </font>
    <font>
      <sz val="10"/>
      <color rgb="FF000000"/>
      <name val="Arial"/>
    </font>
  </fonts>
  <fills count="34">
    <fill>
      <patternFill patternType="none"/>
    </fill>
    <fill>
      <patternFill patternType="gray125"/>
    </fill>
    <fill>
      <patternFill patternType="solid">
        <fgColor theme="3" tint="0.79998168889431442"/>
        <bgColor indexed="26"/>
      </patternFill>
    </fill>
    <fill>
      <patternFill patternType="solid">
        <fgColor rgb="FFCC0066"/>
        <bgColor indexed="64"/>
      </patternFill>
    </fill>
    <fill>
      <patternFill patternType="solid">
        <fgColor theme="0"/>
        <bgColor indexed="64"/>
      </patternFill>
    </fill>
    <fill>
      <patternFill patternType="solid">
        <fgColor rgb="FFFFFFFF"/>
        <bgColor rgb="FFFFFFCC"/>
      </patternFill>
    </fill>
    <fill>
      <patternFill patternType="solid">
        <fgColor theme="0" tint="-0.249977111117893"/>
        <bgColor indexed="64"/>
      </patternFill>
    </fill>
    <fill>
      <patternFill patternType="solid">
        <fgColor theme="6" tint="0.79998168889431442"/>
        <bgColor indexed="64"/>
      </patternFill>
    </fill>
    <fill>
      <patternFill patternType="solid">
        <fgColor theme="6" tint="0.79998168889431442"/>
        <bgColor indexed="26"/>
      </patternFill>
    </fill>
    <fill>
      <patternFill patternType="solid">
        <fgColor theme="0" tint="-0.14999847407452621"/>
        <bgColor indexed="26"/>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1"/>
        <bgColor indexed="64"/>
      </patternFill>
    </fill>
    <fill>
      <patternFill patternType="solid">
        <fgColor theme="1" tint="0.34998626667073579"/>
        <bgColor indexed="64"/>
      </patternFill>
    </fill>
    <fill>
      <patternFill patternType="solid">
        <fgColor theme="2" tint="-0.749992370372631"/>
        <bgColor theme="5"/>
      </patternFill>
    </fill>
    <fill>
      <patternFill patternType="solid">
        <fgColor theme="2" tint="-0.749992370372631"/>
        <bgColor indexed="26"/>
      </patternFill>
    </fill>
    <fill>
      <patternFill patternType="solid">
        <fgColor theme="1" tint="0.34998626667073579"/>
        <bgColor theme="5"/>
      </patternFill>
    </fill>
    <fill>
      <patternFill patternType="solid">
        <fgColor theme="1" tint="0.34998626667073579"/>
        <bgColor indexed="26"/>
      </patternFill>
    </fill>
    <fill>
      <patternFill patternType="solid">
        <fgColor theme="1" tint="4.9989318521683403E-2"/>
        <bgColor indexed="26"/>
      </patternFill>
    </fill>
    <fill>
      <patternFill patternType="solid">
        <fgColor theme="1" tint="4.9989318521683403E-2"/>
        <bgColor theme="5"/>
      </patternFill>
    </fill>
    <fill>
      <patternFill patternType="solid">
        <fgColor theme="1" tint="0.249977111117893"/>
        <bgColor indexed="64"/>
      </patternFill>
    </fill>
    <fill>
      <patternFill patternType="solid">
        <fgColor theme="1" tint="0.249977111117893"/>
        <bgColor indexed="31"/>
      </patternFill>
    </fill>
    <fill>
      <patternFill patternType="solid">
        <fgColor rgb="FFFF379B"/>
        <bgColor indexed="64"/>
      </patternFill>
    </fill>
    <fill>
      <patternFill patternType="solid">
        <fgColor theme="6" tint="0.79998168889431442"/>
        <bgColor rgb="FF000000"/>
      </patternFill>
    </fill>
    <fill>
      <patternFill patternType="solid">
        <fgColor theme="2" tint="-0.499984740745262"/>
        <bgColor indexed="64"/>
      </patternFill>
    </fill>
    <fill>
      <patternFill patternType="solid">
        <fgColor rgb="FF99082E"/>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FFFFFF"/>
        <bgColor rgb="FFFFFFFF"/>
      </patternFill>
    </fill>
    <fill>
      <patternFill patternType="solid">
        <fgColor rgb="FFFFFFFF"/>
        <bgColor rgb="FFCCFFFF"/>
      </patternFill>
    </fill>
    <fill>
      <patternFill patternType="solid">
        <fgColor rgb="FFFFFFFF"/>
        <bgColor rgb="FF000000"/>
      </patternFill>
    </fill>
    <fill>
      <patternFill patternType="solid">
        <fgColor theme="2"/>
        <bgColor indexed="64"/>
      </patternFill>
    </fill>
    <fill>
      <patternFill patternType="solid">
        <fgColor rgb="FFFFFF00"/>
        <bgColor indexed="64"/>
      </patternFill>
    </fill>
  </fills>
  <borders count="74">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AC184F"/>
      </left>
      <right style="medium">
        <color rgb="FFAC184F"/>
      </right>
      <top/>
      <bottom style="medium">
        <color rgb="FFAC184F"/>
      </bottom>
      <diagonal/>
    </border>
    <border>
      <left style="medium">
        <color rgb="FFAC184F"/>
      </left>
      <right style="medium">
        <color rgb="FFAC184F"/>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style="thin">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thin">
        <color theme="1"/>
      </left>
      <right style="medium">
        <color theme="1"/>
      </right>
      <top style="thin">
        <color theme="1"/>
      </top>
      <bottom style="thin">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theme="1"/>
      </left>
      <right style="thin">
        <color theme="1"/>
      </right>
      <top style="thin">
        <color theme="1"/>
      </top>
      <bottom/>
      <diagonal/>
    </border>
    <border>
      <left/>
      <right style="thin">
        <color theme="1"/>
      </right>
      <top style="thin">
        <color theme="1"/>
      </top>
      <bottom/>
      <diagonal/>
    </border>
    <border>
      <left style="medium">
        <color rgb="FF000000"/>
      </left>
      <right style="thin">
        <color theme="1"/>
      </right>
      <top style="thin">
        <color theme="1"/>
      </top>
      <bottom style="thin">
        <color theme="1"/>
      </bottom>
      <diagonal/>
    </border>
    <border>
      <left style="thin">
        <color theme="1"/>
      </left>
      <right/>
      <top style="thin">
        <color theme="1"/>
      </top>
      <bottom style="thin">
        <color theme="1"/>
      </bottom>
      <diagonal/>
    </border>
    <border>
      <left style="medium">
        <color theme="1"/>
      </left>
      <right style="thin">
        <color theme="1"/>
      </right>
      <top style="medium">
        <color theme="1"/>
      </top>
      <bottom style="thin">
        <color theme="1"/>
      </bottom>
      <diagonal/>
    </border>
    <border>
      <left style="medium">
        <color theme="1"/>
      </left>
      <right style="thin">
        <color theme="1"/>
      </right>
      <top style="thin">
        <color theme="1"/>
      </top>
      <bottom style="medium">
        <color theme="1"/>
      </bottom>
      <diagonal/>
    </border>
    <border>
      <left style="thin">
        <color indexed="64"/>
      </left>
      <right/>
      <top style="thin">
        <color indexed="64"/>
      </top>
      <bottom/>
      <diagonal/>
    </border>
    <border>
      <left style="medium">
        <color theme="1"/>
      </left>
      <right style="thin">
        <color theme="1"/>
      </right>
      <top style="thin">
        <color theme="1"/>
      </top>
      <bottom style="thin">
        <color theme="1"/>
      </bottom>
      <diagonal/>
    </border>
    <border>
      <left style="medium">
        <color theme="1"/>
      </left>
      <right style="thin">
        <color theme="1"/>
      </right>
      <top style="thin">
        <color theme="1"/>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medium">
        <color indexed="64"/>
      </left>
      <right style="thin">
        <color theme="1"/>
      </right>
      <top style="thin">
        <color theme="1"/>
      </top>
      <bottom style="thin">
        <color theme="1"/>
      </bottom>
      <diagonal/>
    </border>
    <border>
      <left style="thin">
        <color theme="1"/>
      </left>
      <right/>
      <top style="medium">
        <color theme="1"/>
      </top>
      <bottom style="thin">
        <color theme="1"/>
      </bottom>
      <diagonal/>
    </border>
    <border>
      <left style="thin">
        <color theme="1"/>
      </left>
      <right style="medium">
        <color indexed="64"/>
      </right>
      <top style="medium">
        <color theme="1"/>
      </top>
      <bottom style="thin">
        <color theme="1"/>
      </bottom>
      <diagonal/>
    </border>
    <border>
      <left style="medium">
        <color indexed="64"/>
      </left>
      <right style="thin">
        <color theme="1"/>
      </right>
      <top style="thin">
        <color theme="1"/>
      </top>
      <bottom/>
      <diagonal/>
    </border>
    <border>
      <left style="thin">
        <color theme="1"/>
      </left>
      <right/>
      <top style="medium">
        <color indexed="64"/>
      </top>
      <bottom/>
      <diagonal/>
    </border>
    <border>
      <left style="thin">
        <color theme="1"/>
      </left>
      <right/>
      <top style="thin">
        <color theme="1"/>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style="medium">
        <color theme="1"/>
      </right>
      <top style="medium">
        <color theme="1"/>
      </top>
      <bottom style="medium">
        <color theme="1"/>
      </bottom>
      <diagonal/>
    </border>
    <border>
      <left/>
      <right style="medium">
        <color indexed="64"/>
      </right>
      <top/>
      <bottom style="thin">
        <color indexed="64"/>
      </bottom>
      <diagonal/>
    </border>
    <border>
      <left style="thin">
        <color indexed="64"/>
      </left>
      <right/>
      <top style="thin">
        <color indexed="64"/>
      </top>
      <bottom style="thin">
        <color theme="1"/>
      </bottom>
      <diagonal/>
    </border>
    <border>
      <left/>
      <right style="thin">
        <color indexed="64"/>
      </right>
      <top style="thin">
        <color indexed="64"/>
      </top>
      <bottom style="thin">
        <color theme="1"/>
      </bottom>
      <diagonal/>
    </border>
    <border>
      <left/>
      <right style="medium">
        <color rgb="FF000000"/>
      </right>
      <top style="thin">
        <color theme="1"/>
      </top>
      <bottom style="thin">
        <color theme="1"/>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style="thin">
        <color theme="1"/>
      </left>
      <right style="medium">
        <color indexed="64"/>
      </right>
      <top style="thin">
        <color theme="1"/>
      </top>
      <bottom/>
      <diagonal/>
    </border>
    <border>
      <left/>
      <right/>
      <top/>
      <bottom style="thin">
        <color indexed="64"/>
      </bottom>
      <diagonal/>
    </border>
    <border>
      <left style="thin">
        <color theme="1"/>
      </left>
      <right style="medium">
        <color theme="1"/>
      </right>
      <top style="thin">
        <color theme="1"/>
      </top>
      <bottom/>
      <diagonal/>
    </border>
    <border>
      <left/>
      <right style="thin">
        <color indexed="64"/>
      </right>
      <top/>
      <bottom style="thin">
        <color indexed="64"/>
      </bottom>
      <diagonal/>
    </border>
    <border>
      <left/>
      <right style="thin">
        <color indexed="64"/>
      </right>
      <top style="thin">
        <color indexed="64"/>
      </top>
      <bottom/>
      <diagonal/>
    </border>
  </borders>
  <cellStyleXfs count="8">
    <xf numFmtId="0" fontId="0" fillId="0" borderId="0"/>
    <xf numFmtId="9" fontId="1" fillId="0" borderId="0" applyFont="0" applyFill="0" applyBorder="0" applyAlignment="0" applyProtection="0"/>
    <xf numFmtId="0" fontId="4" fillId="0" borderId="0"/>
    <xf numFmtId="9" fontId="4" fillId="0" borderId="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34" fillId="0" borderId="0" applyNumberFormat="0" applyFill="0" applyBorder="0" applyAlignment="0" applyProtection="0"/>
  </cellStyleXfs>
  <cellXfs count="392">
    <xf numFmtId="0" fontId="0" fillId="0" borderId="0" xfId="0"/>
    <xf numFmtId="0" fontId="2" fillId="3" borderId="0" xfId="0" applyFont="1" applyFill="1" applyAlignment="1">
      <alignment horizontal="center"/>
    </xf>
    <xf numFmtId="0" fontId="0" fillId="0" borderId="9" xfId="0" applyBorder="1" applyAlignment="1">
      <alignment vertical="center"/>
    </xf>
    <xf numFmtId="0" fontId="0" fillId="0" borderId="9" xfId="0" applyBorder="1"/>
    <xf numFmtId="0" fontId="6" fillId="0" borderId="9" xfId="0" applyFont="1" applyBorder="1" applyAlignment="1">
      <alignment vertical="center"/>
    </xf>
    <xf numFmtId="0" fontId="0" fillId="0" borderId="9" xfId="0" applyBorder="1" applyAlignment="1">
      <alignment horizontal="left" vertical="center"/>
    </xf>
    <xf numFmtId="0" fontId="0" fillId="0" borderId="11" xfId="0" applyBorder="1"/>
    <xf numFmtId="0" fontId="3" fillId="0" borderId="9" xfId="0" applyFont="1" applyBorder="1" applyAlignment="1">
      <alignment vertical="center"/>
    </xf>
    <xf numFmtId="0" fontId="3" fillId="0" borderId="9" xfId="0" applyFont="1" applyBorder="1"/>
    <xf numFmtId="0" fontId="7" fillId="0" borderId="9" xfId="0" applyFont="1" applyBorder="1" applyAlignment="1">
      <alignment horizontal="justify" vertical="center" wrapText="1"/>
    </xf>
    <xf numFmtId="0" fontId="7" fillId="0" borderId="10" xfId="0" applyFont="1" applyBorder="1" applyAlignment="1">
      <alignment horizontal="justify" vertical="center" wrapText="1"/>
    </xf>
    <xf numFmtId="0" fontId="7" fillId="0" borderId="9" xfId="0" applyFont="1" applyBorder="1" applyAlignment="1">
      <alignment vertical="center" wrapText="1"/>
    </xf>
    <xf numFmtId="0" fontId="0" fillId="0" borderId="9" xfId="0" applyBorder="1" applyAlignment="1">
      <alignment horizontal="justify" wrapText="1"/>
    </xf>
    <xf numFmtId="0" fontId="10" fillId="0" borderId="0" xfId="0" applyFont="1" applyAlignment="1">
      <alignment horizontal="left" vertical="center" wrapText="1"/>
    </xf>
    <xf numFmtId="0" fontId="11" fillId="0" borderId="18" xfId="0" applyFont="1" applyBorder="1" applyAlignment="1">
      <alignment horizontal="justify" vertical="center" wrapText="1"/>
    </xf>
    <xf numFmtId="0" fontId="11" fillId="0" borderId="18" xfId="0" applyFont="1" applyBorder="1" applyAlignment="1">
      <alignment vertical="center" wrapText="1"/>
    </xf>
    <xf numFmtId="0" fontId="11" fillId="0" borderId="19" xfId="0" applyFont="1" applyBorder="1" applyAlignment="1">
      <alignment vertical="center" wrapText="1"/>
    </xf>
    <xf numFmtId="0" fontId="11" fillId="0" borderId="19" xfId="0" applyFont="1" applyBorder="1" applyAlignment="1">
      <alignment horizontal="justify" vertical="center" wrapText="1"/>
    </xf>
    <xf numFmtId="0" fontId="0" fillId="0" borderId="0" xfId="0" applyAlignment="1">
      <alignment horizontal="justify" vertical="center"/>
    </xf>
    <xf numFmtId="0" fontId="0" fillId="0" borderId="0" xfId="0" applyAlignment="1">
      <alignment horizontal="left" vertical="center"/>
    </xf>
    <xf numFmtId="0" fontId="0" fillId="0" borderId="0" xfId="0" applyAlignment="1">
      <alignment horizontal="justify" wrapText="1"/>
    </xf>
    <xf numFmtId="0" fontId="8" fillId="5" borderId="21" xfId="0" applyFont="1" applyFill="1" applyBorder="1" applyAlignment="1">
      <alignment horizontal="center" vertical="center" wrapText="1"/>
    </xf>
    <xf numFmtId="0" fontId="11" fillId="0" borderId="0" xfId="0" applyFont="1" applyAlignment="1">
      <alignment vertical="center" wrapText="1"/>
    </xf>
    <xf numFmtId="0" fontId="7" fillId="0" borderId="30" xfId="0" applyFont="1" applyBorder="1" applyAlignment="1">
      <alignment horizontal="center" vertical="center"/>
    </xf>
    <xf numFmtId="0" fontId="7" fillId="0" borderId="22" xfId="0" applyFont="1" applyBorder="1"/>
    <xf numFmtId="0" fontId="7" fillId="4" borderId="22" xfId="0" applyFont="1" applyFill="1" applyBorder="1"/>
    <xf numFmtId="0" fontId="12" fillId="10" borderId="9" xfId="0" applyFont="1" applyFill="1" applyBorder="1" applyAlignment="1">
      <alignment horizontal="center" vertical="center"/>
    </xf>
    <xf numFmtId="0" fontId="16" fillId="10" borderId="9" xfId="0" applyFont="1" applyFill="1" applyBorder="1" applyAlignment="1">
      <alignment horizontal="center" vertical="center"/>
    </xf>
    <xf numFmtId="0" fontId="3" fillId="11" borderId="9" xfId="0" applyFont="1" applyFill="1" applyBorder="1" applyAlignment="1">
      <alignment horizontal="center" vertical="center"/>
    </xf>
    <xf numFmtId="0" fontId="25" fillId="12" borderId="9" xfId="0" applyFont="1" applyFill="1" applyBorder="1" applyAlignment="1">
      <alignment horizontal="center" vertical="center" wrapText="1"/>
    </xf>
    <xf numFmtId="0" fontId="7" fillId="0" borderId="0" xfId="0" applyFont="1"/>
    <xf numFmtId="0" fontId="7" fillId="0" borderId="2" xfId="0" applyFont="1" applyBorder="1"/>
    <xf numFmtId="0" fontId="7" fillId="0" borderId="3" xfId="0" applyFont="1" applyBorder="1"/>
    <xf numFmtId="0" fontId="7" fillId="0" borderId="8" xfId="0" applyFont="1" applyBorder="1"/>
    <xf numFmtId="0" fontId="7" fillId="0" borderId="7" xfId="0" applyFont="1" applyBorder="1"/>
    <xf numFmtId="0" fontId="7" fillId="0" borderId="14" xfId="0" applyFont="1" applyBorder="1"/>
    <xf numFmtId="0" fontId="16" fillId="17" borderId="23" xfId="0" applyFont="1" applyFill="1" applyBorder="1" applyAlignment="1" applyProtection="1">
      <alignment horizontal="center" vertical="center" wrapText="1"/>
      <protection locked="0"/>
    </xf>
    <xf numFmtId="0" fontId="16" fillId="17" borderId="22" xfId="0" applyFont="1" applyFill="1" applyBorder="1" applyAlignment="1" applyProtection="1">
      <alignment horizontal="center" vertical="center" wrapText="1"/>
      <protection locked="0"/>
    </xf>
    <xf numFmtId="0" fontId="16" fillId="18" borderId="22" xfId="0" applyFont="1" applyFill="1" applyBorder="1" applyAlignment="1" applyProtection="1">
      <alignment horizontal="center" vertical="center" wrapText="1"/>
      <protection locked="0"/>
    </xf>
    <xf numFmtId="1" fontId="16" fillId="17" borderId="22" xfId="0" applyNumberFormat="1" applyFont="1" applyFill="1" applyBorder="1" applyAlignment="1" applyProtection="1">
      <alignment horizontal="center" vertical="center" wrapText="1"/>
      <protection locked="0"/>
    </xf>
    <xf numFmtId="0" fontId="16" fillId="17" borderId="28" xfId="0" applyFont="1" applyFill="1" applyBorder="1" applyAlignment="1" applyProtection="1">
      <alignment horizontal="center" vertical="center" wrapText="1"/>
      <protection locked="0"/>
    </xf>
    <xf numFmtId="1" fontId="16" fillId="20" borderId="24" xfId="0" applyNumberFormat="1" applyFont="1" applyFill="1" applyBorder="1" applyAlignment="1" applyProtection="1">
      <alignment horizontal="center" vertical="center" wrapText="1"/>
      <protection locked="0"/>
    </xf>
    <xf numFmtId="1" fontId="16" fillId="20" borderId="25" xfId="0" applyNumberFormat="1" applyFont="1" applyFill="1" applyBorder="1" applyAlignment="1" applyProtection="1">
      <alignment horizontal="center" vertical="center" wrapText="1"/>
      <protection locked="0"/>
    </xf>
    <xf numFmtId="0" fontId="16" fillId="22" borderId="25" xfId="0" applyFont="1" applyFill="1" applyBorder="1" applyAlignment="1" applyProtection="1">
      <alignment horizontal="center" vertical="center" wrapText="1"/>
      <protection locked="0"/>
    </xf>
    <xf numFmtId="0" fontId="13" fillId="6" borderId="25" xfId="0" applyFont="1" applyFill="1" applyBorder="1" applyAlignment="1" applyProtection="1">
      <alignment horizontal="center" vertical="center" wrapText="1"/>
      <protection locked="0"/>
    </xf>
    <xf numFmtId="0" fontId="28" fillId="23" borderId="9" xfId="0" applyFont="1" applyFill="1" applyBorder="1" applyAlignment="1">
      <alignment horizontal="center" vertical="center" wrapText="1"/>
    </xf>
    <xf numFmtId="0" fontId="3" fillId="0" borderId="9" xfId="0" applyFont="1" applyBorder="1" applyAlignment="1">
      <alignment vertical="center" wrapText="1"/>
    </xf>
    <xf numFmtId="0" fontId="5" fillId="0" borderId="9" xfId="0" applyFont="1" applyBorder="1" applyAlignment="1">
      <alignment vertical="center" wrapText="1"/>
    </xf>
    <xf numFmtId="0" fontId="5" fillId="0" borderId="20" xfId="0" applyFont="1" applyBorder="1" applyAlignment="1">
      <alignment vertical="center" wrapText="1"/>
    </xf>
    <xf numFmtId="0" fontId="6" fillId="0" borderId="0" xfId="0" applyFont="1" applyAlignment="1">
      <alignment wrapText="1"/>
    </xf>
    <xf numFmtId="0" fontId="0" fillId="0" borderId="0" xfId="0" applyAlignment="1">
      <alignment wrapText="1"/>
    </xf>
    <xf numFmtId="0" fontId="29" fillId="0" borderId="0" xfId="0" applyFont="1" applyAlignment="1">
      <alignment vertical="top" wrapText="1"/>
    </xf>
    <xf numFmtId="0" fontId="16" fillId="0" borderId="0" xfId="0" applyFont="1" applyAlignment="1">
      <alignment vertical="center" wrapText="1"/>
    </xf>
    <xf numFmtId="0" fontId="30" fillId="0" borderId="0" xfId="0" applyFont="1" applyAlignment="1">
      <alignment vertical="top" wrapText="1"/>
    </xf>
    <xf numFmtId="0" fontId="31" fillId="10" borderId="62" xfId="0" applyFont="1" applyFill="1" applyBorder="1" applyAlignment="1">
      <alignment horizontal="center" vertical="center" wrapText="1"/>
    </xf>
    <xf numFmtId="0" fontId="7" fillId="0" borderId="0" xfId="0" applyFont="1" applyAlignment="1">
      <alignment wrapText="1"/>
    </xf>
    <xf numFmtId="0" fontId="7" fillId="0" borderId="24" xfId="0" applyFont="1" applyBorder="1" applyAlignment="1">
      <alignment wrapText="1"/>
    </xf>
    <xf numFmtId="0" fontId="7" fillId="0" borderId="25" xfId="0" applyFont="1" applyBorder="1" applyAlignment="1">
      <alignment wrapText="1"/>
    </xf>
    <xf numFmtId="0" fontId="7" fillId="0" borderId="25" xfId="0" applyFont="1" applyBorder="1" applyAlignment="1">
      <alignment horizontal="left" vertical="center" wrapText="1"/>
    </xf>
    <xf numFmtId="0" fontId="18" fillId="0" borderId="27" xfId="0" applyFont="1" applyBorder="1" applyAlignment="1">
      <alignment wrapText="1"/>
    </xf>
    <xf numFmtId="0" fontId="7" fillId="6" borderId="41" xfId="0" applyFont="1" applyFill="1" applyBorder="1" applyAlignment="1">
      <alignment wrapText="1"/>
    </xf>
    <xf numFmtId="0" fontId="7" fillId="0" borderId="41" xfId="0" applyFont="1" applyBorder="1" applyAlignment="1">
      <alignment wrapText="1"/>
    </xf>
    <xf numFmtId="0" fontId="7" fillId="0" borderId="14" xfId="0" applyFont="1" applyBorder="1" applyAlignment="1">
      <alignment vertical="center" wrapText="1"/>
    </xf>
    <xf numFmtId="0" fontId="7" fillId="0" borderId="58" xfId="0" applyFont="1" applyBorder="1" applyAlignment="1">
      <alignment vertical="center" wrapText="1"/>
    </xf>
    <xf numFmtId="0" fontId="13" fillId="6" borderId="27" xfId="0" applyFont="1" applyFill="1" applyBorder="1" applyAlignment="1" applyProtection="1">
      <alignment horizontal="center" vertical="center" wrapText="1"/>
      <protection locked="0"/>
    </xf>
    <xf numFmtId="0" fontId="16" fillId="25" borderId="9" xfId="0" applyFont="1" applyFill="1" applyBorder="1" applyAlignment="1">
      <alignment horizontal="center" vertical="center"/>
    </xf>
    <xf numFmtId="0" fontId="7" fillId="0" borderId="9" xfId="0" applyFont="1" applyBorder="1"/>
    <xf numFmtId="0" fontId="32" fillId="0" borderId="9" xfId="0" applyFont="1" applyBorder="1"/>
    <xf numFmtId="0" fontId="32" fillId="4" borderId="9" xfId="0" applyFont="1" applyFill="1" applyBorder="1"/>
    <xf numFmtId="0" fontId="20" fillId="0" borderId="14" xfId="0" applyFont="1" applyBorder="1"/>
    <xf numFmtId="0" fontId="20" fillId="0" borderId="0" xfId="0" applyFont="1"/>
    <xf numFmtId="0" fontId="20" fillId="0" borderId="7" xfId="0" applyFont="1" applyBorder="1"/>
    <xf numFmtId="0" fontId="12" fillId="26" borderId="0" xfId="0" applyFont="1" applyFill="1"/>
    <xf numFmtId="0" fontId="7" fillId="0" borderId="22" xfId="0" applyFont="1" applyBorder="1" applyAlignment="1">
      <alignment wrapText="1"/>
    </xf>
    <xf numFmtId="14" fontId="25" fillId="0" borderId="9" xfId="0" applyNumberFormat="1" applyFont="1" applyBorder="1" applyAlignment="1">
      <alignment horizontal="center" vertical="center" wrapText="1"/>
    </xf>
    <xf numFmtId="0" fontId="7" fillId="0" borderId="22" xfId="0" applyFont="1" applyBorder="1" applyAlignment="1">
      <alignment horizontal="left"/>
    </xf>
    <xf numFmtId="1" fontId="36" fillId="7" borderId="9" xfId="0" applyNumberFormat="1" applyFont="1" applyFill="1" applyBorder="1" applyAlignment="1">
      <alignment horizontal="center" vertical="center"/>
    </xf>
    <xf numFmtId="1" fontId="37" fillId="7" borderId="9" xfId="0" applyNumberFormat="1" applyFont="1" applyFill="1" applyBorder="1" applyAlignment="1">
      <alignment horizontal="center" vertical="center" wrapText="1"/>
    </xf>
    <xf numFmtId="9" fontId="35" fillId="7" borderId="9" xfId="0" applyNumberFormat="1" applyFont="1" applyFill="1" applyBorder="1" applyAlignment="1" applyProtection="1">
      <alignment horizontal="center" vertical="center"/>
      <protection locked="0"/>
    </xf>
    <xf numFmtId="0" fontId="35" fillId="0" borderId="9" xfId="0" applyFont="1" applyBorder="1" applyAlignment="1">
      <alignment horizontal="center" vertical="center" wrapText="1"/>
    </xf>
    <xf numFmtId="9" fontId="38" fillId="6" borderId="9" xfId="0" applyNumberFormat="1" applyFont="1" applyFill="1" applyBorder="1" applyAlignment="1" applyProtection="1">
      <alignment horizontal="center" vertical="center" wrapText="1"/>
      <protection locked="0"/>
    </xf>
    <xf numFmtId="0" fontId="36" fillId="31" borderId="9" xfId="0" applyFont="1" applyFill="1" applyBorder="1" applyAlignment="1">
      <alignment horizontal="center" vertical="center"/>
    </xf>
    <xf numFmtId="1" fontId="38" fillId="7" borderId="9" xfId="0" applyNumberFormat="1" applyFont="1" applyFill="1" applyBorder="1" applyAlignment="1">
      <alignment horizontal="center" vertical="center" wrapText="1"/>
    </xf>
    <xf numFmtId="9" fontId="38" fillId="7" borderId="9" xfId="0" applyNumberFormat="1" applyFont="1" applyFill="1" applyBorder="1" applyAlignment="1">
      <alignment horizontal="center" vertical="center" wrapText="1"/>
    </xf>
    <xf numFmtId="0" fontId="35" fillId="0" borderId="9" xfId="0" applyFont="1" applyBorder="1" applyAlignment="1" applyProtection="1">
      <alignment horizontal="center" vertical="center"/>
      <protection locked="0"/>
    </xf>
    <xf numFmtId="9" fontId="36" fillId="7" borderId="9" xfId="0" applyNumberFormat="1" applyFont="1" applyFill="1" applyBorder="1" applyAlignment="1">
      <alignment horizontal="center" vertical="center"/>
    </xf>
    <xf numFmtId="0" fontId="36" fillId="0" borderId="9" xfId="0" applyFont="1" applyBorder="1" applyAlignment="1">
      <alignment horizontal="center" vertical="center" wrapText="1"/>
    </xf>
    <xf numFmtId="0" fontId="35" fillId="0" borderId="9" xfId="0" applyFont="1" applyBorder="1" applyAlignment="1" applyProtection="1">
      <alignment horizontal="center" vertical="center" wrapText="1"/>
      <protection locked="0"/>
    </xf>
    <xf numFmtId="1" fontId="35" fillId="7" borderId="9" xfId="0" applyNumberFormat="1" applyFont="1" applyFill="1" applyBorder="1" applyAlignment="1">
      <alignment horizontal="center" vertical="center"/>
    </xf>
    <xf numFmtId="0" fontId="35" fillId="7" borderId="9" xfId="0" applyFont="1" applyFill="1" applyBorder="1" applyAlignment="1">
      <alignment horizontal="center" vertical="center" wrapText="1"/>
    </xf>
    <xf numFmtId="0" fontId="38" fillId="6" borderId="9" xfId="0" applyFont="1" applyFill="1" applyBorder="1" applyAlignment="1" applyProtection="1">
      <alignment horizontal="center" vertical="center" wrapText="1"/>
      <protection locked="0"/>
    </xf>
    <xf numFmtId="0" fontId="38" fillId="0" borderId="0" xfId="0" applyFont="1" applyAlignment="1" applyProtection="1">
      <alignment horizontal="center" vertical="center" wrapText="1"/>
      <protection locked="0"/>
    </xf>
    <xf numFmtId="0" fontId="44" fillId="13" borderId="14" xfId="0" applyFont="1" applyFill="1" applyBorder="1" applyAlignment="1" applyProtection="1">
      <alignment horizontal="center" vertical="center" wrapText="1"/>
      <protection locked="0"/>
    </xf>
    <xf numFmtId="0" fontId="45" fillId="15" borderId="47" xfId="0" applyFont="1" applyFill="1" applyBorder="1" applyAlignment="1" applyProtection="1">
      <alignment horizontal="center" vertical="center" wrapText="1"/>
      <protection locked="0"/>
    </xf>
    <xf numFmtId="0" fontId="45" fillId="15" borderId="36" xfId="0" applyFont="1" applyFill="1" applyBorder="1" applyAlignment="1" applyProtection="1">
      <alignment horizontal="center" vertical="center" wrapText="1"/>
      <protection locked="0"/>
    </xf>
    <xf numFmtId="0" fontId="45" fillId="15" borderId="28" xfId="0" applyFont="1" applyFill="1" applyBorder="1" applyAlignment="1" applyProtection="1">
      <alignment horizontal="center" vertical="center" wrapText="1"/>
      <protection locked="0"/>
    </xf>
    <xf numFmtId="0" fontId="45" fillId="16" borderId="28" xfId="0" applyFont="1" applyFill="1" applyBorder="1" applyAlignment="1" applyProtection="1">
      <alignment horizontal="center" vertical="center" wrapText="1"/>
      <protection locked="0"/>
    </xf>
    <xf numFmtId="0" fontId="45" fillId="16" borderId="49" xfId="0" applyFont="1" applyFill="1" applyBorder="1" applyAlignment="1" applyProtection="1">
      <alignment horizontal="center" vertical="center" wrapText="1"/>
      <protection locked="0"/>
    </xf>
    <xf numFmtId="0" fontId="45" fillId="16" borderId="10" xfId="0" applyFont="1" applyFill="1" applyBorder="1" applyAlignment="1" applyProtection="1">
      <alignment horizontal="center" vertical="center" wrapText="1"/>
      <protection locked="0"/>
    </xf>
    <xf numFmtId="0" fontId="45" fillId="16" borderId="29" xfId="0" applyFont="1" applyFill="1" applyBorder="1" applyAlignment="1" applyProtection="1">
      <alignment horizontal="center" vertical="center" wrapText="1"/>
      <protection locked="0"/>
    </xf>
    <xf numFmtId="1" fontId="45" fillId="15" borderId="28" xfId="0" applyNumberFormat="1" applyFont="1" applyFill="1" applyBorder="1" applyAlignment="1" applyProtection="1">
      <alignment horizontal="center" vertical="center" wrapText="1"/>
      <protection locked="0"/>
    </xf>
    <xf numFmtId="0" fontId="45" fillId="15" borderId="49" xfId="0" applyFont="1" applyFill="1" applyBorder="1" applyAlignment="1" applyProtection="1">
      <alignment horizontal="center" vertical="center" wrapText="1"/>
      <protection locked="0"/>
    </xf>
    <xf numFmtId="1" fontId="45" fillId="13" borderId="36" xfId="0" applyNumberFormat="1" applyFont="1" applyFill="1" applyBorder="1" applyAlignment="1" applyProtection="1">
      <alignment horizontal="center" vertical="center" wrapText="1"/>
      <protection locked="0"/>
    </xf>
    <xf numFmtId="1" fontId="45" fillId="13" borderId="28" xfId="0" applyNumberFormat="1" applyFont="1" applyFill="1" applyBorder="1" applyAlignment="1" applyProtection="1">
      <alignment horizontal="center" vertical="center" wrapText="1"/>
      <protection locked="0"/>
    </xf>
    <xf numFmtId="1" fontId="45" fillId="13" borderId="71" xfId="0" applyNumberFormat="1" applyFont="1" applyFill="1" applyBorder="1" applyAlignment="1" applyProtection="1">
      <alignment horizontal="center" vertical="center" wrapText="1"/>
      <protection locked="0"/>
    </xf>
    <xf numFmtId="1" fontId="45" fillId="13" borderId="14" xfId="0" applyNumberFormat="1" applyFont="1" applyFill="1" applyBorder="1" applyAlignment="1" applyProtection="1">
      <alignment horizontal="center" vertical="center" wrapText="1"/>
      <protection locked="0"/>
    </xf>
    <xf numFmtId="0" fontId="42" fillId="6" borderId="36" xfId="0" applyFont="1" applyFill="1" applyBorder="1" applyAlignment="1" applyProtection="1">
      <alignment horizontal="center" vertical="center" wrapText="1"/>
      <protection locked="0"/>
    </xf>
    <xf numFmtId="0" fontId="45" fillId="14" borderId="36" xfId="0" applyFont="1" applyFill="1" applyBorder="1" applyAlignment="1" applyProtection="1">
      <alignment horizontal="center" vertical="center" wrapText="1"/>
      <protection locked="0"/>
    </xf>
    <xf numFmtId="0" fontId="45" fillId="14" borderId="28" xfId="0" applyFont="1" applyFill="1" applyBorder="1" applyAlignment="1" applyProtection="1">
      <alignment horizontal="center" vertical="center" wrapText="1"/>
      <protection locked="0"/>
    </xf>
    <xf numFmtId="0" fontId="45" fillId="14" borderId="49" xfId="0" applyFont="1" applyFill="1" applyBorder="1" applyAlignment="1" applyProtection="1">
      <alignment horizontal="center" vertical="center" wrapText="1"/>
      <protection locked="0"/>
    </xf>
    <xf numFmtId="0" fontId="42" fillId="6" borderId="49" xfId="0" applyFont="1" applyFill="1" applyBorder="1" applyAlignment="1" applyProtection="1">
      <alignment horizontal="center" vertical="center" wrapText="1"/>
      <protection locked="0"/>
    </xf>
    <xf numFmtId="0" fontId="42" fillId="6" borderId="69" xfId="0" applyFont="1" applyFill="1" applyBorder="1" applyAlignment="1" applyProtection="1">
      <alignment horizontal="center" vertical="center" wrapText="1"/>
      <protection locked="0"/>
    </xf>
    <xf numFmtId="0" fontId="35" fillId="0" borderId="9" xfId="0" applyFont="1" applyBorder="1" applyAlignment="1">
      <alignment horizontal="center" vertical="center"/>
    </xf>
    <xf numFmtId="0" fontId="36" fillId="0" borderId="15" xfId="0" applyFont="1" applyBorder="1" applyAlignment="1">
      <alignment horizontal="center" vertical="center" wrapText="1"/>
    </xf>
    <xf numFmtId="9" fontId="35" fillId="0" borderId="9" xfId="0" applyNumberFormat="1" applyFont="1" applyBorder="1" applyAlignment="1">
      <alignment horizontal="center" vertical="center" wrapText="1"/>
    </xf>
    <xf numFmtId="1" fontId="38" fillId="7" borderId="9" xfId="0" applyNumberFormat="1" applyFont="1" applyFill="1" applyBorder="1" applyAlignment="1" applyProtection="1">
      <alignment horizontal="center" vertical="center" wrapText="1"/>
      <protection locked="0"/>
    </xf>
    <xf numFmtId="1" fontId="37" fillId="7" borderId="9" xfId="0" applyNumberFormat="1" applyFont="1" applyFill="1" applyBorder="1" applyAlignment="1" applyProtection="1">
      <alignment horizontal="center" vertical="center" wrapText="1"/>
      <protection locked="0"/>
    </xf>
    <xf numFmtId="0" fontId="37" fillId="7" borderId="9" xfId="0" applyFont="1" applyFill="1" applyBorder="1" applyAlignment="1" applyProtection="1">
      <alignment horizontal="center" vertical="center" wrapText="1"/>
      <protection locked="0"/>
    </xf>
    <xf numFmtId="164" fontId="35" fillId="7" borderId="9" xfId="1" applyNumberFormat="1" applyFont="1" applyFill="1" applyBorder="1" applyAlignment="1" applyProtection="1">
      <alignment horizontal="center" vertical="center" wrapText="1"/>
    </xf>
    <xf numFmtId="0" fontId="46" fillId="30" borderId="9" xfId="0" applyFont="1" applyFill="1" applyBorder="1" applyAlignment="1">
      <alignment horizontal="center" vertical="center" wrapText="1"/>
    </xf>
    <xf numFmtId="0" fontId="46" fillId="30" borderId="15" xfId="0" applyFont="1" applyFill="1" applyBorder="1" applyAlignment="1">
      <alignment horizontal="center" vertical="center" wrapText="1"/>
    </xf>
    <xf numFmtId="9" fontId="35" fillId="6" borderId="9" xfId="0" applyNumberFormat="1" applyFont="1" applyFill="1" applyBorder="1" applyAlignment="1" applyProtection="1">
      <alignment horizontal="center" vertical="center" wrapText="1"/>
      <protection locked="0"/>
    </xf>
    <xf numFmtId="0" fontId="35" fillId="0" borderId="15" xfId="0" applyFont="1" applyBorder="1" applyAlignment="1" applyProtection="1">
      <alignment horizontal="center" vertical="center"/>
      <protection locked="0"/>
    </xf>
    <xf numFmtId="0" fontId="35" fillId="0" borderId="0" xfId="0" applyFont="1" applyAlignment="1" applyProtection="1">
      <alignment horizontal="center" vertical="center"/>
      <protection locked="0"/>
    </xf>
    <xf numFmtId="0" fontId="36" fillId="0" borderId="20" xfId="0" applyFont="1" applyBorder="1" applyAlignment="1">
      <alignment horizontal="center" vertical="center" wrapText="1"/>
    </xf>
    <xf numFmtId="0" fontId="36" fillId="0" borderId="72" xfId="0" applyFont="1" applyBorder="1" applyAlignment="1">
      <alignment horizontal="center" vertical="center" wrapText="1"/>
    </xf>
    <xf numFmtId="9" fontId="38" fillId="7" borderId="9" xfId="0" applyNumberFormat="1" applyFont="1" applyFill="1" applyBorder="1" applyAlignment="1" applyProtection="1">
      <alignment horizontal="center" vertical="center" wrapText="1"/>
      <protection locked="0"/>
    </xf>
    <xf numFmtId="0" fontId="46" fillId="30" borderId="20" xfId="0" applyFont="1" applyFill="1" applyBorder="1" applyAlignment="1">
      <alignment horizontal="center" vertical="center" wrapText="1"/>
    </xf>
    <xf numFmtId="0" fontId="46" fillId="30" borderId="72" xfId="0" applyFont="1" applyFill="1" applyBorder="1" applyAlignment="1">
      <alignment horizontal="center" vertical="center" wrapText="1"/>
    </xf>
    <xf numFmtId="0" fontId="35" fillId="4" borderId="9" xfId="0" applyFont="1" applyFill="1" applyBorder="1" applyAlignment="1">
      <alignment horizontal="center" vertical="center" wrapText="1"/>
    </xf>
    <xf numFmtId="9" fontId="35" fillId="4" borderId="9" xfId="0" applyNumberFormat="1" applyFont="1" applyFill="1" applyBorder="1" applyAlignment="1">
      <alignment horizontal="center" vertical="center" wrapText="1"/>
    </xf>
    <xf numFmtId="9" fontId="37" fillId="7" borderId="9" xfId="0" applyNumberFormat="1" applyFont="1" applyFill="1" applyBorder="1" applyAlignment="1">
      <alignment horizontal="center" vertical="center" wrapText="1"/>
    </xf>
    <xf numFmtId="0" fontId="47" fillId="7" borderId="9" xfId="0" applyFont="1" applyFill="1" applyBorder="1" applyAlignment="1" applyProtection="1">
      <alignment horizontal="center" vertical="center" wrapText="1"/>
      <protection locked="0"/>
    </xf>
    <xf numFmtId="9" fontId="35" fillId="0" borderId="9" xfId="0" applyNumberFormat="1" applyFont="1" applyBorder="1" applyAlignment="1">
      <alignment horizontal="center" vertical="center"/>
    </xf>
    <xf numFmtId="9" fontId="35" fillId="0" borderId="9" xfId="1" applyFont="1" applyFill="1" applyBorder="1" applyAlignment="1">
      <alignment horizontal="center" vertical="center"/>
    </xf>
    <xf numFmtId="0" fontId="38" fillId="7" borderId="9" xfId="0" applyFont="1" applyFill="1" applyBorder="1" applyAlignment="1" applyProtection="1">
      <alignment horizontal="center" vertical="center" wrapText="1"/>
      <protection locked="0"/>
    </xf>
    <xf numFmtId="1" fontId="35" fillId="0" borderId="9" xfId="0" applyNumberFormat="1" applyFont="1" applyBorder="1" applyAlignment="1">
      <alignment horizontal="center" vertical="center" wrapText="1"/>
    </xf>
    <xf numFmtId="0" fontId="36" fillId="0" borderId="9" xfId="0" applyFont="1" applyBorder="1" applyAlignment="1">
      <alignment horizontal="center" vertical="center"/>
    </xf>
    <xf numFmtId="0" fontId="37" fillId="7" borderId="9" xfId="0" applyFont="1" applyFill="1" applyBorder="1" applyAlignment="1">
      <alignment horizontal="center" vertical="center" wrapText="1"/>
    </xf>
    <xf numFmtId="0" fontId="38" fillId="7" borderId="9" xfId="0" applyFont="1" applyFill="1" applyBorder="1" applyAlignment="1">
      <alignment horizontal="center" vertical="center" wrapText="1"/>
    </xf>
    <xf numFmtId="9" fontId="36" fillId="7" borderId="9" xfId="0" applyNumberFormat="1" applyFont="1" applyFill="1" applyBorder="1" applyAlignment="1" applyProtection="1">
      <alignment horizontal="center" vertical="center" wrapText="1"/>
      <protection locked="0"/>
    </xf>
    <xf numFmtId="0" fontId="36" fillId="7" borderId="9" xfId="0" applyFont="1" applyFill="1" applyBorder="1" applyAlignment="1" applyProtection="1">
      <alignment horizontal="center" vertical="center" wrapText="1"/>
      <protection locked="0"/>
    </xf>
    <xf numFmtId="9" fontId="35" fillId="7" borderId="9" xfId="1" applyFont="1" applyFill="1" applyBorder="1" applyAlignment="1" applyProtection="1">
      <alignment horizontal="center" vertical="center"/>
    </xf>
    <xf numFmtId="0" fontId="35" fillId="7" borderId="9" xfId="0" applyFont="1" applyFill="1" applyBorder="1" applyAlignment="1" applyProtection="1">
      <alignment horizontal="center" vertical="center"/>
      <protection locked="0"/>
    </xf>
    <xf numFmtId="1" fontId="38" fillId="24" borderId="9" xfId="0" applyNumberFormat="1" applyFont="1" applyFill="1" applyBorder="1" applyAlignment="1">
      <alignment horizontal="center" vertical="center" wrapText="1"/>
    </xf>
    <xf numFmtId="9" fontId="35" fillId="7" borderId="9" xfId="0" applyNumberFormat="1" applyFont="1" applyFill="1" applyBorder="1" applyAlignment="1">
      <alignment horizontal="center" vertical="center"/>
    </xf>
    <xf numFmtId="9" fontId="36" fillId="0" borderId="9" xfId="0" applyNumberFormat="1" applyFont="1" applyBorder="1" applyAlignment="1">
      <alignment horizontal="center" vertical="center" wrapText="1"/>
    </xf>
    <xf numFmtId="9" fontId="36" fillId="24" borderId="9" xfId="0" applyNumberFormat="1" applyFont="1" applyFill="1" applyBorder="1" applyAlignment="1" applyProtection="1">
      <alignment horizontal="center" vertical="center"/>
      <protection locked="0"/>
    </xf>
    <xf numFmtId="9" fontId="36" fillId="7" borderId="9" xfId="0" applyNumberFormat="1" applyFont="1" applyFill="1" applyBorder="1" applyAlignment="1" applyProtection="1">
      <alignment horizontal="center" vertical="center"/>
      <protection locked="0"/>
    </xf>
    <xf numFmtId="0" fontId="35" fillId="7" borderId="9" xfId="0" applyFont="1" applyFill="1" applyBorder="1" applyAlignment="1">
      <alignment horizontal="center" vertical="center"/>
    </xf>
    <xf numFmtId="0" fontId="36" fillId="24" borderId="9" xfId="0" applyFont="1" applyFill="1" applyBorder="1" applyAlignment="1" applyProtection="1">
      <alignment horizontal="center" vertical="center"/>
      <protection locked="0"/>
    </xf>
    <xf numFmtId="9" fontId="36" fillId="0" borderId="9" xfId="1" applyFont="1" applyFill="1" applyBorder="1" applyAlignment="1">
      <alignment horizontal="center" vertical="center" wrapText="1"/>
    </xf>
    <xf numFmtId="9" fontId="36" fillId="0" borderId="9" xfId="0" applyNumberFormat="1" applyFont="1" applyBorder="1" applyAlignment="1">
      <alignment horizontal="center" vertical="center"/>
    </xf>
    <xf numFmtId="164" fontId="35" fillId="7" borderId="9" xfId="0" applyNumberFormat="1" applyFont="1" applyFill="1" applyBorder="1" applyAlignment="1">
      <alignment horizontal="center" vertical="center"/>
    </xf>
    <xf numFmtId="10" fontId="35" fillId="7" borderId="9" xfId="0" applyNumberFormat="1" applyFont="1" applyFill="1" applyBorder="1" applyAlignment="1">
      <alignment horizontal="center" vertical="center"/>
    </xf>
    <xf numFmtId="10" fontId="35" fillId="0" borderId="9" xfId="0" applyNumberFormat="1" applyFont="1" applyBorder="1" applyAlignment="1">
      <alignment horizontal="center" vertical="center" wrapText="1"/>
    </xf>
    <xf numFmtId="9" fontId="35" fillId="7" borderId="9" xfId="0" applyNumberFormat="1" applyFont="1" applyFill="1" applyBorder="1" applyAlignment="1">
      <alignment horizontal="center" vertical="center" wrapText="1"/>
    </xf>
    <xf numFmtId="9" fontId="35" fillId="0" borderId="9" xfId="0" applyNumberFormat="1" applyFont="1" applyBorder="1" applyAlignment="1" applyProtection="1">
      <alignment horizontal="center" vertical="center"/>
      <protection locked="0"/>
    </xf>
    <xf numFmtId="0" fontId="37" fillId="0" borderId="9" xfId="0" applyFont="1" applyBorder="1" applyAlignment="1" applyProtection="1">
      <alignment horizontal="center" vertical="center" wrapText="1"/>
      <protection locked="0"/>
    </xf>
    <xf numFmtId="1" fontId="37" fillId="0" borderId="9" xfId="0" applyNumberFormat="1" applyFont="1" applyBorder="1" applyAlignment="1">
      <alignment horizontal="center" vertical="center" wrapText="1"/>
    </xf>
    <xf numFmtId="164" fontId="35" fillId="0" borderId="9" xfId="1" applyNumberFormat="1" applyFont="1" applyFill="1" applyBorder="1" applyAlignment="1" applyProtection="1">
      <alignment horizontal="center" vertical="center" wrapText="1"/>
    </xf>
    <xf numFmtId="9" fontId="35" fillId="0" borderId="9" xfId="1" applyFont="1" applyBorder="1" applyAlignment="1">
      <alignment horizontal="center" vertical="center"/>
    </xf>
    <xf numFmtId="0" fontId="35" fillId="0" borderId="10" xfId="0" applyFont="1" applyBorder="1" applyAlignment="1">
      <alignment horizontal="center" vertical="center"/>
    </xf>
    <xf numFmtId="0" fontId="35" fillId="0" borderId="10" xfId="0" applyFont="1" applyBorder="1" applyAlignment="1">
      <alignment horizontal="center" vertical="center" wrapText="1"/>
    </xf>
    <xf numFmtId="9" fontId="35" fillId="0" borderId="10" xfId="0" applyNumberFormat="1" applyFont="1" applyBorder="1" applyAlignment="1">
      <alignment horizontal="center" vertical="center" wrapText="1"/>
    </xf>
    <xf numFmtId="1" fontId="35" fillId="0" borderId="10" xfId="3" applyNumberFormat="1" applyFont="1" applyFill="1" applyBorder="1" applyAlignment="1">
      <alignment horizontal="center" vertical="center" wrapText="1"/>
    </xf>
    <xf numFmtId="0" fontId="35" fillId="0" borderId="10" xfId="3" applyNumberFormat="1" applyFont="1" applyFill="1" applyBorder="1" applyAlignment="1">
      <alignment horizontal="center" vertical="center" wrapText="1"/>
    </xf>
    <xf numFmtId="1" fontId="35" fillId="0" borderId="10" xfId="1" applyNumberFormat="1" applyFont="1" applyFill="1" applyBorder="1" applyAlignment="1">
      <alignment horizontal="center" vertical="center"/>
    </xf>
    <xf numFmtId="1" fontId="38" fillId="7" borderId="10" xfId="0" applyNumberFormat="1" applyFont="1" applyFill="1" applyBorder="1" applyAlignment="1">
      <alignment horizontal="center" vertical="center" wrapText="1"/>
    </xf>
    <xf numFmtId="9" fontId="35" fillId="7" borderId="10" xfId="0" applyNumberFormat="1" applyFont="1" applyFill="1" applyBorder="1" applyAlignment="1" applyProtection="1">
      <alignment horizontal="center" vertical="center"/>
      <protection locked="0"/>
    </xf>
    <xf numFmtId="0" fontId="35" fillId="7" borderId="10" xfId="0" applyFont="1" applyFill="1" applyBorder="1" applyAlignment="1" applyProtection="1">
      <alignment horizontal="center" vertical="center"/>
      <protection locked="0"/>
    </xf>
    <xf numFmtId="0" fontId="37" fillId="7" borderId="10" xfId="0" applyFont="1" applyFill="1" applyBorder="1" applyAlignment="1" applyProtection="1">
      <alignment horizontal="center" vertical="center" wrapText="1"/>
      <protection locked="0"/>
    </xf>
    <xf numFmtId="9" fontId="37" fillId="7" borderId="10" xfId="0" applyNumberFormat="1" applyFont="1" applyFill="1" applyBorder="1" applyAlignment="1">
      <alignment horizontal="center" vertical="center" wrapText="1"/>
    </xf>
    <xf numFmtId="164" fontId="35" fillId="7" borderId="10" xfId="1" applyNumberFormat="1" applyFont="1" applyFill="1" applyBorder="1" applyAlignment="1" applyProtection="1">
      <alignment horizontal="center" vertical="center" wrapText="1"/>
    </xf>
    <xf numFmtId="9" fontId="38" fillId="6" borderId="10" xfId="0" applyNumberFormat="1" applyFont="1" applyFill="1" applyBorder="1" applyAlignment="1" applyProtection="1">
      <alignment horizontal="center" vertical="center" wrapText="1"/>
      <protection locked="0"/>
    </xf>
    <xf numFmtId="0" fontId="35" fillId="0" borderId="20" xfId="0" applyFont="1" applyBorder="1" applyAlignment="1">
      <alignment horizontal="center" vertical="center"/>
    </xf>
    <xf numFmtId="0" fontId="35" fillId="0" borderId="20" xfId="0" applyFont="1" applyBorder="1" applyAlignment="1">
      <alignment horizontal="center" vertical="center" wrapText="1"/>
    </xf>
    <xf numFmtId="9" fontId="35" fillId="0" borderId="20" xfId="0" applyNumberFormat="1" applyFont="1" applyBorder="1" applyAlignment="1">
      <alignment horizontal="center" vertical="center" wrapText="1"/>
    </xf>
    <xf numFmtId="0" fontId="35" fillId="0" borderId="20" xfId="3" applyNumberFormat="1" applyFont="1" applyFill="1" applyBorder="1" applyAlignment="1">
      <alignment horizontal="center" vertical="center" wrapText="1"/>
    </xf>
    <xf numFmtId="1" fontId="35" fillId="7" borderId="20" xfId="0" applyNumberFormat="1" applyFont="1" applyFill="1" applyBorder="1" applyAlignment="1">
      <alignment horizontal="center" vertical="center"/>
    </xf>
    <xf numFmtId="9" fontId="35" fillId="7" borderId="20" xfId="0" applyNumberFormat="1" applyFont="1" applyFill="1" applyBorder="1" applyAlignment="1" applyProtection="1">
      <alignment horizontal="center" vertical="center"/>
      <protection locked="0"/>
    </xf>
    <xf numFmtId="0" fontId="35" fillId="7" borderId="20" xfId="0" applyFont="1" applyFill="1" applyBorder="1" applyAlignment="1" applyProtection="1">
      <alignment horizontal="center" vertical="center"/>
      <protection locked="0"/>
    </xf>
    <xf numFmtId="0" fontId="37" fillId="7" borderId="20" xfId="0" applyFont="1" applyFill="1" applyBorder="1" applyAlignment="1" applyProtection="1">
      <alignment horizontal="center" vertical="center" wrapText="1"/>
      <protection locked="0"/>
    </xf>
    <xf numFmtId="9" fontId="37" fillId="7" borderId="20" xfId="0" applyNumberFormat="1" applyFont="1" applyFill="1" applyBorder="1" applyAlignment="1">
      <alignment horizontal="center" vertical="center" wrapText="1"/>
    </xf>
    <xf numFmtId="164" fontId="35" fillId="7" borderId="20" xfId="1" applyNumberFormat="1" applyFont="1" applyFill="1" applyBorder="1" applyAlignment="1" applyProtection="1">
      <alignment horizontal="center" vertical="center" wrapText="1"/>
    </xf>
    <xf numFmtId="9" fontId="38" fillId="6" borderId="20" xfId="0" applyNumberFormat="1" applyFont="1" applyFill="1" applyBorder="1" applyAlignment="1" applyProtection="1">
      <alignment horizontal="center" vertical="center" wrapText="1"/>
      <protection locked="0"/>
    </xf>
    <xf numFmtId="0" fontId="35" fillId="0" borderId="9" xfId="3" applyNumberFormat="1" applyFont="1" applyFill="1" applyBorder="1" applyAlignment="1">
      <alignment horizontal="center" vertical="center" wrapText="1"/>
    </xf>
    <xf numFmtId="1" fontId="35" fillId="32" borderId="9" xfId="0" applyNumberFormat="1" applyFont="1" applyFill="1" applyBorder="1" applyAlignment="1">
      <alignment horizontal="center" vertical="center" wrapText="1"/>
    </xf>
    <xf numFmtId="9" fontId="35" fillId="0" borderId="9" xfId="3" applyFont="1" applyFill="1" applyBorder="1" applyAlignment="1" applyProtection="1">
      <alignment horizontal="center" vertical="center" wrapText="1"/>
    </xf>
    <xf numFmtId="1" fontId="35" fillId="0" borderId="9" xfId="3" applyNumberFormat="1" applyFont="1" applyFill="1" applyBorder="1" applyAlignment="1" applyProtection="1">
      <alignment horizontal="center" vertical="center" wrapText="1"/>
    </xf>
    <xf numFmtId="0" fontId="35" fillId="7" borderId="9" xfId="0" applyFont="1" applyFill="1" applyBorder="1" applyAlignment="1" applyProtection="1">
      <alignment horizontal="center" vertical="center" wrapText="1"/>
      <protection locked="0"/>
    </xf>
    <xf numFmtId="10" fontId="36" fillId="0" borderId="9" xfId="0" applyNumberFormat="1" applyFont="1" applyBorder="1" applyAlignment="1">
      <alignment horizontal="center" vertical="center" wrapText="1"/>
    </xf>
    <xf numFmtId="9" fontId="35" fillId="0" borderId="9" xfId="1" applyFont="1" applyFill="1" applyBorder="1" applyAlignment="1" applyProtection="1">
      <alignment horizontal="center" vertical="center" wrapText="1"/>
    </xf>
    <xf numFmtId="9" fontId="35" fillId="7" borderId="9" xfId="3" applyFont="1" applyFill="1" applyBorder="1" applyAlignment="1" applyProtection="1">
      <alignment horizontal="center" vertical="center" wrapText="1"/>
    </xf>
    <xf numFmtId="0" fontId="38" fillId="0" borderId="9" xfId="0" applyFont="1" applyBorder="1" applyAlignment="1">
      <alignment horizontal="center" vertical="center" wrapText="1"/>
    </xf>
    <xf numFmtId="9" fontId="38" fillId="27" borderId="9" xfId="0" applyNumberFormat="1" applyFont="1" applyFill="1" applyBorder="1" applyAlignment="1">
      <alignment horizontal="center" vertical="center" wrapText="1"/>
    </xf>
    <xf numFmtId="0" fontId="38" fillId="27" borderId="9" xfId="0" applyFont="1" applyFill="1" applyBorder="1" applyAlignment="1">
      <alignment horizontal="center" vertical="center" wrapText="1"/>
    </xf>
    <xf numFmtId="0" fontId="38" fillId="27" borderId="9" xfId="0" applyFont="1" applyFill="1" applyBorder="1" applyAlignment="1">
      <alignment horizontal="center" vertical="center"/>
    </xf>
    <xf numFmtId="1" fontId="35" fillId="8" borderId="9" xfId="3" applyNumberFormat="1" applyFont="1" applyFill="1" applyBorder="1" applyAlignment="1" applyProtection="1">
      <alignment horizontal="center" vertical="center" wrapText="1"/>
    </xf>
    <xf numFmtId="9" fontId="35" fillId="8" borderId="9" xfId="3" applyFont="1" applyFill="1" applyBorder="1" applyAlignment="1" applyProtection="1">
      <alignment horizontal="center" vertical="center" wrapText="1"/>
    </xf>
    <xf numFmtId="1" fontId="35" fillId="7" borderId="9" xfId="3" applyNumberFormat="1" applyFont="1" applyFill="1" applyBorder="1" applyAlignment="1" applyProtection="1">
      <alignment horizontal="center" vertical="center" wrapText="1"/>
    </xf>
    <xf numFmtId="0" fontId="36" fillId="7" borderId="9" xfId="0" applyFont="1" applyFill="1" applyBorder="1" applyAlignment="1" applyProtection="1">
      <alignment horizontal="center" vertical="center"/>
      <protection locked="0"/>
    </xf>
    <xf numFmtId="9" fontId="35" fillId="0" borderId="9" xfId="1" applyFont="1" applyFill="1" applyBorder="1" applyAlignment="1" applyProtection="1">
      <alignment horizontal="center" vertical="center"/>
    </xf>
    <xf numFmtId="1" fontId="35" fillId="28" borderId="9" xfId="3" applyNumberFormat="1" applyFont="1" applyFill="1" applyBorder="1" applyAlignment="1" applyProtection="1">
      <alignment horizontal="center" vertical="center" wrapText="1"/>
    </xf>
    <xf numFmtId="1" fontId="35" fillId="0" borderId="9" xfId="1" applyNumberFormat="1" applyFont="1" applyFill="1" applyBorder="1" applyAlignment="1">
      <alignment horizontal="center" vertical="center" wrapText="1"/>
    </xf>
    <xf numFmtId="0" fontId="38" fillId="0" borderId="9" xfId="0" applyFont="1" applyBorder="1" applyAlignment="1">
      <alignment horizontal="center" vertical="center"/>
    </xf>
    <xf numFmtId="0" fontId="36" fillId="0" borderId="9" xfId="0" applyFont="1" applyBorder="1" applyAlignment="1">
      <alignment horizontal="center" vertical="center" readingOrder="1"/>
    </xf>
    <xf numFmtId="9" fontId="36" fillId="27" borderId="9" xfId="0" applyNumberFormat="1" applyFont="1" applyFill="1" applyBorder="1" applyAlignment="1">
      <alignment horizontal="center" vertical="center" readingOrder="1"/>
    </xf>
    <xf numFmtId="0" fontId="36" fillId="27" borderId="9" xfId="0" applyFont="1" applyFill="1" applyBorder="1" applyAlignment="1">
      <alignment horizontal="center" vertical="center" readingOrder="1"/>
    </xf>
    <xf numFmtId="0" fontId="36" fillId="27" borderId="9" xfId="0" applyFont="1" applyFill="1" applyBorder="1" applyAlignment="1">
      <alignment horizontal="center" vertical="center" wrapText="1" readingOrder="1"/>
    </xf>
    <xf numFmtId="9" fontId="36" fillId="27" borderId="9" xfId="0" applyNumberFormat="1" applyFont="1" applyFill="1" applyBorder="1" applyAlignment="1">
      <alignment horizontal="center" vertical="center" wrapText="1"/>
    </xf>
    <xf numFmtId="0" fontId="36" fillId="27" borderId="9" xfId="0" applyFont="1" applyFill="1" applyBorder="1" applyAlignment="1">
      <alignment horizontal="center" vertical="center" wrapText="1"/>
    </xf>
    <xf numFmtId="0" fontId="35" fillId="4" borderId="9" xfId="0" applyFont="1" applyFill="1" applyBorder="1" applyAlignment="1" applyProtection="1">
      <alignment horizontal="center" vertical="center" wrapText="1"/>
      <protection locked="0"/>
    </xf>
    <xf numFmtId="1" fontId="36" fillId="0" borderId="9" xfId="0" applyNumberFormat="1" applyFont="1" applyBorder="1" applyAlignment="1">
      <alignment horizontal="center" vertical="center" wrapText="1"/>
    </xf>
    <xf numFmtId="9" fontId="36" fillId="0" borderId="9" xfId="1" applyFont="1" applyFill="1" applyBorder="1" applyAlignment="1">
      <alignment horizontal="center" vertical="center"/>
    </xf>
    <xf numFmtId="164" fontId="35" fillId="7" borderId="17" xfId="1" applyNumberFormat="1" applyFont="1" applyFill="1" applyBorder="1" applyAlignment="1" applyProtection="1">
      <alignment horizontal="center" vertical="center" wrapText="1"/>
    </xf>
    <xf numFmtId="164" fontId="35" fillId="0" borderId="0" xfId="1" applyNumberFormat="1" applyFont="1" applyBorder="1" applyAlignment="1" applyProtection="1">
      <alignment horizontal="center" vertical="center"/>
      <protection locked="0"/>
    </xf>
    <xf numFmtId="0" fontId="36" fillId="0" borderId="40" xfId="0" applyFont="1" applyBorder="1" applyAlignment="1">
      <alignment horizontal="center" vertical="center" wrapText="1"/>
    </xf>
    <xf numFmtId="0" fontId="36" fillId="0" borderId="70" xfId="0" applyFont="1" applyBorder="1" applyAlignment="1">
      <alignment horizontal="center" vertical="center" wrapText="1"/>
    </xf>
    <xf numFmtId="0" fontId="35" fillId="0" borderId="9" xfId="0" quotePrefix="1" applyFont="1" applyBorder="1" applyAlignment="1" applyProtection="1">
      <alignment horizontal="center" vertical="center" wrapText="1"/>
      <protection locked="0"/>
    </xf>
    <xf numFmtId="0" fontId="36" fillId="0" borderId="9" xfId="0" applyFont="1" applyBorder="1" applyAlignment="1" applyProtection="1">
      <alignment horizontal="center" vertical="center" wrapText="1"/>
      <protection locked="0"/>
    </xf>
    <xf numFmtId="0" fontId="36" fillId="0" borderId="63" xfId="0" applyFont="1" applyBorder="1" applyAlignment="1">
      <alignment horizontal="center" vertical="center" wrapText="1"/>
    </xf>
    <xf numFmtId="0" fontId="39" fillId="0" borderId="9" xfId="0" applyFont="1" applyBorder="1" applyAlignment="1" applyProtection="1">
      <alignment horizontal="center" vertical="center" wrapText="1"/>
      <protection locked="0"/>
    </xf>
    <xf numFmtId="0" fontId="48" fillId="0" borderId="9" xfId="0" applyFont="1" applyBorder="1" applyAlignment="1">
      <alignment horizontal="center" vertical="center" wrapText="1"/>
    </xf>
    <xf numFmtId="0" fontId="35" fillId="0" borderId="10" xfId="0" applyFont="1" applyBorder="1" applyAlignment="1" applyProtection="1">
      <alignment horizontal="center" vertical="center" wrapText="1"/>
      <protection locked="0"/>
    </xf>
    <xf numFmtId="0" fontId="36" fillId="0" borderId="10" xfId="0" applyFont="1" applyBorder="1" applyAlignment="1">
      <alignment horizontal="center" vertical="center" wrapText="1"/>
    </xf>
    <xf numFmtId="0" fontId="35" fillId="0" borderId="10" xfId="0" applyFont="1" applyBorder="1" applyAlignment="1" applyProtection="1">
      <alignment horizontal="center" vertical="center"/>
      <protection locked="0"/>
    </xf>
    <xf numFmtId="0" fontId="35" fillId="0" borderId="73" xfId="0" applyFont="1" applyBorder="1" applyAlignment="1" applyProtection="1">
      <alignment horizontal="center" vertical="center"/>
      <protection locked="0"/>
    </xf>
    <xf numFmtId="0" fontId="35" fillId="0" borderId="20" xfId="0" applyFont="1" applyBorder="1" applyAlignment="1" applyProtection="1">
      <alignment horizontal="center" vertical="center" wrapText="1"/>
      <protection locked="0"/>
    </xf>
    <xf numFmtId="0" fontId="35" fillId="0" borderId="20" xfId="0" applyFont="1" applyBorder="1" applyAlignment="1" applyProtection="1">
      <alignment horizontal="center" vertical="center"/>
      <protection locked="0"/>
    </xf>
    <xf numFmtId="0" fontId="35" fillId="0" borderId="72" xfId="0" applyFont="1" applyBorder="1" applyAlignment="1" applyProtection="1">
      <alignment horizontal="center" vertical="center"/>
      <protection locked="0"/>
    </xf>
    <xf numFmtId="0" fontId="38" fillId="29" borderId="72" xfId="0" applyFont="1" applyFill="1" applyBorder="1" applyAlignment="1">
      <alignment horizontal="center" vertical="center" wrapText="1"/>
    </xf>
    <xf numFmtId="0" fontId="36" fillId="29" borderId="72" xfId="0" applyFont="1" applyFill="1" applyBorder="1" applyAlignment="1">
      <alignment horizontal="center" vertical="center" wrapText="1"/>
    </xf>
    <xf numFmtId="0" fontId="35" fillId="4" borderId="9" xfId="0" applyFont="1" applyFill="1" applyBorder="1" applyAlignment="1" applyProtection="1">
      <alignment horizontal="center" vertical="center"/>
      <protection locked="0"/>
    </xf>
    <xf numFmtId="0" fontId="35" fillId="4" borderId="15" xfId="0" applyFont="1" applyFill="1" applyBorder="1" applyAlignment="1" applyProtection="1">
      <alignment horizontal="center" vertical="center"/>
      <protection locked="0"/>
    </xf>
    <xf numFmtId="0" fontId="35" fillId="4" borderId="0" xfId="0" applyFont="1" applyFill="1" applyAlignment="1" applyProtection="1">
      <alignment horizontal="center" vertical="center"/>
      <protection locked="0"/>
    </xf>
    <xf numFmtId="0" fontId="36" fillId="0" borderId="15" xfId="0" applyFont="1" applyBorder="1" applyAlignment="1">
      <alignment horizontal="center" vertical="center"/>
    </xf>
    <xf numFmtId="0" fontId="36" fillId="0" borderId="72" xfId="0" applyFont="1" applyBorder="1" applyAlignment="1">
      <alignment horizontal="center" vertical="center"/>
    </xf>
    <xf numFmtId="0" fontId="35" fillId="0" borderId="0" xfId="0" applyFont="1" applyAlignment="1">
      <alignment horizontal="center" vertical="center"/>
    </xf>
    <xf numFmtId="0" fontId="35" fillId="0" borderId="0" xfId="0" applyFont="1" applyAlignment="1">
      <alignment horizontal="center" vertical="center" wrapText="1"/>
    </xf>
    <xf numFmtId="0" fontId="36" fillId="31" borderId="9" xfId="0" applyFont="1" applyFill="1" applyBorder="1" applyAlignment="1">
      <alignment horizontal="center" vertical="center" wrapText="1"/>
    </xf>
    <xf numFmtId="0" fontId="35" fillId="4" borderId="10" xfId="0" applyFont="1" applyFill="1" applyBorder="1" applyAlignment="1" applyProtection="1">
      <alignment horizontal="center" vertical="center" wrapText="1"/>
      <protection locked="0"/>
    </xf>
    <xf numFmtId="0" fontId="36" fillId="31" borderId="72" xfId="0" applyFont="1" applyFill="1" applyBorder="1" applyAlignment="1">
      <alignment horizontal="center" vertical="center"/>
    </xf>
    <xf numFmtId="0" fontId="35" fillId="0" borderId="21" xfId="0" applyFont="1" applyBorder="1" applyAlignment="1" applyProtection="1">
      <alignment horizontal="center" vertical="center" wrapText="1"/>
      <protection locked="0"/>
    </xf>
    <xf numFmtId="0" fontId="35" fillId="0" borderId="21" xfId="0" applyFont="1" applyBorder="1" applyAlignment="1" applyProtection="1">
      <alignment horizontal="center" vertical="center"/>
      <protection locked="0"/>
    </xf>
    <xf numFmtId="9" fontId="38" fillId="0" borderId="9" xfId="0" applyNumberFormat="1" applyFont="1" applyBorder="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42" fillId="0" borderId="0" xfId="0" applyFont="1" applyAlignment="1">
      <alignment horizontal="center" vertical="center"/>
    </xf>
    <xf numFmtId="0" fontId="38" fillId="30" borderId="15" xfId="0" applyFont="1" applyFill="1" applyBorder="1" applyAlignment="1">
      <alignment horizontal="center" vertical="center" wrapText="1"/>
    </xf>
    <xf numFmtId="0" fontId="38" fillId="30" borderId="72"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0" borderId="9" xfId="0" applyFont="1" applyBorder="1" applyAlignment="1">
      <alignment horizontal="left" vertical="center" wrapText="1"/>
    </xf>
    <xf numFmtId="1" fontId="7" fillId="0" borderId="9" xfId="0" applyNumberFormat="1" applyFont="1" applyBorder="1" applyAlignment="1">
      <alignment horizontal="center" vertical="center" wrapText="1"/>
    </xf>
    <xf numFmtId="0" fontId="18" fillId="0" borderId="9" xfId="0" applyFont="1" applyBorder="1" applyAlignment="1">
      <alignment horizontal="center" vertical="center"/>
    </xf>
    <xf numFmtId="0" fontId="7" fillId="0" borderId="9" xfId="0" applyFont="1" applyBorder="1" applyAlignment="1">
      <alignment horizontal="center" vertical="center"/>
    </xf>
    <xf numFmtId="1" fontId="36" fillId="0" borderId="9" xfId="0" applyNumberFormat="1" applyFont="1" applyBorder="1" applyAlignment="1">
      <alignment horizontal="center" vertical="center"/>
    </xf>
    <xf numFmtId="9" fontId="35" fillId="0" borderId="9" xfId="0" applyNumberFormat="1" applyFont="1" applyFill="1" applyBorder="1" applyAlignment="1">
      <alignment horizontal="center" vertical="center" wrapText="1"/>
    </xf>
    <xf numFmtId="9" fontId="7" fillId="0" borderId="9" xfId="0" applyNumberFormat="1" applyFont="1" applyFill="1" applyBorder="1" applyAlignment="1">
      <alignment horizontal="center" vertical="center" wrapText="1"/>
    </xf>
    <xf numFmtId="0" fontId="37" fillId="33" borderId="9" xfId="0" applyFont="1" applyFill="1" applyBorder="1" applyAlignment="1" applyProtection="1">
      <alignment horizontal="center" vertical="center" wrapText="1"/>
      <protection locked="0"/>
    </xf>
    <xf numFmtId="0" fontId="35" fillId="0" borderId="9" xfId="0" applyFont="1" applyFill="1" applyBorder="1" applyAlignment="1">
      <alignment horizontal="center" vertical="center"/>
    </xf>
    <xf numFmtId="0" fontId="35" fillId="0" borderId="9" xfId="0" applyFont="1" applyFill="1" applyBorder="1" applyAlignment="1" applyProtection="1">
      <alignment horizontal="center" vertical="center" wrapText="1"/>
      <protection locked="0"/>
    </xf>
    <xf numFmtId="0" fontId="35" fillId="0" borderId="9" xfId="0" applyFont="1" applyFill="1" applyBorder="1" applyAlignment="1">
      <alignment horizontal="center" vertical="center" wrapText="1"/>
    </xf>
    <xf numFmtId="0" fontId="38" fillId="0" borderId="9" xfId="0" applyFont="1" applyFill="1" applyBorder="1" applyAlignment="1">
      <alignment horizontal="center" vertical="center" wrapText="1"/>
    </xf>
    <xf numFmtId="0" fontId="36" fillId="0" borderId="9" xfId="0" applyFont="1" applyFill="1" applyBorder="1" applyAlignment="1">
      <alignment horizontal="center" vertical="center" wrapText="1"/>
    </xf>
    <xf numFmtId="9" fontId="38" fillId="0" borderId="9" xfId="0" applyNumberFormat="1" applyFont="1" applyFill="1" applyBorder="1" applyAlignment="1">
      <alignment horizontal="center" vertical="center" wrapText="1"/>
    </xf>
    <xf numFmtId="0" fontId="38" fillId="0" borderId="9" xfId="0" applyFont="1" applyFill="1" applyBorder="1" applyAlignment="1">
      <alignment horizontal="center" vertical="center"/>
    </xf>
    <xf numFmtId="9" fontId="35" fillId="0" borderId="9" xfId="0" applyNumberFormat="1" applyFont="1" applyFill="1" applyBorder="1" applyAlignment="1" applyProtection="1">
      <alignment horizontal="center" vertical="center"/>
      <protection locked="0"/>
    </xf>
    <xf numFmtId="1" fontId="37" fillId="0" borderId="9" xfId="0" applyNumberFormat="1" applyFont="1" applyFill="1" applyBorder="1" applyAlignment="1">
      <alignment horizontal="center" vertical="center" wrapText="1"/>
    </xf>
    <xf numFmtId="0" fontId="35" fillId="0" borderId="9" xfId="0" applyFont="1" applyFill="1" applyBorder="1" applyAlignment="1" applyProtection="1">
      <alignment horizontal="center" vertical="center"/>
      <protection locked="0"/>
    </xf>
    <xf numFmtId="0" fontId="36" fillId="0" borderId="20" xfId="0" applyFont="1" applyFill="1" applyBorder="1" applyAlignment="1">
      <alignment horizontal="center" vertical="center" wrapText="1"/>
    </xf>
    <xf numFmtId="9" fontId="38" fillId="0" borderId="9" xfId="0" applyNumberFormat="1" applyFont="1" applyFill="1" applyBorder="1" applyAlignment="1" applyProtection="1">
      <alignment horizontal="center" vertical="center" wrapText="1"/>
      <protection locked="0"/>
    </xf>
    <xf numFmtId="0" fontId="35" fillId="0" borderId="15" xfId="0" applyFont="1" applyFill="1" applyBorder="1" applyAlignment="1" applyProtection="1">
      <alignment horizontal="center" vertical="center"/>
      <protection locked="0"/>
    </xf>
    <xf numFmtId="0" fontId="35" fillId="0" borderId="0" xfId="0" applyFont="1" applyFill="1" applyAlignment="1" applyProtection="1">
      <alignment horizontal="center" vertical="center"/>
      <protection locked="0"/>
    </xf>
    <xf numFmtId="0" fontId="25" fillId="0" borderId="56" xfId="0" applyFont="1" applyBorder="1" applyAlignment="1">
      <alignment horizontal="center" vertical="center" wrapText="1"/>
    </xf>
    <xf numFmtId="0" fontId="25" fillId="0" borderId="57" xfId="0" applyFont="1" applyBorder="1" applyAlignment="1">
      <alignment horizontal="center" vertical="center" wrapText="1"/>
    </xf>
    <xf numFmtId="0" fontId="33" fillId="0" borderId="17" xfId="0" applyFont="1" applyBorder="1" applyAlignment="1">
      <alignment horizontal="left" vertical="top" wrapText="1"/>
    </xf>
    <xf numFmtId="0" fontId="33" fillId="0" borderId="40" xfId="0" applyFont="1" applyBorder="1" applyAlignment="1">
      <alignment horizontal="left" vertical="top" wrapText="1"/>
    </xf>
    <xf numFmtId="0" fontId="33" fillId="0" borderId="41" xfId="0" applyFont="1" applyBorder="1" applyAlignment="1">
      <alignment horizontal="left" vertical="top" wrapText="1"/>
    </xf>
    <xf numFmtId="0" fontId="24" fillId="10" borderId="53" xfId="0" applyFont="1" applyFill="1" applyBorder="1" applyAlignment="1">
      <alignment horizontal="center" vertical="center" wrapText="1"/>
    </xf>
    <xf numFmtId="0" fontId="24" fillId="10" borderId="54" xfId="0" applyFont="1" applyFill="1" applyBorder="1" applyAlignment="1">
      <alignment horizontal="center" vertical="center" wrapText="1"/>
    </xf>
    <xf numFmtId="0" fontId="24" fillId="10" borderId="55" xfId="0" applyFont="1" applyFill="1" applyBorder="1" applyAlignment="1">
      <alignment horizontal="center" vertical="center" wrapText="1"/>
    </xf>
    <xf numFmtId="0" fontId="25" fillId="12" borderId="37" xfId="0" applyFont="1" applyFill="1" applyBorder="1" applyAlignment="1">
      <alignment horizontal="center" vertical="center" wrapText="1"/>
    </xf>
    <xf numFmtId="0" fontId="25" fillId="12" borderId="9" xfId="0" applyFont="1" applyFill="1" applyBorder="1" applyAlignment="1">
      <alignment horizontal="center" vertical="center" wrapText="1"/>
    </xf>
    <xf numFmtId="0" fontId="25" fillId="12" borderId="16" xfId="0" applyFont="1" applyFill="1" applyBorder="1" applyAlignment="1">
      <alignment horizontal="center" vertical="center" wrapText="1"/>
    </xf>
    <xf numFmtId="0" fontId="25" fillId="0" borderId="39" xfId="0" applyFont="1" applyBorder="1" applyAlignment="1">
      <alignment horizontal="center" vertical="center" wrapText="1"/>
    </xf>
    <xf numFmtId="0" fontId="25" fillId="0" borderId="15" xfId="0" applyFont="1" applyBorder="1" applyAlignment="1">
      <alignment horizontal="center" vertical="center" wrapText="1"/>
    </xf>
    <xf numFmtId="0" fontId="22" fillId="0" borderId="9" xfId="0" applyFont="1" applyBorder="1" applyAlignment="1">
      <alignment horizontal="left" vertical="top" wrapText="1"/>
    </xf>
    <xf numFmtId="0" fontId="24" fillId="10" borderId="17" xfId="0" applyFont="1" applyFill="1" applyBorder="1" applyAlignment="1">
      <alignment horizontal="center" vertical="center"/>
    </xf>
    <xf numFmtId="0" fontId="24" fillId="10" borderId="40" xfId="0" applyFont="1" applyFill="1" applyBorder="1" applyAlignment="1">
      <alignment horizontal="center" vertical="center"/>
    </xf>
    <xf numFmtId="9" fontId="24" fillId="10" borderId="40" xfId="1" applyFont="1" applyFill="1" applyBorder="1" applyAlignment="1">
      <alignment horizontal="center" vertical="center"/>
    </xf>
    <xf numFmtId="9" fontId="24" fillId="10" borderId="15" xfId="1" applyFont="1" applyFill="1" applyBorder="1" applyAlignment="1">
      <alignment horizontal="center" vertical="center"/>
    </xf>
    <xf numFmtId="10" fontId="7" fillId="0" borderId="31" xfId="1" applyNumberFormat="1" applyFont="1" applyBorder="1" applyAlignment="1">
      <alignment horizontal="center" vertical="center"/>
    </xf>
    <xf numFmtId="10" fontId="7" fillId="0" borderId="66" xfId="1" applyNumberFormat="1" applyFont="1" applyBorder="1" applyAlignment="1">
      <alignment horizontal="center" vertical="center"/>
    </xf>
    <xf numFmtId="10" fontId="3" fillId="11" borderId="67" xfId="1" applyNumberFormat="1" applyFont="1" applyFill="1" applyBorder="1" applyAlignment="1">
      <alignment horizontal="center" vertical="center"/>
    </xf>
    <xf numFmtId="10" fontId="3" fillId="11" borderId="68" xfId="1" applyNumberFormat="1" applyFont="1" applyFill="1" applyBorder="1" applyAlignment="1">
      <alignment horizontal="center" vertical="center"/>
    </xf>
    <xf numFmtId="0" fontId="20" fillId="0" borderId="4" xfId="0" applyFont="1" applyBorder="1" applyAlignment="1">
      <alignment horizontal="center"/>
    </xf>
    <xf numFmtId="0" fontId="20" fillId="0" borderId="5" xfId="0" applyFont="1" applyBorder="1" applyAlignment="1">
      <alignment horizontal="center"/>
    </xf>
    <xf numFmtId="0" fontId="19" fillId="0" borderId="5" xfId="0" applyFont="1" applyBorder="1" applyAlignment="1">
      <alignment horizontal="center" vertical="center"/>
    </xf>
    <xf numFmtId="0" fontId="20" fillId="0" borderId="5" xfId="0" applyFont="1" applyBorder="1" applyAlignment="1">
      <alignment horizontal="right" wrapText="1"/>
    </xf>
    <xf numFmtId="0" fontId="20" fillId="0" borderId="5" xfId="0" applyFont="1" applyBorder="1" applyAlignment="1">
      <alignment horizontal="right"/>
    </xf>
    <xf numFmtId="0" fontId="20" fillId="0" borderId="6" xfId="0" applyFont="1" applyBorder="1" applyAlignment="1">
      <alignment horizontal="right"/>
    </xf>
    <xf numFmtId="0" fontId="23" fillId="10" borderId="4" xfId="0" applyFont="1" applyFill="1" applyBorder="1" applyAlignment="1">
      <alignment horizontal="center" vertical="center" wrapText="1"/>
    </xf>
    <xf numFmtId="0" fontId="23" fillId="10" borderId="5" xfId="0" applyFont="1" applyFill="1" applyBorder="1" applyAlignment="1">
      <alignment horizontal="center" vertical="center" wrapText="1"/>
    </xf>
    <xf numFmtId="0" fontId="23" fillId="10" borderId="6" xfId="0" applyFont="1" applyFill="1" applyBorder="1" applyAlignment="1">
      <alignment horizontal="center"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8" xfId="0" applyFont="1" applyBorder="1" applyAlignment="1">
      <alignment horizontal="left" vertical="center" wrapText="1"/>
    </xf>
    <xf numFmtId="0" fontId="21" fillId="0" borderId="7" xfId="0" applyFont="1" applyBorder="1" applyAlignment="1">
      <alignment horizontal="left" vertical="center" wrapText="1"/>
    </xf>
    <xf numFmtId="0" fontId="21" fillId="0" borderId="0" xfId="0" applyFont="1" applyAlignment="1">
      <alignment horizontal="left" vertical="center" wrapText="1"/>
    </xf>
    <xf numFmtId="0" fontId="21" fillId="0" borderId="14" xfId="0" applyFont="1" applyBorder="1" applyAlignment="1">
      <alignment horizontal="left" vertical="center" wrapText="1"/>
    </xf>
    <xf numFmtId="0" fontId="21" fillId="0" borderId="50" xfId="0" applyFont="1" applyBorder="1" applyAlignment="1">
      <alignment horizontal="left" vertical="center" wrapText="1"/>
    </xf>
    <xf numFmtId="0" fontId="21" fillId="0" borderId="51" xfId="0" applyFont="1" applyBorder="1" applyAlignment="1">
      <alignment horizontal="left" vertical="center" wrapText="1"/>
    </xf>
    <xf numFmtId="0" fontId="21" fillId="0" borderId="52" xfId="0" applyFont="1" applyBorder="1" applyAlignment="1">
      <alignment horizontal="left" vertical="center" wrapText="1"/>
    </xf>
    <xf numFmtId="0" fontId="12" fillId="10" borderId="9" xfId="0" applyFont="1" applyFill="1" applyBorder="1" applyAlignment="1">
      <alignment horizontal="center" vertical="center"/>
    </xf>
    <xf numFmtId="10" fontId="3" fillId="11" borderId="64" xfId="1" applyNumberFormat="1" applyFont="1" applyFill="1" applyBorder="1" applyAlignment="1">
      <alignment horizontal="center" vertical="center"/>
    </xf>
    <xf numFmtId="10" fontId="3" fillId="11" borderId="65" xfId="1" applyNumberFormat="1" applyFont="1" applyFill="1" applyBorder="1" applyAlignment="1">
      <alignment horizontal="center" vertical="center"/>
    </xf>
    <xf numFmtId="0" fontId="0" fillId="0" borderId="4" xfId="0" applyBorder="1" applyAlignment="1">
      <alignment horizontal="center"/>
    </xf>
    <xf numFmtId="0" fontId="0" fillId="0" borderId="5" xfId="0" applyBorder="1" applyAlignment="1">
      <alignment horizontal="center"/>
    </xf>
    <xf numFmtId="0" fontId="20" fillId="0" borderId="6" xfId="0" applyFont="1" applyBorder="1" applyAlignment="1">
      <alignment horizontal="right" wrapText="1"/>
    </xf>
    <xf numFmtId="0" fontId="18" fillId="0" borderId="37" xfId="0" applyFont="1" applyBorder="1" applyAlignment="1">
      <alignment horizontal="left" vertical="center" wrapText="1"/>
    </xf>
    <xf numFmtId="0" fontId="18" fillId="0" borderId="9" xfId="0" applyFont="1" applyBorder="1" applyAlignment="1">
      <alignment horizontal="left" vertical="center" wrapText="1"/>
    </xf>
    <xf numFmtId="0" fontId="18" fillId="0" borderId="16" xfId="0" applyFont="1" applyBorder="1" applyAlignment="1">
      <alignment horizontal="left" vertical="center" wrapText="1"/>
    </xf>
    <xf numFmtId="0" fontId="18" fillId="0" borderId="38" xfId="0" applyFont="1" applyBorder="1" applyAlignment="1">
      <alignment horizontal="left" vertical="center" wrapText="1"/>
    </xf>
    <xf numFmtId="0" fontId="18" fillId="0" borderId="12" xfId="0" applyFont="1" applyBorder="1" applyAlignment="1">
      <alignment horizontal="left" vertical="center" wrapText="1"/>
    </xf>
    <xf numFmtId="0" fontId="18" fillId="0" borderId="13" xfId="0" applyFont="1" applyBorder="1" applyAlignment="1">
      <alignment horizontal="left" vertical="center" wrapText="1"/>
    </xf>
    <xf numFmtId="0" fontId="12" fillId="10" borderId="7" xfId="0" applyFont="1" applyFill="1" applyBorder="1" applyAlignment="1">
      <alignment horizontal="center" vertical="center"/>
    </xf>
    <xf numFmtId="0" fontId="12" fillId="10" borderId="0" xfId="0" applyFont="1" applyFill="1" applyAlignment="1">
      <alignment horizontal="center" vertical="center"/>
    </xf>
    <xf numFmtId="0" fontId="12" fillId="10" borderId="14" xfId="0" applyFont="1" applyFill="1" applyBorder="1" applyAlignment="1">
      <alignment horizontal="center" vertical="center"/>
    </xf>
    <xf numFmtId="0" fontId="12" fillId="10" borderId="0" xfId="0" applyFont="1" applyFill="1" applyAlignment="1">
      <alignment horizontal="center"/>
    </xf>
    <xf numFmtId="0" fontId="35" fillId="0" borderId="4" xfId="0" applyFont="1" applyBorder="1" applyAlignment="1" applyProtection="1">
      <alignment horizontal="center" vertical="center"/>
      <protection locked="0"/>
    </xf>
    <xf numFmtId="0" fontId="35" fillId="0" borderId="5" xfId="0" applyFont="1" applyBorder="1" applyAlignment="1" applyProtection="1">
      <alignment horizontal="center" vertical="center"/>
      <protection locked="0"/>
    </xf>
    <xf numFmtId="0" fontId="40" fillId="0" borderId="5" xfId="0" applyFont="1" applyBorder="1" applyAlignment="1" applyProtection="1">
      <alignment horizontal="center" vertical="center" wrapText="1"/>
      <protection locked="0"/>
    </xf>
    <xf numFmtId="0" fontId="41" fillId="0" borderId="5" xfId="0" applyFont="1" applyBorder="1" applyAlignment="1" applyProtection="1">
      <alignment horizontal="center" vertical="center" wrapText="1"/>
      <protection locked="0"/>
    </xf>
    <xf numFmtId="0" fontId="41" fillId="0" borderId="6" xfId="0" applyFont="1" applyBorder="1" applyAlignment="1" applyProtection="1">
      <alignment horizontal="center" vertical="center" wrapText="1"/>
      <protection locked="0"/>
    </xf>
    <xf numFmtId="0" fontId="44" fillId="13" borderId="32" xfId="0" applyFont="1" applyFill="1" applyBorder="1" applyAlignment="1" applyProtection="1">
      <alignment horizontal="center" vertical="center" wrapText="1"/>
      <protection locked="0"/>
    </xf>
    <xf numFmtId="0" fontId="44" fillId="13" borderId="23" xfId="0" applyFont="1" applyFill="1" applyBorder="1" applyAlignment="1" applyProtection="1">
      <alignment horizontal="center" vertical="center" wrapText="1"/>
      <protection locked="0"/>
    </xf>
    <xf numFmtId="0" fontId="44" fillId="13" borderId="24" xfId="0" applyFont="1" applyFill="1" applyBorder="1" applyAlignment="1" applyProtection="1">
      <alignment horizontal="center" vertical="center" wrapText="1"/>
      <protection locked="0"/>
    </xf>
    <xf numFmtId="0" fontId="45" fillId="14" borderId="32" xfId="0" applyFont="1" applyFill="1" applyBorder="1" applyAlignment="1" applyProtection="1">
      <alignment horizontal="center" vertical="center"/>
      <protection locked="0"/>
    </xf>
    <xf numFmtId="0" fontId="45" fillId="14" borderId="23" xfId="0" applyFont="1" applyFill="1" applyBorder="1" applyAlignment="1" applyProtection="1">
      <alignment horizontal="center" vertical="center"/>
      <protection locked="0"/>
    </xf>
    <xf numFmtId="0" fontId="45" fillId="14" borderId="45" xfId="0" applyFont="1" applyFill="1" applyBorder="1" applyAlignment="1" applyProtection="1">
      <alignment horizontal="center" vertical="center"/>
      <protection locked="0"/>
    </xf>
    <xf numFmtId="0" fontId="42" fillId="9" borderId="42" xfId="0" applyFont="1" applyFill="1" applyBorder="1" applyAlignment="1" applyProtection="1">
      <alignment horizontal="center" vertical="center" wrapText="1"/>
      <protection locked="0"/>
    </xf>
    <xf numFmtId="0" fontId="42" fillId="9" borderId="43" xfId="0" applyFont="1" applyFill="1" applyBorder="1" applyAlignment="1" applyProtection="1">
      <alignment horizontal="center" vertical="center" wrapText="1"/>
      <protection locked="0"/>
    </xf>
    <xf numFmtId="0" fontId="42" fillId="9" borderId="44" xfId="0" applyFont="1" applyFill="1" applyBorder="1" applyAlignment="1" applyProtection="1">
      <alignment horizontal="center" vertical="center" wrapText="1"/>
      <protection locked="0"/>
    </xf>
    <xf numFmtId="0" fontId="42" fillId="9" borderId="22" xfId="0" applyFont="1" applyFill="1" applyBorder="1" applyAlignment="1" applyProtection="1">
      <alignment horizontal="center" vertical="center" wrapText="1"/>
      <protection locked="0"/>
    </xf>
    <xf numFmtId="0" fontId="42" fillId="9" borderId="28" xfId="0" applyFont="1" applyFill="1" applyBorder="1" applyAlignment="1" applyProtection="1">
      <alignment horizontal="center" vertical="center" wrapText="1"/>
      <protection locked="0"/>
    </xf>
    <xf numFmtId="0" fontId="42" fillId="9" borderId="31" xfId="0" applyFont="1" applyFill="1" applyBorder="1" applyAlignment="1" applyProtection="1">
      <alignment horizontal="center" vertical="center" wrapText="1"/>
      <protection locked="0"/>
    </xf>
    <xf numFmtId="0" fontId="44" fillId="13" borderId="1" xfId="0" applyFont="1" applyFill="1" applyBorder="1" applyAlignment="1" applyProtection="1">
      <alignment horizontal="center" vertical="center" wrapText="1"/>
      <protection locked="0"/>
    </xf>
    <xf numFmtId="1" fontId="45" fillId="13" borderId="0" xfId="0" applyNumberFormat="1" applyFont="1" applyFill="1" applyAlignment="1" applyProtection="1">
      <alignment horizontal="center" vertical="center" wrapText="1"/>
      <protection locked="0"/>
    </xf>
    <xf numFmtId="1" fontId="45" fillId="13" borderId="17" xfId="0" applyNumberFormat="1" applyFont="1" applyFill="1" applyBorder="1" applyAlignment="1" applyProtection="1">
      <alignment horizontal="center" vertical="center" wrapText="1"/>
      <protection locked="0"/>
    </xf>
    <xf numFmtId="1" fontId="45" fillId="13" borderId="34" xfId="0" applyNumberFormat="1" applyFont="1" applyFill="1" applyBorder="1" applyAlignment="1" applyProtection="1">
      <alignment horizontal="center" vertical="center" wrapText="1"/>
      <protection locked="0"/>
    </xf>
    <xf numFmtId="0" fontId="42" fillId="6" borderId="32" xfId="0" applyFont="1" applyFill="1" applyBorder="1" applyAlignment="1" applyProtection="1">
      <alignment horizontal="center" vertical="center"/>
      <protection locked="0"/>
    </xf>
    <xf numFmtId="0" fontId="42" fillId="6" borderId="45" xfId="0" applyFont="1" applyFill="1" applyBorder="1" applyAlignment="1" applyProtection="1">
      <alignment horizontal="center" vertical="center"/>
      <protection locked="0"/>
    </xf>
    <xf numFmtId="0" fontId="42" fillId="6" borderId="46" xfId="0" applyFont="1" applyFill="1" applyBorder="1" applyAlignment="1" applyProtection="1">
      <alignment horizontal="center" vertical="center"/>
      <protection locked="0"/>
    </xf>
    <xf numFmtId="0" fontId="43" fillId="2" borderId="48" xfId="0" applyFont="1" applyFill="1" applyBorder="1" applyAlignment="1" applyProtection="1">
      <alignment horizontal="center" vertical="center" wrapText="1"/>
      <protection locked="0"/>
    </xf>
    <xf numFmtId="0" fontId="43" fillId="2" borderId="3" xfId="0" applyFont="1" applyFill="1" applyBorder="1" applyAlignment="1" applyProtection="1">
      <alignment horizontal="center" vertical="center" wrapText="1"/>
      <protection locked="0"/>
    </xf>
    <xf numFmtId="0" fontId="43" fillId="2" borderId="8" xfId="0" applyFont="1" applyFill="1" applyBorder="1" applyAlignment="1" applyProtection="1">
      <alignment horizontal="center" vertical="center" wrapText="1"/>
      <protection locked="0"/>
    </xf>
    <xf numFmtId="0" fontId="7" fillId="0" borderId="4" xfId="0" applyFont="1" applyBorder="1" applyAlignment="1" applyProtection="1">
      <alignment horizontal="center"/>
      <protection locked="0"/>
    </xf>
    <xf numFmtId="0" fontId="7" fillId="0" borderId="5" xfId="0" applyFont="1" applyBorder="1" applyAlignment="1" applyProtection="1">
      <alignment horizontal="center"/>
      <protection locked="0"/>
    </xf>
    <xf numFmtId="0" fontId="7" fillId="0" borderId="5" xfId="0" applyFont="1" applyBorder="1" applyAlignment="1" applyProtection="1">
      <alignment horizontal="left"/>
      <protection locked="0"/>
    </xf>
    <xf numFmtId="0" fontId="17" fillId="0" borderId="5" xfId="0" applyFont="1" applyBorder="1" applyAlignment="1" applyProtection="1">
      <alignment horizontal="center" vertical="center" wrapText="1"/>
      <protection locked="0"/>
    </xf>
    <xf numFmtId="0" fontId="17" fillId="0" borderId="5" xfId="0" applyFont="1" applyBorder="1" applyAlignment="1" applyProtection="1">
      <alignment horizontal="left" vertical="center" wrapText="1"/>
      <protection locked="0"/>
    </xf>
    <xf numFmtId="0" fontId="17" fillId="0" borderId="5" xfId="0" applyFont="1" applyBorder="1" applyAlignment="1" applyProtection="1">
      <alignment horizontal="right" vertical="center" wrapText="1"/>
      <protection locked="0"/>
    </xf>
    <xf numFmtId="0" fontId="27" fillId="0" borderId="5" xfId="0" applyFont="1" applyBorder="1" applyAlignment="1" applyProtection="1">
      <alignment horizontal="center" wrapText="1"/>
      <protection locked="0"/>
    </xf>
    <xf numFmtId="0" fontId="27" fillId="0" borderId="6" xfId="0" applyFont="1" applyBorder="1" applyAlignment="1" applyProtection="1">
      <alignment horizontal="center" wrapText="1"/>
      <protection locked="0"/>
    </xf>
    <xf numFmtId="0" fontId="7" fillId="0" borderId="70" xfId="0" applyFont="1" applyBorder="1" applyAlignment="1">
      <alignment horizontal="left" wrapText="1"/>
    </xf>
    <xf numFmtId="0" fontId="13" fillId="0" borderId="0" xfId="0" applyFont="1" applyAlignment="1">
      <alignment horizontal="center"/>
    </xf>
    <xf numFmtId="0" fontId="16" fillId="21" borderId="22" xfId="0" applyFont="1" applyFill="1" applyBorder="1" applyAlignment="1" applyProtection="1">
      <alignment horizontal="center" vertical="center" textRotation="89" wrapText="1"/>
      <protection locked="0"/>
    </xf>
    <xf numFmtId="0" fontId="13" fillId="6" borderId="22" xfId="0" applyFont="1" applyFill="1" applyBorder="1" applyAlignment="1" applyProtection="1">
      <alignment horizontal="center" vertical="center" textRotation="89" wrapText="1"/>
      <protection locked="0"/>
    </xf>
    <xf numFmtId="0" fontId="13" fillId="6" borderId="26" xfId="0" applyFont="1" applyFill="1" applyBorder="1" applyAlignment="1" applyProtection="1">
      <alignment horizontal="center" vertical="center" textRotation="89" wrapText="1"/>
      <protection locked="0"/>
    </xf>
    <xf numFmtId="0" fontId="31" fillId="10" borderId="59" xfId="0" applyFont="1" applyFill="1" applyBorder="1" applyAlignment="1">
      <alignment horizontal="center" wrapText="1"/>
    </xf>
    <xf numFmtId="0" fontId="31" fillId="10" borderId="60" xfId="0" applyFont="1" applyFill="1" applyBorder="1" applyAlignment="1">
      <alignment horizontal="center" wrapText="1"/>
    </xf>
    <xf numFmtId="0" fontId="31" fillId="10" borderId="61" xfId="0" applyFont="1" applyFill="1" applyBorder="1" applyAlignment="1">
      <alignment horizontal="center" wrapText="1"/>
    </xf>
    <xf numFmtId="0" fontId="13" fillId="9" borderId="32" xfId="0" applyFont="1" applyFill="1" applyBorder="1" applyAlignment="1" applyProtection="1">
      <alignment horizontal="center" vertical="center" textRotation="90" wrapText="1"/>
      <protection locked="0"/>
    </xf>
    <xf numFmtId="0" fontId="13" fillId="9" borderId="35" xfId="0" applyFont="1" applyFill="1" applyBorder="1" applyAlignment="1" applyProtection="1">
      <alignment horizontal="center" vertical="center" textRotation="90" wrapText="1"/>
      <protection locked="0"/>
    </xf>
    <xf numFmtId="0" fontId="13" fillId="9" borderId="36" xfId="0" applyFont="1" applyFill="1" applyBorder="1" applyAlignment="1" applyProtection="1">
      <alignment horizontal="center" vertical="center" textRotation="90" wrapText="1"/>
      <protection locked="0"/>
    </xf>
    <xf numFmtId="1" fontId="16" fillId="14" borderId="23" xfId="0" applyNumberFormat="1" applyFont="1" applyFill="1" applyBorder="1" applyAlignment="1" applyProtection="1">
      <alignment horizontal="center" vertical="center" wrapText="1"/>
      <protection locked="0"/>
    </xf>
    <xf numFmtId="1" fontId="16" fillId="14" borderId="22" xfId="0" applyNumberFormat="1" applyFont="1" applyFill="1" applyBorder="1" applyAlignment="1" applyProtection="1">
      <alignment horizontal="center" vertical="center" wrapText="1"/>
      <protection locked="0"/>
    </xf>
    <xf numFmtId="1" fontId="16" fillId="14" borderId="28" xfId="0" applyNumberFormat="1" applyFont="1" applyFill="1" applyBorder="1" applyAlignment="1" applyProtection="1">
      <alignment horizontal="center" vertical="center" wrapText="1"/>
      <protection locked="0"/>
    </xf>
    <xf numFmtId="0" fontId="16" fillId="21" borderId="22" xfId="0" applyFont="1" applyFill="1" applyBorder="1" applyAlignment="1" applyProtection="1">
      <alignment horizontal="center" vertical="center" textRotation="90" wrapText="1"/>
      <protection locked="0"/>
    </xf>
    <xf numFmtId="0" fontId="16" fillId="21" borderId="26" xfId="0" applyFont="1" applyFill="1" applyBorder="1" applyAlignment="1" applyProtection="1">
      <alignment horizontal="center" vertical="center" textRotation="90" wrapText="1"/>
      <protection locked="0"/>
    </xf>
    <xf numFmtId="0" fontId="7" fillId="0" borderId="25" xfId="0" applyFont="1" applyBorder="1" applyAlignment="1">
      <alignment horizontal="left" vertical="center" wrapText="1"/>
    </xf>
    <xf numFmtId="0" fontId="14" fillId="2" borderId="32" xfId="0" applyFont="1" applyFill="1" applyBorder="1" applyAlignment="1" applyProtection="1">
      <alignment horizontal="center" vertical="center" textRotation="90" wrapText="1"/>
      <protection locked="0"/>
    </xf>
    <xf numFmtId="0" fontId="14" fillId="2" borderId="35" xfId="0" applyFont="1" applyFill="1" applyBorder="1" applyAlignment="1" applyProtection="1">
      <alignment horizontal="center" vertical="center" textRotation="90" wrapText="1"/>
      <protection locked="0"/>
    </xf>
    <xf numFmtId="0" fontId="14" fillId="2" borderId="33" xfId="0" applyFont="1" applyFill="1" applyBorder="1" applyAlignment="1" applyProtection="1">
      <alignment horizontal="center" vertical="center" textRotation="90" wrapText="1"/>
      <protection locked="0"/>
    </xf>
    <xf numFmtId="0" fontId="15" fillId="19" borderId="23" xfId="0" applyFont="1" applyFill="1" applyBorder="1" applyAlignment="1" applyProtection="1">
      <alignment horizontal="center" vertical="center" wrapText="1"/>
      <protection locked="0"/>
    </xf>
    <xf numFmtId="0" fontId="15" fillId="19" borderId="22" xfId="0" applyFont="1" applyFill="1" applyBorder="1" applyAlignment="1" applyProtection="1">
      <alignment horizontal="center" vertical="center" wrapText="1"/>
      <protection locked="0"/>
    </xf>
    <xf numFmtId="0" fontId="7" fillId="0" borderId="14" xfId="0" applyFont="1" applyBorder="1" applyAlignment="1">
      <alignment horizontal="center" vertical="center" wrapText="1"/>
    </xf>
    <xf numFmtId="0" fontId="7" fillId="0" borderId="63" xfId="0" applyFont="1" applyBorder="1" applyAlignment="1">
      <alignment horizontal="center" vertical="center" wrapText="1"/>
    </xf>
    <xf numFmtId="1" fontId="7" fillId="6" borderId="22" xfId="0" applyNumberFormat="1" applyFont="1" applyFill="1" applyBorder="1" applyAlignment="1" applyProtection="1">
      <alignment horizontal="center" vertical="center" wrapText="1"/>
      <protection locked="0"/>
    </xf>
    <xf numFmtId="1" fontId="7" fillId="6" borderId="25" xfId="0" applyNumberFormat="1" applyFont="1" applyFill="1" applyBorder="1" applyAlignment="1" applyProtection="1">
      <alignment horizontal="center" vertical="center" wrapText="1"/>
      <protection locked="0"/>
    </xf>
    <xf numFmtId="1" fontId="13" fillId="6" borderId="22" xfId="0" applyNumberFormat="1" applyFont="1" applyFill="1" applyBorder="1" applyAlignment="1" applyProtection="1">
      <alignment horizontal="center" vertical="center" wrapText="1"/>
      <protection locked="0"/>
    </xf>
    <xf numFmtId="1" fontId="13" fillId="6" borderId="25" xfId="0" applyNumberFormat="1" applyFont="1" applyFill="1" applyBorder="1" applyAlignment="1" applyProtection="1">
      <alignment horizontal="center" vertical="center" wrapText="1"/>
      <protection locked="0"/>
    </xf>
  </cellXfs>
  <cellStyles count="8">
    <cellStyle name="Hyperlink" xfId="7"/>
    <cellStyle name="Millares 2" xfId="5"/>
    <cellStyle name="Millares 2 2" xfId="6"/>
    <cellStyle name="Normal" xfId="0" builtinId="0"/>
    <cellStyle name="Normal 3" xfId="2"/>
    <cellStyle name="Porcentaje" xfId="1" builtinId="5"/>
    <cellStyle name="Porcentaje 2" xfId="3"/>
    <cellStyle name="Porcentaje 3" xfId="4"/>
  </cellStyles>
  <dxfs count="0"/>
  <tableStyles count="0" defaultTableStyle="TableStyleMedium2" defaultPivotStyle="PivotStyleLight16"/>
  <colors>
    <mruColors>
      <color rgb="FFE8C1E3"/>
      <color rgb="FFEAA2F5"/>
      <color rgb="FFEDA4F5"/>
      <color rgb="FFF497F7"/>
      <color rgb="FFD1C7D1"/>
      <color rgb="FFF4DFF5"/>
      <color rgb="FF99B08B"/>
      <color rgb="FFE8FCC2"/>
      <color rgb="FF80C488"/>
      <color rgb="FF07F7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266700</xdr:colOff>
      <xdr:row>1</xdr:row>
      <xdr:rowOff>57149</xdr:rowOff>
    </xdr:from>
    <xdr:to>
      <xdr:col>2</xdr:col>
      <xdr:colOff>419133</xdr:colOff>
      <xdr:row>1</xdr:row>
      <xdr:rowOff>1160010</xdr:rowOff>
    </xdr:to>
    <xdr:pic>
      <xdr:nvPicPr>
        <xdr:cNvPr id="2" name="Imagen 1">
          <a:extLst>
            <a:ext uri="{FF2B5EF4-FFF2-40B4-BE49-F238E27FC236}">
              <a16:creationId xmlns:a16="http://schemas.microsoft.com/office/drawing/2014/main" id="{964C18D1-CF7A-1642-A30A-91A22A2505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8500" y="260349"/>
          <a:ext cx="1028733" cy="11028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457200</xdr:colOff>
      <xdr:row>0</xdr:row>
      <xdr:rowOff>88899</xdr:rowOff>
    </xdr:from>
    <xdr:ext cx="1404257" cy="1337730"/>
    <xdr:pic>
      <xdr:nvPicPr>
        <xdr:cNvPr id="2" name="Imagen 1">
          <a:extLst>
            <a:ext uri="{FF2B5EF4-FFF2-40B4-BE49-F238E27FC236}">
              <a16:creationId xmlns:a16="http://schemas.microsoft.com/office/drawing/2014/main" id="{6C24AC1B-34C3-5649-89A0-D8882F80D2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200" y="88899"/>
          <a:ext cx="1404257" cy="133773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4</xdr:row>
      <xdr:rowOff>0</xdr:rowOff>
    </xdr:from>
    <xdr:ext cx="10006542" cy="7838016"/>
    <xdr:pic>
      <xdr:nvPicPr>
        <xdr:cNvPr id="2" name="Imagen 1">
          <a:extLst>
            <a:ext uri="{FF2B5EF4-FFF2-40B4-BE49-F238E27FC236}">
              <a16:creationId xmlns:a16="http://schemas.microsoft.com/office/drawing/2014/main" id="{7D823928-4988-2F4B-9184-AB26CD842CC3}"/>
            </a:ext>
          </a:extLst>
        </xdr:cNvPr>
        <xdr:cNvPicPr>
          <a:picLocks noChangeAspect="1"/>
        </xdr:cNvPicPr>
      </xdr:nvPicPr>
      <xdr:blipFill>
        <a:blip xmlns:r="http://schemas.openxmlformats.org/officeDocument/2006/relationships" r:embed="rId1"/>
        <a:stretch>
          <a:fillRect/>
        </a:stretch>
      </xdr:blipFill>
      <xdr:spPr>
        <a:xfrm>
          <a:off x="673100" y="762000"/>
          <a:ext cx="10006542" cy="7838016"/>
        </a:xfrm>
        <a:prstGeom prst="rect">
          <a:avLst/>
        </a:prstGeom>
      </xdr:spPr>
    </xdr:pic>
    <xdr:clientData/>
  </xdr:oneCellAnchor>
  <xdr:oneCellAnchor>
    <xdr:from>
      <xdr:col>0</xdr:col>
      <xdr:colOff>457200</xdr:colOff>
      <xdr:row>0</xdr:row>
      <xdr:rowOff>88899</xdr:rowOff>
    </xdr:from>
    <xdr:ext cx="1088000" cy="1096511"/>
    <xdr:pic>
      <xdr:nvPicPr>
        <xdr:cNvPr id="3" name="Imagen 2">
          <a:extLst>
            <a:ext uri="{FF2B5EF4-FFF2-40B4-BE49-F238E27FC236}">
              <a16:creationId xmlns:a16="http://schemas.microsoft.com/office/drawing/2014/main" id="{4506BDCB-BEA3-5F49-8EDC-5D3A223755E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57200" y="88899"/>
          <a:ext cx="1088000" cy="109651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657225</xdr:colOff>
      <xdr:row>0</xdr:row>
      <xdr:rowOff>171450</xdr:rowOff>
    </xdr:from>
    <xdr:to>
      <xdr:col>2</xdr:col>
      <xdr:colOff>352425</xdr:colOff>
      <xdr:row>2</xdr:row>
      <xdr:rowOff>152400</xdr:rowOff>
    </xdr:to>
    <xdr:pic>
      <xdr:nvPicPr>
        <xdr:cNvPr id="3" name="Imagen 2">
          <a:extLst>
            <a:ext uri="{FF2B5EF4-FFF2-40B4-BE49-F238E27FC236}">
              <a16:creationId xmlns:a16="http://schemas.microsoft.com/office/drawing/2014/main" id="{B5AA3DC4-E180-3E43-938F-E765E28B59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1600" y="171450"/>
          <a:ext cx="1123950" cy="109537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4236</xdr:colOff>
      <xdr:row>0</xdr:row>
      <xdr:rowOff>8467</xdr:rowOff>
    </xdr:from>
    <xdr:to>
      <xdr:col>2</xdr:col>
      <xdr:colOff>1117600</xdr:colOff>
      <xdr:row>0</xdr:row>
      <xdr:rowOff>1016001</xdr:rowOff>
    </xdr:to>
    <xdr:pic>
      <xdr:nvPicPr>
        <xdr:cNvPr id="2" name="Imagen 1">
          <a:extLst>
            <a:ext uri="{FF2B5EF4-FFF2-40B4-BE49-F238E27FC236}">
              <a16:creationId xmlns:a16="http://schemas.microsoft.com/office/drawing/2014/main" id="{D01F7130-EEA2-084D-AE76-5A3E4037D01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5236" y="8467"/>
          <a:ext cx="1113364" cy="1007534"/>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LAN%20ANUAL-%20POA%202024%20v2%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9"/>
  <sheetViews>
    <sheetView showGridLines="0" view="pageBreakPreview" topLeftCell="A28" zoomScale="80" zoomScaleNormal="40" zoomScaleSheetLayoutView="80" workbookViewId="0">
      <selection activeCell="E48" sqref="E48:J48"/>
    </sheetView>
  </sheetViews>
  <sheetFormatPr baseColWidth="10" defaultColWidth="11.42578125" defaultRowHeight="15" x14ac:dyDescent="0.25"/>
  <cols>
    <col min="1" max="1" width="5.7109375" customWidth="1"/>
    <col min="3" max="3" width="12.28515625" style="18" customWidth="1"/>
    <col min="4" max="4" width="19.42578125" style="18" customWidth="1"/>
    <col min="5" max="5" width="50.140625" style="18" customWidth="1"/>
    <col min="6" max="6" width="12.28515625" style="18" customWidth="1"/>
    <col min="7" max="7" width="14.85546875" style="18" customWidth="1"/>
    <col min="8" max="10" width="12.28515625" style="18" customWidth="1"/>
    <col min="11" max="11" width="8.85546875" style="18" customWidth="1"/>
    <col min="12" max="12" width="5.42578125" style="18" customWidth="1"/>
    <col min="24" max="24" width="36.42578125" customWidth="1"/>
  </cols>
  <sheetData>
    <row r="1" spans="2:12" ht="15.75" thickBot="1" x14ac:dyDescent="0.3"/>
    <row r="2" spans="2:12" ht="99" customHeight="1" thickBot="1" x14ac:dyDescent="0.3">
      <c r="B2" s="295"/>
      <c r="C2" s="296"/>
      <c r="D2" s="297" t="s">
        <v>7</v>
      </c>
      <c r="E2" s="297"/>
      <c r="F2" s="297"/>
      <c r="G2" s="297"/>
      <c r="H2" s="297"/>
      <c r="I2" s="298" t="s">
        <v>1</v>
      </c>
      <c r="J2" s="299"/>
      <c r="K2" s="300"/>
    </row>
    <row r="3" spans="2:12" ht="9" customHeight="1" x14ac:dyDescent="0.25"/>
    <row r="4" spans="2:12" ht="9" customHeight="1" thickBot="1" x14ac:dyDescent="0.3"/>
    <row r="5" spans="2:12" ht="34.5" customHeight="1" thickBot="1" x14ac:dyDescent="0.3">
      <c r="B5" s="301" t="s">
        <v>8</v>
      </c>
      <c r="C5" s="302"/>
      <c r="D5" s="302"/>
      <c r="E5" s="302"/>
      <c r="F5" s="302"/>
      <c r="G5" s="302"/>
      <c r="H5" s="302"/>
      <c r="I5" s="302"/>
      <c r="J5" s="302"/>
      <c r="K5" s="303"/>
      <c r="L5" s="51"/>
    </row>
    <row r="6" spans="2:12" ht="52.5" customHeight="1" x14ac:dyDescent="0.25">
      <c r="B6" s="304" t="s">
        <v>9</v>
      </c>
      <c r="C6" s="305"/>
      <c r="D6" s="305"/>
      <c r="E6" s="305"/>
      <c r="F6" s="305"/>
      <c r="G6" s="305"/>
      <c r="H6" s="305"/>
      <c r="I6" s="305"/>
      <c r="J6" s="305"/>
      <c r="K6" s="306"/>
      <c r="L6" s="51"/>
    </row>
    <row r="7" spans="2:12" ht="52.5" customHeight="1" x14ac:dyDescent="0.25">
      <c r="B7" s="307"/>
      <c r="C7" s="308"/>
      <c r="D7" s="308"/>
      <c r="E7" s="308"/>
      <c r="F7" s="308"/>
      <c r="G7" s="308"/>
      <c r="H7" s="308"/>
      <c r="I7" s="308"/>
      <c r="J7" s="308"/>
      <c r="K7" s="309"/>
      <c r="L7" s="51"/>
    </row>
    <row r="8" spans="2:12" ht="52.5" customHeight="1" x14ac:dyDescent="0.25">
      <c r="B8" s="307"/>
      <c r="C8" s="308"/>
      <c r="D8" s="308"/>
      <c r="E8" s="308"/>
      <c r="F8" s="308"/>
      <c r="G8" s="308"/>
      <c r="H8" s="308"/>
      <c r="I8" s="308"/>
      <c r="J8" s="308"/>
      <c r="K8" s="309"/>
    </row>
    <row r="9" spans="2:12" ht="52.5" customHeight="1" thickBot="1" x14ac:dyDescent="0.3">
      <c r="B9" s="310"/>
      <c r="C9" s="311"/>
      <c r="D9" s="311"/>
      <c r="E9" s="311"/>
      <c r="F9" s="311"/>
      <c r="G9" s="311"/>
      <c r="H9" s="311"/>
      <c r="I9" s="311"/>
      <c r="J9" s="311"/>
      <c r="K9" s="312"/>
    </row>
    <row r="11" spans="2:12" ht="18" x14ac:dyDescent="0.25">
      <c r="D11" s="26" t="s">
        <v>10</v>
      </c>
      <c r="E11" s="27" t="s">
        <v>11</v>
      </c>
      <c r="F11" s="313" t="s">
        <v>12</v>
      </c>
      <c r="G11" s="313"/>
    </row>
    <row r="12" spans="2:12" x14ac:dyDescent="0.25">
      <c r="D12" s="28">
        <v>1</v>
      </c>
      <c r="E12" s="28" t="s">
        <v>13</v>
      </c>
      <c r="F12" s="314">
        <f>AVERAGE(F13:F17)</f>
        <v>0</v>
      </c>
      <c r="G12" s="315"/>
    </row>
    <row r="13" spans="2:12" x14ac:dyDescent="0.25">
      <c r="D13" s="23" t="s">
        <v>14</v>
      </c>
      <c r="E13" s="24" t="s">
        <v>13</v>
      </c>
      <c r="F13" s="291">
        <f>SUM('Plan de Acción - POA'!Z71:Z73)</f>
        <v>0</v>
      </c>
      <c r="G13" s="292"/>
    </row>
    <row r="14" spans="2:12" x14ac:dyDescent="0.25">
      <c r="D14" s="23" t="s">
        <v>15</v>
      </c>
      <c r="E14" s="24" t="s">
        <v>16</v>
      </c>
      <c r="F14" s="291">
        <f>SUM('Plan de Acción - POA'!Z27:Z30)</f>
        <v>0</v>
      </c>
      <c r="G14" s="292"/>
    </row>
    <row r="15" spans="2:12" x14ac:dyDescent="0.25">
      <c r="D15" s="23" t="s">
        <v>17</v>
      </c>
      <c r="E15" s="24" t="s">
        <v>18</v>
      </c>
      <c r="F15" s="291">
        <f>SUM('Plan de Acción - POA'!Z68:Z70)</f>
        <v>0</v>
      </c>
      <c r="G15" s="292"/>
    </row>
    <row r="16" spans="2:12" x14ac:dyDescent="0.25">
      <c r="D16" s="23" t="s">
        <v>19</v>
      </c>
      <c r="E16" s="25" t="s">
        <v>20</v>
      </c>
      <c r="F16" s="291">
        <f>SUM('Plan de Acción - POA'!Z77:Z78)</f>
        <v>0</v>
      </c>
      <c r="G16" s="292"/>
    </row>
    <row r="17" spans="4:7" x14ac:dyDescent="0.25">
      <c r="D17" s="23" t="s">
        <v>21</v>
      </c>
      <c r="E17" s="25" t="s">
        <v>22</v>
      </c>
      <c r="F17" s="291">
        <f>SUM('Plan de Acción - POA'!Z79:Z83)</f>
        <v>0</v>
      </c>
      <c r="G17" s="292"/>
    </row>
    <row r="18" spans="4:7" x14ac:dyDescent="0.25">
      <c r="D18" s="28">
        <v>2</v>
      </c>
      <c r="E18" s="28" t="s">
        <v>23</v>
      </c>
      <c r="F18" s="293">
        <f>AVERAGE(F19:F21)</f>
        <v>0</v>
      </c>
      <c r="G18" s="294"/>
    </row>
    <row r="19" spans="4:7" x14ac:dyDescent="0.25">
      <c r="D19" s="23" t="s">
        <v>24</v>
      </c>
      <c r="E19" s="24" t="s">
        <v>23</v>
      </c>
      <c r="F19" s="291">
        <f>SUM('Plan de Acción - POA'!Z91:Z94)</f>
        <v>0</v>
      </c>
      <c r="G19" s="292"/>
    </row>
    <row r="20" spans="4:7" x14ac:dyDescent="0.25">
      <c r="D20" s="23" t="s">
        <v>25</v>
      </c>
      <c r="E20" s="24" t="s">
        <v>26</v>
      </c>
      <c r="F20" s="291">
        <f>SUM('Plan de Acción - POA'!Z95:Z97)</f>
        <v>0</v>
      </c>
      <c r="G20" s="292"/>
    </row>
    <row r="21" spans="4:7" x14ac:dyDescent="0.25">
      <c r="D21" s="23" t="s">
        <v>27</v>
      </c>
      <c r="E21" s="25" t="s">
        <v>28</v>
      </c>
      <c r="F21" s="291">
        <f>SUM('Plan de Acción - POA'!Z88:Z90)</f>
        <v>0</v>
      </c>
      <c r="G21" s="292"/>
    </row>
    <row r="22" spans="4:7" x14ac:dyDescent="0.25">
      <c r="D22" s="28">
        <v>3</v>
      </c>
      <c r="E22" s="28" t="s">
        <v>29</v>
      </c>
      <c r="F22" s="293">
        <f>AVERAGE(F23:F26)</f>
        <v>0</v>
      </c>
      <c r="G22" s="294"/>
    </row>
    <row r="23" spans="4:7" x14ac:dyDescent="0.25">
      <c r="D23" s="23" t="s">
        <v>30</v>
      </c>
      <c r="E23" s="24" t="s">
        <v>29</v>
      </c>
      <c r="F23" s="291">
        <f>SUM('Plan de Acción - POA'!Z6:Z9)</f>
        <v>0</v>
      </c>
      <c r="G23" s="292"/>
    </row>
    <row r="24" spans="4:7" x14ac:dyDescent="0.25">
      <c r="D24" s="23" t="s">
        <v>31</v>
      </c>
      <c r="E24" s="24" t="s">
        <v>32</v>
      </c>
      <c r="F24" s="291">
        <f>SUM('Plan de Acción - POA'!Z57:Z61)</f>
        <v>0</v>
      </c>
      <c r="G24" s="292"/>
    </row>
    <row r="25" spans="4:7" x14ac:dyDescent="0.25">
      <c r="D25" s="23" t="s">
        <v>33</v>
      </c>
      <c r="E25" s="24" t="s">
        <v>34</v>
      </c>
      <c r="F25" s="291">
        <f>SUM('Plan de Acción - POA'!Z95:Z97)</f>
        <v>0</v>
      </c>
      <c r="G25" s="292"/>
    </row>
    <row r="26" spans="4:7" x14ac:dyDescent="0.25">
      <c r="D26" s="23" t="s">
        <v>35</v>
      </c>
      <c r="E26" s="24" t="s">
        <v>36</v>
      </c>
      <c r="F26" s="291">
        <f>SUM('Plan de Acción - POA'!Z84:Z87)</f>
        <v>0</v>
      </c>
      <c r="G26" s="292"/>
    </row>
    <row r="27" spans="4:7" x14ac:dyDescent="0.25">
      <c r="D27" s="28">
        <v>4</v>
      </c>
      <c r="E27" s="28" t="s">
        <v>37</v>
      </c>
      <c r="F27" s="293">
        <f>AVERAGE(F28:F33)</f>
        <v>0</v>
      </c>
      <c r="G27" s="294"/>
    </row>
    <row r="28" spans="4:7" x14ac:dyDescent="0.25">
      <c r="D28" s="23" t="s">
        <v>38</v>
      </c>
      <c r="E28" s="24" t="s">
        <v>37</v>
      </c>
      <c r="F28" s="291">
        <f>SUM('Plan de Acción - POA'!Z62:Z65)</f>
        <v>0</v>
      </c>
      <c r="G28" s="292"/>
    </row>
    <row r="29" spans="4:7" x14ac:dyDescent="0.25">
      <c r="D29" s="23" t="s">
        <v>39</v>
      </c>
      <c r="E29" s="24" t="s">
        <v>40</v>
      </c>
      <c r="F29" s="291">
        <f>SUM('Plan de Acción - POA'!Z18:Z21)</f>
        <v>0</v>
      </c>
      <c r="G29" s="292"/>
    </row>
    <row r="30" spans="4:7" x14ac:dyDescent="0.25">
      <c r="D30" s="23" t="s">
        <v>41</v>
      </c>
      <c r="E30" s="24" t="s">
        <v>42</v>
      </c>
      <c r="F30" s="291"/>
      <c r="G30" s="292"/>
    </row>
    <row r="31" spans="4:7" x14ac:dyDescent="0.25">
      <c r="D31" s="23" t="s">
        <v>43</v>
      </c>
      <c r="E31" s="24" t="s">
        <v>44</v>
      </c>
      <c r="F31" s="291">
        <f>SUM('Plan de Acción - POA'!Z10:Z14)</f>
        <v>0</v>
      </c>
      <c r="G31" s="292"/>
    </row>
    <row r="32" spans="4:7" x14ac:dyDescent="0.25">
      <c r="D32" s="23" t="s">
        <v>45</v>
      </c>
      <c r="E32" s="24" t="s">
        <v>46</v>
      </c>
      <c r="F32" s="291">
        <f>SUM('Plan de Acción - POA'!Z22:Z26)</f>
        <v>0</v>
      </c>
      <c r="G32" s="292"/>
    </row>
    <row r="33" spans="2:12" x14ac:dyDescent="0.25">
      <c r="D33" s="23" t="s">
        <v>47</v>
      </c>
      <c r="E33" s="24" t="s">
        <v>48</v>
      </c>
      <c r="F33" s="291">
        <f>SUM('Plan de Acción - POA'!Z74:Z76)</f>
        <v>0</v>
      </c>
      <c r="G33" s="292"/>
    </row>
    <row r="34" spans="2:12" x14ac:dyDescent="0.25">
      <c r="D34" s="28">
        <v>5</v>
      </c>
      <c r="E34" s="28" t="s">
        <v>49</v>
      </c>
      <c r="F34" s="293">
        <f>AVERAGE(F35:F41)</f>
        <v>0</v>
      </c>
      <c r="G34" s="294"/>
    </row>
    <row r="35" spans="2:12" x14ac:dyDescent="0.25">
      <c r="D35" s="23" t="s">
        <v>50</v>
      </c>
      <c r="E35" s="24" t="s">
        <v>51</v>
      </c>
      <c r="F35" s="291">
        <f>SUM('Plan de Acción - POA'!Z35:Z46)</f>
        <v>0</v>
      </c>
      <c r="G35" s="292"/>
    </row>
    <row r="36" spans="2:12" x14ac:dyDescent="0.25">
      <c r="D36" s="23" t="s">
        <v>52</v>
      </c>
      <c r="E36" s="25" t="s">
        <v>53</v>
      </c>
      <c r="F36" s="291">
        <f>SUM('Plan de Acción - POA'!Z31:Z34)</f>
        <v>0</v>
      </c>
      <c r="G36" s="292"/>
    </row>
    <row r="37" spans="2:12" x14ac:dyDescent="0.25">
      <c r="D37" s="23" t="s">
        <v>54</v>
      </c>
      <c r="E37" s="25" t="s">
        <v>55</v>
      </c>
      <c r="F37" s="291">
        <f>SUM('Plan de Acción - POA'!Z66:Z67)</f>
        <v>0</v>
      </c>
      <c r="G37" s="292"/>
    </row>
    <row r="38" spans="2:12" x14ac:dyDescent="0.25">
      <c r="D38" s="23" t="s">
        <v>56</v>
      </c>
      <c r="E38" s="24" t="s">
        <v>57</v>
      </c>
      <c r="F38" s="291">
        <f>SUM('Plan de Acción - POA'!Z54:Z56)</f>
        <v>0</v>
      </c>
      <c r="G38" s="292"/>
    </row>
    <row r="39" spans="2:12" x14ac:dyDescent="0.25">
      <c r="D39" s="23" t="s">
        <v>58</v>
      </c>
      <c r="E39" s="75" t="s">
        <v>59</v>
      </c>
      <c r="F39" s="291">
        <f>SUM('Plan de Acción - POA'!Z15:Z16)</f>
        <v>0</v>
      </c>
      <c r="G39" s="292"/>
    </row>
    <row r="40" spans="2:12" ht="29.25" x14ac:dyDescent="0.25">
      <c r="D40" s="23" t="s">
        <v>60</v>
      </c>
      <c r="E40" s="73" t="s">
        <v>61</v>
      </c>
      <c r="F40" s="291">
        <f>SUM('Plan de Acción - POA'!Z98:Z100)</f>
        <v>0</v>
      </c>
      <c r="G40" s="292"/>
    </row>
    <row r="41" spans="2:12" x14ac:dyDescent="0.25">
      <c r="D41" s="23" t="s">
        <v>62</v>
      </c>
      <c r="E41" s="24" t="s">
        <v>63</v>
      </c>
      <c r="F41" s="291">
        <f>SUM('Plan de Acción - POA'!Z101)</f>
        <v>0</v>
      </c>
      <c r="G41" s="292"/>
    </row>
    <row r="42" spans="2:12" ht="15.75" x14ac:dyDescent="0.25">
      <c r="D42" s="287" t="s">
        <v>64</v>
      </c>
      <c r="E42" s="288"/>
      <c r="F42" s="289">
        <f>AVERAGE(F12,F18,F22,F27,F34)</f>
        <v>0</v>
      </c>
      <c r="G42" s="290"/>
    </row>
    <row r="44" spans="2:12" ht="15.75" thickBot="1" x14ac:dyDescent="0.3"/>
    <row r="45" spans="2:12" ht="29.25" customHeight="1" x14ac:dyDescent="0.25">
      <c r="B45" s="278" t="s">
        <v>65</v>
      </c>
      <c r="C45" s="279"/>
      <c r="D45" s="279"/>
      <c r="E45" s="279"/>
      <c r="F45" s="279"/>
      <c r="G45" s="279"/>
      <c r="H45" s="279"/>
      <c r="I45" s="279"/>
      <c r="J45" s="280"/>
      <c r="K45" s="52"/>
      <c r="L45" s="52"/>
    </row>
    <row r="46" spans="2:12" ht="40.5" customHeight="1" x14ac:dyDescent="0.25">
      <c r="B46" s="281" t="s">
        <v>66</v>
      </c>
      <c r="C46" s="282"/>
      <c r="D46" s="29" t="s">
        <v>67</v>
      </c>
      <c r="E46" s="282" t="s">
        <v>68</v>
      </c>
      <c r="F46" s="282"/>
      <c r="G46" s="282"/>
      <c r="H46" s="282"/>
      <c r="I46" s="282"/>
      <c r="J46" s="283"/>
      <c r="K46" s="52"/>
      <c r="L46" s="52"/>
    </row>
    <row r="47" spans="2:12" ht="40.5" customHeight="1" x14ac:dyDescent="0.25">
      <c r="B47" s="284">
        <v>1</v>
      </c>
      <c r="C47" s="285"/>
      <c r="D47" s="74">
        <v>45317</v>
      </c>
      <c r="E47" s="286" t="s">
        <v>69</v>
      </c>
      <c r="F47" s="286"/>
      <c r="G47" s="286"/>
      <c r="H47" s="286"/>
      <c r="I47" s="286"/>
      <c r="J47" s="286"/>
      <c r="K47" s="52"/>
      <c r="L47" s="52"/>
    </row>
    <row r="48" spans="2:12" ht="152.25" customHeight="1" x14ac:dyDescent="0.25">
      <c r="B48" s="284">
        <v>2</v>
      </c>
      <c r="C48" s="285"/>
      <c r="D48" s="74">
        <v>45377</v>
      </c>
      <c r="E48" s="275" t="s">
        <v>70</v>
      </c>
      <c r="F48" s="276"/>
      <c r="G48" s="276"/>
      <c r="H48" s="276"/>
      <c r="I48" s="276"/>
      <c r="J48" s="277"/>
      <c r="K48" s="52"/>
      <c r="L48" s="52"/>
    </row>
    <row r="49" spans="2:12" ht="101.25" customHeight="1" thickBot="1" x14ac:dyDescent="0.3">
      <c r="B49" s="273">
        <v>3</v>
      </c>
      <c r="C49" s="274"/>
      <c r="D49" s="74">
        <v>45565</v>
      </c>
      <c r="E49" s="275" t="s">
        <v>599</v>
      </c>
      <c r="F49" s="276"/>
      <c r="G49" s="276"/>
      <c r="H49" s="276"/>
      <c r="I49" s="276"/>
      <c r="J49" s="277"/>
      <c r="K49" s="53"/>
      <c r="L49" s="53"/>
    </row>
  </sheetData>
  <mergeCells count="47">
    <mergeCell ref="F17:G17"/>
    <mergeCell ref="B2:C2"/>
    <mergeCell ref="D2:H2"/>
    <mergeCell ref="I2:K2"/>
    <mergeCell ref="B5:K5"/>
    <mergeCell ref="B6:K9"/>
    <mergeCell ref="F11:G11"/>
    <mergeCell ref="F12:G12"/>
    <mergeCell ref="F13:G13"/>
    <mergeCell ref="F14:G14"/>
    <mergeCell ref="F15:G15"/>
    <mergeCell ref="F16:G16"/>
    <mergeCell ref="F29:G29"/>
    <mergeCell ref="F18:G18"/>
    <mergeCell ref="F19:G19"/>
    <mergeCell ref="F20:G20"/>
    <mergeCell ref="F21:G21"/>
    <mergeCell ref="F22:G22"/>
    <mergeCell ref="F23:G23"/>
    <mergeCell ref="F24:G24"/>
    <mergeCell ref="F25:G25"/>
    <mergeCell ref="F26:G26"/>
    <mergeCell ref="F27:G27"/>
    <mergeCell ref="F28:G28"/>
    <mergeCell ref="D42:E42"/>
    <mergeCell ref="F42:G42"/>
    <mergeCell ref="F30:G30"/>
    <mergeCell ref="F31:G31"/>
    <mergeCell ref="F32:G32"/>
    <mergeCell ref="F33:G33"/>
    <mergeCell ref="F34:G34"/>
    <mergeCell ref="F35:G35"/>
    <mergeCell ref="F36:G36"/>
    <mergeCell ref="F37:G37"/>
    <mergeCell ref="F38:G38"/>
    <mergeCell ref="F39:G39"/>
    <mergeCell ref="F41:G41"/>
    <mergeCell ref="F40:G40"/>
    <mergeCell ref="B49:C49"/>
    <mergeCell ref="E49:J49"/>
    <mergeCell ref="B45:J45"/>
    <mergeCell ref="B46:C46"/>
    <mergeCell ref="E46:J46"/>
    <mergeCell ref="B47:C47"/>
    <mergeCell ref="E47:J47"/>
    <mergeCell ref="B48:C48"/>
    <mergeCell ref="E48:J48"/>
  </mergeCells>
  <pageMargins left="0.7" right="0.7" top="0.75" bottom="0.75" header="0.3" footer="0.3"/>
  <pageSetup paperSize="9" scale="3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showGridLines="0" view="pageBreakPreview" zoomScaleNormal="100" zoomScaleSheetLayoutView="100" workbookViewId="0">
      <selection activeCell="D28" sqref="D28"/>
    </sheetView>
  </sheetViews>
  <sheetFormatPr baseColWidth="10" defaultColWidth="11.42578125" defaultRowHeight="15" x14ac:dyDescent="0.25"/>
  <cols>
    <col min="11" max="11" width="26.85546875" customWidth="1"/>
    <col min="13" max="13" width="15.7109375" customWidth="1"/>
  </cols>
  <sheetData>
    <row r="1" spans="1:16" ht="123.75" customHeight="1" thickBot="1" x14ac:dyDescent="0.3">
      <c r="A1" s="316"/>
      <c r="B1" s="317"/>
      <c r="C1" s="317"/>
      <c r="D1" s="297" t="s">
        <v>0</v>
      </c>
      <c r="E1" s="297"/>
      <c r="F1" s="297"/>
      <c r="G1" s="297"/>
      <c r="H1" s="297"/>
      <c r="I1" s="297"/>
      <c r="J1" s="297"/>
      <c r="K1" s="297"/>
      <c r="L1" s="298" t="s">
        <v>1</v>
      </c>
      <c r="M1" s="318"/>
    </row>
    <row r="3" spans="1:16" ht="18" x14ac:dyDescent="0.25">
      <c r="A3" s="328" t="s">
        <v>2</v>
      </c>
      <c r="B3" s="328"/>
      <c r="C3" s="328"/>
      <c r="D3" s="328"/>
      <c r="E3" s="328"/>
      <c r="F3" s="328"/>
      <c r="G3" s="328"/>
      <c r="H3" s="328"/>
      <c r="I3" s="328"/>
      <c r="J3" s="328"/>
      <c r="K3" s="328"/>
      <c r="L3" s="328"/>
      <c r="M3" s="328"/>
      <c r="N3" s="72"/>
      <c r="O3" s="72"/>
      <c r="P3" s="72"/>
    </row>
    <row r="4" spans="1:16" ht="15.75" thickBot="1" x14ac:dyDescent="0.3">
      <c r="A4" s="30"/>
      <c r="B4" s="30"/>
      <c r="C4" s="30"/>
      <c r="D4" s="30"/>
      <c r="E4" s="30"/>
      <c r="F4" s="30"/>
      <c r="G4" s="30"/>
      <c r="H4" s="30"/>
      <c r="I4" s="30"/>
      <c r="J4" s="30"/>
      <c r="K4" s="30"/>
      <c r="L4" s="30"/>
      <c r="M4" s="30"/>
      <c r="N4" s="30"/>
      <c r="O4" s="30"/>
      <c r="P4" s="30"/>
    </row>
    <row r="5" spans="1:16" x14ac:dyDescent="0.25">
      <c r="A5" s="30"/>
      <c r="B5" s="30"/>
      <c r="C5" s="31"/>
      <c r="D5" s="32"/>
      <c r="E5" s="32"/>
      <c r="F5" s="32"/>
      <c r="G5" s="32"/>
      <c r="H5" s="32"/>
      <c r="I5" s="32"/>
      <c r="J5" s="32"/>
      <c r="K5" s="33"/>
      <c r="L5" s="30"/>
      <c r="M5" s="30"/>
      <c r="N5" s="30"/>
      <c r="O5" s="30"/>
      <c r="P5" s="30"/>
    </row>
    <row r="6" spans="1:16" x14ac:dyDescent="0.25">
      <c r="A6" s="30"/>
      <c r="B6" s="30"/>
      <c r="C6" s="34"/>
      <c r="D6" s="30"/>
      <c r="E6" s="30"/>
      <c r="F6" s="30"/>
      <c r="G6" s="30"/>
      <c r="H6" s="30"/>
      <c r="I6" s="30"/>
      <c r="J6" s="30"/>
      <c r="K6" s="35"/>
      <c r="L6" s="30"/>
      <c r="M6" s="30"/>
      <c r="N6" s="30"/>
      <c r="O6" s="30"/>
      <c r="P6" s="30"/>
    </row>
    <row r="7" spans="1:16" ht="26.25" customHeight="1" x14ac:dyDescent="0.25">
      <c r="A7" s="30"/>
      <c r="B7" s="30"/>
      <c r="C7" s="325" t="s">
        <v>3</v>
      </c>
      <c r="D7" s="326"/>
      <c r="E7" s="326"/>
      <c r="F7" s="326"/>
      <c r="G7" s="326"/>
      <c r="H7" s="326"/>
      <c r="I7" s="326"/>
      <c r="J7" s="326"/>
      <c r="K7" s="327"/>
      <c r="L7" s="30"/>
      <c r="M7" s="30"/>
      <c r="N7" s="30"/>
      <c r="O7" s="30"/>
      <c r="P7" s="30"/>
    </row>
    <row r="8" spans="1:16" ht="15.75" customHeight="1" x14ac:dyDescent="0.25">
      <c r="A8" s="30"/>
      <c r="B8" s="30"/>
      <c r="C8" s="71"/>
      <c r="D8" s="70"/>
      <c r="E8" s="70"/>
      <c r="F8" s="70"/>
      <c r="G8" s="70"/>
      <c r="H8" s="70"/>
      <c r="I8" s="70"/>
      <c r="J8" s="70"/>
      <c r="K8" s="69"/>
      <c r="L8" s="30"/>
      <c r="M8" s="30"/>
      <c r="N8" s="30"/>
      <c r="O8" s="30"/>
      <c r="P8" s="30"/>
    </row>
    <row r="9" spans="1:16" ht="120.75" customHeight="1" x14ac:dyDescent="0.25">
      <c r="A9" s="30"/>
      <c r="B9" s="30"/>
      <c r="C9" s="319" t="s">
        <v>4</v>
      </c>
      <c r="D9" s="320"/>
      <c r="E9" s="320"/>
      <c r="F9" s="320"/>
      <c r="G9" s="320"/>
      <c r="H9" s="320"/>
      <c r="I9" s="320"/>
      <c r="J9" s="320"/>
      <c r="K9" s="321"/>
      <c r="L9" s="30"/>
      <c r="M9" s="30"/>
      <c r="N9" s="30"/>
      <c r="O9" s="30"/>
      <c r="P9" s="30"/>
    </row>
    <row r="10" spans="1:16" ht="27" customHeight="1" x14ac:dyDescent="0.25">
      <c r="A10" s="30"/>
      <c r="B10" s="30"/>
      <c r="C10" s="325" t="s">
        <v>5</v>
      </c>
      <c r="D10" s="326"/>
      <c r="E10" s="326"/>
      <c r="F10" s="326"/>
      <c r="G10" s="326"/>
      <c r="H10" s="326"/>
      <c r="I10" s="326"/>
      <c r="J10" s="326"/>
      <c r="K10" s="327"/>
      <c r="L10" s="30"/>
      <c r="M10" s="30"/>
      <c r="N10" s="30"/>
      <c r="O10" s="30"/>
      <c r="P10" s="30"/>
    </row>
    <row r="11" spans="1:16" ht="96" customHeight="1" thickBot="1" x14ac:dyDescent="0.3">
      <c r="A11" s="30"/>
      <c r="B11" s="30"/>
      <c r="C11" s="322" t="s">
        <v>6</v>
      </c>
      <c r="D11" s="323"/>
      <c r="E11" s="323"/>
      <c r="F11" s="323"/>
      <c r="G11" s="323"/>
      <c r="H11" s="323"/>
      <c r="I11" s="323"/>
      <c r="J11" s="323"/>
      <c r="K11" s="324"/>
      <c r="L11" s="30"/>
      <c r="M11" s="30"/>
      <c r="N11" s="30"/>
      <c r="O11" s="30"/>
      <c r="P11" s="30"/>
    </row>
  </sheetData>
  <sheetProtection algorithmName="SHA-512" hashValue="E+iRB9gMk4FMCAEou03Uvkjm0kEoUfOLaXmhsGak8lyiLkS/ocIMaWpP2V+DVmg8I2CW1uM5Bb5+C0DlUK9NCg==" saltValue="1TkLGu6j7mmGuVT9p+2puQ==" spinCount="100000" sheet="1" objects="1" scenarios="1"/>
  <mergeCells count="8">
    <mergeCell ref="A1:C1"/>
    <mergeCell ref="L1:M1"/>
    <mergeCell ref="D1:K1"/>
    <mergeCell ref="C9:K9"/>
    <mergeCell ref="C11:K11"/>
    <mergeCell ref="C10:K10"/>
    <mergeCell ref="C7:K7"/>
    <mergeCell ref="A3:M3"/>
  </mergeCells>
  <pageMargins left="0.7" right="0.7" top="0.75" bottom="0.75" header="0.3" footer="0.3"/>
  <pageSetup paperSize="9" scale="4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showGridLines="0" view="pageBreakPreview" zoomScale="90" zoomScaleNormal="50" zoomScaleSheetLayoutView="90" workbookViewId="0">
      <selection activeCell="Q2" sqref="Q1:Q1048576"/>
    </sheetView>
  </sheetViews>
  <sheetFormatPr baseColWidth="10" defaultColWidth="8.85546875" defaultRowHeight="15" x14ac:dyDescent="0.25"/>
  <sheetData>
    <row r="1" spans="1:17" ht="99" customHeight="1" thickBot="1" x14ac:dyDescent="0.3">
      <c r="A1" s="316"/>
      <c r="B1" s="317"/>
      <c r="C1" s="317"/>
      <c r="D1" s="297" t="s">
        <v>7</v>
      </c>
      <c r="E1" s="297"/>
      <c r="F1" s="297"/>
      <c r="G1" s="297"/>
      <c r="H1" s="297"/>
      <c r="I1" s="297"/>
      <c r="J1" s="297"/>
      <c r="K1" s="297"/>
      <c r="L1" s="297"/>
      <c r="M1" s="297"/>
      <c r="N1" s="297"/>
      <c r="O1" s="298" t="s">
        <v>1</v>
      </c>
      <c r="P1" s="299"/>
      <c r="Q1" s="300"/>
    </row>
    <row r="3" spans="1:17" ht="27.75" customHeight="1" x14ac:dyDescent="0.25">
      <c r="A3" s="326" t="s">
        <v>71</v>
      </c>
      <c r="B3" s="326"/>
      <c r="C3" s="326"/>
      <c r="D3" s="326"/>
      <c r="E3" s="326"/>
      <c r="F3" s="326"/>
      <c r="G3" s="326"/>
      <c r="H3" s="326"/>
      <c r="I3" s="326"/>
      <c r="J3" s="326"/>
      <c r="K3" s="326"/>
      <c r="L3" s="326"/>
      <c r="M3" s="326"/>
      <c r="N3" s="326"/>
      <c r="O3" s="326"/>
      <c r="P3" s="326"/>
      <c r="Q3" s="326"/>
    </row>
  </sheetData>
  <sheetProtection algorithmName="SHA-512" hashValue="Oj4wawzqy9FsRAruglBkApS1QAGXTkN58+ngk1EHmMerJYmb/oIIMifRBrJzNqbalkFiTsJG+CTp/Pl1iRU2WA==" saltValue="0w/EcFJyt9Z2OEMbypJZGA==" spinCount="100000" sheet="1" objects="1" scenarios="1"/>
  <mergeCells count="4">
    <mergeCell ref="A3:Q3"/>
    <mergeCell ref="O1:Q1"/>
    <mergeCell ref="A1:C1"/>
    <mergeCell ref="D1:N1"/>
  </mergeCells>
  <pageMargins left="0.7" right="0.7" top="0.75" bottom="0.75" header="0.3" footer="0.3"/>
  <pageSetup paperSize="9" scale="5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zoomScale="167" workbookViewId="0">
      <selection activeCell="B3" sqref="B3"/>
    </sheetView>
  </sheetViews>
  <sheetFormatPr baseColWidth="10" defaultColWidth="10.7109375" defaultRowHeight="15" x14ac:dyDescent="0.25"/>
  <cols>
    <col min="1" max="1" width="40.42578125" customWidth="1"/>
    <col min="2" max="2" width="70.42578125" customWidth="1"/>
    <col min="3" max="3" width="40.42578125" customWidth="1"/>
    <col min="4" max="4" width="115.28515625" customWidth="1"/>
    <col min="5" max="5" width="34.42578125" customWidth="1"/>
    <col min="6" max="6" width="46" customWidth="1"/>
    <col min="7" max="7" width="49.85546875" customWidth="1"/>
    <col min="8" max="8" width="23.42578125" customWidth="1"/>
    <col min="9" max="9" width="37" style="50" customWidth="1"/>
  </cols>
  <sheetData>
    <row r="1" spans="1:11" x14ac:dyDescent="0.25">
      <c r="A1" s="1"/>
      <c r="B1" s="1" t="s">
        <v>11</v>
      </c>
      <c r="C1" s="1" t="s">
        <v>72</v>
      </c>
      <c r="D1" s="1" t="s">
        <v>73</v>
      </c>
      <c r="E1" s="1" t="s">
        <v>74</v>
      </c>
      <c r="F1" s="1" t="s">
        <v>75</v>
      </c>
      <c r="G1" s="1" t="s">
        <v>76</v>
      </c>
      <c r="H1" s="1" t="s">
        <v>77</v>
      </c>
      <c r="I1" s="45" t="s">
        <v>78</v>
      </c>
    </row>
    <row r="2" spans="1:11" ht="60" x14ac:dyDescent="0.25">
      <c r="A2" s="2" t="s">
        <v>79</v>
      </c>
      <c r="B2" s="7" t="s">
        <v>53</v>
      </c>
      <c r="C2" s="4" t="s">
        <v>80</v>
      </c>
      <c r="D2" s="12" t="s">
        <v>81</v>
      </c>
      <c r="E2" t="s">
        <v>82</v>
      </c>
      <c r="F2" s="13" t="s">
        <v>83</v>
      </c>
      <c r="G2" t="s">
        <v>82</v>
      </c>
      <c r="H2" t="s">
        <v>84</v>
      </c>
      <c r="I2" s="46" t="s">
        <v>85</v>
      </c>
    </row>
    <row r="3" spans="1:11" ht="66" customHeight="1" thickBot="1" x14ac:dyDescent="0.3">
      <c r="A3" t="s">
        <v>86</v>
      </c>
      <c r="B3" s="7" t="s">
        <v>51</v>
      </c>
      <c r="C3" s="4" t="s">
        <v>87</v>
      </c>
      <c r="D3" s="12" t="s">
        <v>88</v>
      </c>
      <c r="E3" s="9" t="s">
        <v>89</v>
      </c>
      <c r="F3" s="13" t="s">
        <v>90</v>
      </c>
      <c r="G3" s="14" t="s">
        <v>91</v>
      </c>
      <c r="H3" t="s">
        <v>92</v>
      </c>
      <c r="I3" s="46" t="s">
        <v>93</v>
      </c>
    </row>
    <row r="4" spans="1:11" ht="72.75" thickBot="1" x14ac:dyDescent="0.3">
      <c r="A4" s="3" t="s">
        <v>94</v>
      </c>
      <c r="B4" s="7" t="s">
        <v>55</v>
      </c>
      <c r="C4" s="4" t="s">
        <v>95</v>
      </c>
      <c r="D4" s="12" t="s">
        <v>96</v>
      </c>
      <c r="E4" s="9" t="s">
        <v>97</v>
      </c>
      <c r="F4" s="13" t="s">
        <v>98</v>
      </c>
      <c r="G4" s="14" t="s">
        <v>99</v>
      </c>
      <c r="I4" s="46" t="s">
        <v>100</v>
      </c>
    </row>
    <row r="5" spans="1:11" ht="65.099999999999994" customHeight="1" thickBot="1" x14ac:dyDescent="0.3">
      <c r="A5" s="2" t="s">
        <v>23</v>
      </c>
      <c r="B5" s="7" t="s">
        <v>57</v>
      </c>
      <c r="C5" s="4" t="s">
        <v>101</v>
      </c>
      <c r="D5" s="12" t="s">
        <v>102</v>
      </c>
      <c r="E5" s="10" t="s">
        <v>103</v>
      </c>
      <c r="F5" s="13" t="s">
        <v>104</v>
      </c>
      <c r="G5" s="15" t="s">
        <v>105</v>
      </c>
      <c r="I5" s="47" t="s">
        <v>106</v>
      </c>
      <c r="K5" s="46"/>
    </row>
    <row r="6" spans="1:11" ht="75" x14ac:dyDescent="0.25">
      <c r="A6" s="2" t="s">
        <v>107</v>
      </c>
      <c r="B6" s="7" t="s">
        <v>108</v>
      </c>
      <c r="C6" s="4" t="s">
        <v>109</v>
      </c>
      <c r="D6" s="12" t="s">
        <v>110</v>
      </c>
      <c r="E6" s="9" t="s">
        <v>111</v>
      </c>
      <c r="F6" s="13" t="s">
        <v>112</v>
      </c>
      <c r="G6" s="16" t="s">
        <v>113</v>
      </c>
      <c r="I6" s="48" t="s">
        <v>114</v>
      </c>
      <c r="K6" s="48"/>
    </row>
    <row r="7" spans="1:11" ht="75" x14ac:dyDescent="0.25">
      <c r="A7" s="2" t="s">
        <v>115</v>
      </c>
      <c r="B7" s="7" t="s">
        <v>116</v>
      </c>
      <c r="C7" s="4" t="s">
        <v>117</v>
      </c>
      <c r="D7" s="12" t="s">
        <v>118</v>
      </c>
      <c r="E7" s="9" t="s">
        <v>119</v>
      </c>
      <c r="F7" s="13" t="s">
        <v>120</v>
      </c>
      <c r="G7" s="17" t="s">
        <v>121</v>
      </c>
      <c r="I7" s="48" t="s">
        <v>122</v>
      </c>
    </row>
    <row r="8" spans="1:11" ht="72.75" thickBot="1" x14ac:dyDescent="0.3">
      <c r="A8" s="2" t="s">
        <v>123</v>
      </c>
      <c r="B8" s="7" t="s">
        <v>23</v>
      </c>
      <c r="C8" s="5" t="s">
        <v>124</v>
      </c>
      <c r="D8" s="12" t="s">
        <v>125</v>
      </c>
      <c r="E8" s="11" t="s">
        <v>126</v>
      </c>
      <c r="F8" s="13" t="s">
        <v>127</v>
      </c>
      <c r="G8" s="14" t="s">
        <v>128</v>
      </c>
      <c r="I8" s="48" t="s">
        <v>129</v>
      </c>
    </row>
    <row r="9" spans="1:11" ht="48.95" customHeight="1" thickBot="1" x14ac:dyDescent="0.3">
      <c r="A9" s="3"/>
      <c r="B9" s="3" t="s">
        <v>26</v>
      </c>
      <c r="C9" s="5" t="s">
        <v>130</v>
      </c>
      <c r="D9" s="12" t="s">
        <v>131</v>
      </c>
      <c r="E9" s="11" t="s">
        <v>132</v>
      </c>
      <c r="F9" s="13" t="s">
        <v>133</v>
      </c>
      <c r="G9" s="15" t="s">
        <v>134</v>
      </c>
      <c r="I9" s="48" t="s">
        <v>135</v>
      </c>
    </row>
    <row r="10" spans="1:11" ht="75.75" thickBot="1" x14ac:dyDescent="0.3">
      <c r="A10" s="3"/>
      <c r="B10" s="3" t="s">
        <v>28</v>
      </c>
      <c r="C10" s="5" t="s">
        <v>136</v>
      </c>
      <c r="D10" s="12" t="s">
        <v>137</v>
      </c>
      <c r="E10" s="11" t="s">
        <v>138</v>
      </c>
      <c r="F10" s="13" t="s">
        <v>139</v>
      </c>
      <c r="G10" s="14" t="s">
        <v>140</v>
      </c>
      <c r="I10" s="48" t="s">
        <v>141</v>
      </c>
    </row>
    <row r="11" spans="1:11" ht="84.75" thickBot="1" x14ac:dyDescent="0.3">
      <c r="A11" s="3"/>
      <c r="B11" s="8" t="s">
        <v>107</v>
      </c>
      <c r="C11" s="5" t="s">
        <v>142</v>
      </c>
      <c r="D11" s="12" t="s">
        <v>143</v>
      </c>
      <c r="E11" s="11" t="s">
        <v>144</v>
      </c>
      <c r="F11" s="13" t="s">
        <v>145</v>
      </c>
      <c r="G11" s="14" t="s">
        <v>146</v>
      </c>
      <c r="I11" s="48" t="s">
        <v>147</v>
      </c>
    </row>
    <row r="12" spans="1:11" ht="75.75" thickBot="1" x14ac:dyDescent="0.3">
      <c r="A12" s="3"/>
      <c r="B12" s="3" t="s">
        <v>148</v>
      </c>
      <c r="C12" s="5" t="s">
        <v>149</v>
      </c>
      <c r="D12" s="12" t="s">
        <v>150</v>
      </c>
      <c r="E12" s="11" t="s">
        <v>151</v>
      </c>
      <c r="F12" s="13" t="s">
        <v>152</v>
      </c>
      <c r="G12" s="15" t="s">
        <v>153</v>
      </c>
      <c r="I12" s="48" t="s">
        <v>154</v>
      </c>
    </row>
    <row r="13" spans="1:11" ht="105" x14ac:dyDescent="0.25">
      <c r="A13" s="3"/>
      <c r="B13" s="3" t="s">
        <v>155</v>
      </c>
      <c r="C13" s="5" t="s">
        <v>156</v>
      </c>
      <c r="D13" s="12" t="s">
        <v>157</v>
      </c>
      <c r="E13" s="11" t="s">
        <v>158</v>
      </c>
      <c r="F13" s="13" t="s">
        <v>159</v>
      </c>
      <c r="G13" s="22"/>
      <c r="H13" s="21"/>
      <c r="I13" s="46"/>
    </row>
    <row r="14" spans="1:11" ht="60" x14ac:dyDescent="0.25">
      <c r="A14" s="3"/>
      <c r="B14" s="3" t="s">
        <v>160</v>
      </c>
      <c r="C14" s="5" t="s">
        <v>161</v>
      </c>
      <c r="D14" s="12" t="s">
        <v>162</v>
      </c>
      <c r="E14" s="11" t="s">
        <v>163</v>
      </c>
      <c r="F14" s="13"/>
      <c r="G14" s="22"/>
      <c r="H14" s="21"/>
      <c r="I14" s="46"/>
    </row>
    <row r="15" spans="1:11" ht="63.95" customHeight="1" x14ac:dyDescent="0.25">
      <c r="A15" s="3"/>
      <c r="B15" s="6" t="s">
        <v>164</v>
      </c>
      <c r="C15" s="5" t="s">
        <v>165</v>
      </c>
      <c r="D15" s="12" t="s">
        <v>166</v>
      </c>
      <c r="E15" s="11" t="s">
        <v>167</v>
      </c>
      <c r="I15" s="46"/>
    </row>
    <row r="16" spans="1:11" ht="42.75" x14ac:dyDescent="0.25">
      <c r="A16" s="3"/>
      <c r="B16" s="8" t="s">
        <v>168</v>
      </c>
      <c r="C16" s="5" t="s">
        <v>169</v>
      </c>
      <c r="D16" s="12" t="s">
        <v>170</v>
      </c>
      <c r="E16" s="11" t="s">
        <v>171</v>
      </c>
      <c r="I16" s="46"/>
    </row>
    <row r="17" spans="1:9" ht="60" x14ac:dyDescent="0.25">
      <c r="A17" s="3"/>
      <c r="B17" s="3" t="s">
        <v>32</v>
      </c>
      <c r="C17" s="5" t="s">
        <v>172</v>
      </c>
      <c r="D17" s="12" t="s">
        <v>173</v>
      </c>
      <c r="E17" s="11" t="s">
        <v>174</v>
      </c>
      <c r="I17" s="46"/>
    </row>
    <row r="18" spans="1:9" ht="45" x14ac:dyDescent="0.25">
      <c r="A18" s="3"/>
      <c r="B18" s="3" t="s">
        <v>34</v>
      </c>
      <c r="C18" s="5" t="s">
        <v>175</v>
      </c>
      <c r="D18" s="12" t="s">
        <v>176</v>
      </c>
      <c r="E18" s="11" t="s">
        <v>177</v>
      </c>
      <c r="I18" s="46"/>
    </row>
    <row r="19" spans="1:9" ht="45" x14ac:dyDescent="0.25">
      <c r="A19" s="3"/>
      <c r="B19" s="3" t="s">
        <v>178</v>
      </c>
      <c r="C19" s="5" t="s">
        <v>179</v>
      </c>
      <c r="D19" s="12" t="s">
        <v>180</v>
      </c>
      <c r="E19" s="11" t="s">
        <v>181</v>
      </c>
      <c r="I19" s="46"/>
    </row>
    <row r="20" spans="1:9" ht="135" x14ac:dyDescent="0.25">
      <c r="A20" s="3"/>
      <c r="B20" s="8" t="s">
        <v>123</v>
      </c>
      <c r="C20" s="5" t="s">
        <v>182</v>
      </c>
      <c r="D20" s="12" t="s">
        <v>183</v>
      </c>
      <c r="E20" s="11" t="s">
        <v>184</v>
      </c>
    </row>
    <row r="21" spans="1:9" ht="45" x14ac:dyDescent="0.25">
      <c r="A21" s="3"/>
      <c r="B21" s="3" t="s">
        <v>40</v>
      </c>
      <c r="C21" s="5" t="s">
        <v>185</v>
      </c>
      <c r="D21" s="12" t="s">
        <v>186</v>
      </c>
      <c r="E21" s="11" t="s">
        <v>187</v>
      </c>
      <c r="I21" s="48"/>
    </row>
    <row r="22" spans="1:9" ht="15" customHeight="1" x14ac:dyDescent="0.25">
      <c r="A22" s="3"/>
      <c r="B22" s="3" t="s">
        <v>42</v>
      </c>
      <c r="C22" s="5"/>
      <c r="D22" s="12"/>
      <c r="I22" s="48"/>
    </row>
    <row r="23" spans="1:9" ht="75" x14ac:dyDescent="0.25">
      <c r="A23" s="3"/>
      <c r="B23" s="6" t="s">
        <v>48</v>
      </c>
      <c r="C23" s="5" t="s">
        <v>188</v>
      </c>
      <c r="D23" s="12" t="s">
        <v>189</v>
      </c>
      <c r="I23" s="48"/>
    </row>
    <row r="24" spans="1:9" x14ac:dyDescent="0.25">
      <c r="A24" s="3"/>
      <c r="B24" s="6" t="s">
        <v>44</v>
      </c>
      <c r="I24" s="48"/>
    </row>
    <row r="25" spans="1:9" x14ac:dyDescent="0.25">
      <c r="A25" s="3"/>
      <c r="B25" s="6" t="s">
        <v>46</v>
      </c>
      <c r="I25" s="48"/>
    </row>
    <row r="26" spans="1:9" x14ac:dyDescent="0.25">
      <c r="A26" s="3"/>
      <c r="B26" s="6" t="s">
        <v>190</v>
      </c>
      <c r="I26" s="49"/>
    </row>
    <row r="27" spans="1:9" ht="15" customHeight="1" x14ac:dyDescent="0.25">
      <c r="A27" s="3"/>
      <c r="E27" s="11"/>
    </row>
    <row r="28" spans="1:9" x14ac:dyDescent="0.25">
      <c r="A28" s="3"/>
      <c r="E28" s="11"/>
    </row>
    <row r="29" spans="1:9" x14ac:dyDescent="0.25">
      <c r="A29" s="3"/>
      <c r="C29" s="19"/>
      <c r="D29" s="20"/>
      <c r="E29" s="11"/>
    </row>
    <row r="30" spans="1:9" x14ac:dyDescent="0.25">
      <c r="A30" s="3"/>
      <c r="C30" s="19"/>
      <c r="D30" s="20"/>
      <c r="E30" s="11"/>
    </row>
    <row r="31" spans="1:9" ht="15" customHeight="1" x14ac:dyDescent="0.25">
      <c r="A31" s="3"/>
      <c r="E31" s="11"/>
    </row>
    <row r="32" spans="1:9" x14ac:dyDescent="0.25">
      <c r="A32" s="3"/>
      <c r="B32" s="3"/>
    </row>
    <row r="33" spans="1:9" x14ac:dyDescent="0.25">
      <c r="A33" s="3"/>
    </row>
    <row r="34" spans="1:9" ht="37.5" customHeight="1" x14ac:dyDescent="0.25">
      <c r="A34" s="3"/>
    </row>
    <row r="35" spans="1:9" x14ac:dyDescent="0.25">
      <c r="A35" s="3"/>
      <c r="C35" s="5"/>
      <c r="D35" s="12"/>
      <c r="E35" s="3"/>
    </row>
    <row r="36" spans="1:9" ht="25.5" customHeight="1" x14ac:dyDescent="0.25">
      <c r="A36" s="3"/>
      <c r="B36" s="3"/>
      <c r="C36" s="5"/>
      <c r="D36" s="12"/>
      <c r="E36" s="3"/>
    </row>
    <row r="37" spans="1:9" x14ac:dyDescent="0.25">
      <c r="B37" s="6"/>
    </row>
    <row r="38" spans="1:9" x14ac:dyDescent="0.25">
      <c r="B38" s="6"/>
    </row>
    <row r="39" spans="1:9" x14ac:dyDescent="0.25">
      <c r="B39" s="6"/>
    </row>
    <row r="47" spans="1:9" x14ac:dyDescent="0.25">
      <c r="I47" s="46"/>
    </row>
    <row r="48" spans="1:9" x14ac:dyDescent="0.25">
      <c r="I48" s="46"/>
    </row>
    <row r="49" spans="9:9" x14ac:dyDescent="0.25">
      <c r="I49" s="46"/>
    </row>
    <row r="50" spans="9:9" x14ac:dyDescent="0.25">
      <c r="I50" s="46"/>
    </row>
    <row r="51" spans="9:9" x14ac:dyDescent="0.25">
      <c r="I51" s="46"/>
    </row>
    <row r="52" spans="9:9" x14ac:dyDescent="0.25">
      <c r="I52" s="46"/>
    </row>
    <row r="53" spans="9:9" x14ac:dyDescent="0.25">
      <c r="I53" s="4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0066"/>
  </sheetPr>
  <dimension ref="A1:AX435"/>
  <sheetViews>
    <sheetView showGridLines="0" tabSelected="1" topLeftCell="E1" zoomScale="70" zoomScaleNormal="70" workbookViewId="0">
      <selection activeCell="T78" sqref="T78"/>
    </sheetView>
  </sheetViews>
  <sheetFormatPr baseColWidth="10" defaultColWidth="10.7109375" defaultRowHeight="14.25" x14ac:dyDescent="0.25"/>
  <cols>
    <col min="1" max="1" width="8.28515625" style="123" customWidth="1"/>
    <col min="2" max="2" width="21.42578125" style="246" customWidth="1"/>
    <col min="3" max="3" width="21.7109375" style="246" customWidth="1"/>
    <col min="4" max="4" width="26" style="246" customWidth="1"/>
    <col min="5" max="5" width="36.7109375" style="246" customWidth="1"/>
    <col min="6" max="6" width="35.140625" style="246" customWidth="1"/>
    <col min="7" max="7" width="20.7109375" style="246" customWidth="1"/>
    <col min="8" max="8" width="50.85546875" style="123" customWidth="1"/>
    <col min="9" max="9" width="15.28515625" style="123" customWidth="1"/>
    <col min="10" max="10" width="16.140625" style="123" customWidth="1"/>
    <col min="11" max="11" width="32.28515625" style="123" customWidth="1"/>
    <col min="12" max="12" width="19.7109375" style="123" customWidth="1"/>
    <col min="13" max="16" width="14.42578125" style="123" customWidth="1"/>
    <col min="17" max="18" width="17.42578125" style="123" customWidth="1"/>
    <col min="19" max="19" width="19.85546875" style="123" customWidth="1"/>
    <col min="20" max="20" width="20.42578125" style="123" customWidth="1"/>
    <col min="21" max="21" width="18.42578125" style="123" customWidth="1"/>
    <col min="22" max="22" width="16.42578125" style="123" customWidth="1"/>
    <col min="23" max="23" width="13.42578125" style="123" hidden="1" customWidth="1"/>
    <col min="24" max="24" width="10.85546875" style="123" customWidth="1"/>
    <col min="25" max="25" width="17.85546875" style="123" customWidth="1"/>
    <col min="26" max="26" width="19" style="123" customWidth="1"/>
    <col min="27" max="27" width="75" style="123" customWidth="1"/>
    <col min="28" max="28" width="24.7109375" style="123" customWidth="1"/>
    <col min="29" max="29" width="26.140625" style="123" customWidth="1"/>
    <col min="30" max="30" width="29.140625" style="123" customWidth="1"/>
    <col min="31" max="31" width="27" style="123" customWidth="1"/>
    <col min="32" max="32" width="32.28515625" style="123" customWidth="1"/>
    <col min="33" max="33" width="68.140625" style="123" customWidth="1"/>
    <col min="34" max="34" width="30.42578125" style="123" customWidth="1"/>
    <col min="35" max="35" width="26" style="123" customWidth="1"/>
    <col min="36" max="36" width="54.85546875" style="123" customWidth="1"/>
    <col min="37" max="37" width="28.28515625" style="123" customWidth="1"/>
    <col min="38" max="38" width="46.5703125" style="123" customWidth="1"/>
    <col min="39" max="50" width="39.42578125" style="123" customWidth="1"/>
    <col min="51" max="16384" width="10.7109375" style="123"/>
  </cols>
  <sheetData>
    <row r="1" spans="1:50" ht="73.5" customHeight="1" x14ac:dyDescent="0.25">
      <c r="A1" s="329"/>
      <c r="B1" s="330"/>
      <c r="C1" s="330"/>
      <c r="D1" s="331" t="s">
        <v>7</v>
      </c>
      <c r="E1" s="331"/>
      <c r="F1" s="331"/>
      <c r="G1" s="331"/>
      <c r="H1" s="331"/>
      <c r="I1" s="331"/>
      <c r="J1" s="331"/>
      <c r="K1" s="331"/>
      <c r="L1" s="331"/>
      <c r="M1" s="331"/>
      <c r="N1" s="331"/>
      <c r="O1" s="331"/>
      <c r="P1" s="331"/>
      <c r="Q1" s="331"/>
      <c r="R1" s="331"/>
      <c r="S1" s="331"/>
      <c r="T1" s="331"/>
      <c r="U1" s="331"/>
      <c r="V1" s="331"/>
      <c r="W1" s="331"/>
      <c r="X1" s="331"/>
      <c r="Y1" s="331"/>
      <c r="Z1" s="331"/>
      <c r="AA1" s="331"/>
      <c r="AB1" s="332" t="s">
        <v>1</v>
      </c>
      <c r="AC1" s="332"/>
      <c r="AD1" s="332"/>
      <c r="AE1" s="332"/>
      <c r="AF1" s="333"/>
    </row>
    <row r="3" spans="1:50" s="91" customFormat="1" ht="27.75" customHeight="1" thickBot="1" x14ac:dyDescent="0.3">
      <c r="A3" s="340" t="s">
        <v>191</v>
      </c>
      <c r="B3" s="341"/>
      <c r="C3" s="341"/>
      <c r="D3" s="341"/>
      <c r="E3" s="341"/>
      <c r="F3" s="341"/>
      <c r="G3" s="341"/>
      <c r="H3" s="341"/>
      <c r="I3" s="341"/>
      <c r="J3" s="341"/>
      <c r="K3" s="341"/>
      <c r="L3" s="341"/>
      <c r="M3" s="341"/>
      <c r="N3" s="341"/>
      <c r="O3" s="341"/>
      <c r="P3" s="341"/>
      <c r="Q3" s="341"/>
      <c r="R3" s="341"/>
      <c r="S3" s="353" t="s">
        <v>192</v>
      </c>
      <c r="T3" s="354"/>
      <c r="U3" s="354"/>
      <c r="V3" s="354"/>
      <c r="W3" s="354"/>
      <c r="X3" s="354"/>
      <c r="Y3" s="354"/>
      <c r="Z3" s="354"/>
      <c r="AA3" s="354"/>
      <c r="AB3" s="354"/>
      <c r="AC3" s="354"/>
      <c r="AD3" s="354"/>
      <c r="AE3" s="354"/>
      <c r="AF3" s="354"/>
      <c r="AG3" s="354"/>
      <c r="AH3" s="354"/>
      <c r="AI3" s="354"/>
      <c r="AJ3" s="354"/>
      <c r="AK3" s="354"/>
      <c r="AL3" s="354"/>
      <c r="AM3" s="354"/>
      <c r="AN3" s="354"/>
      <c r="AO3" s="354"/>
      <c r="AP3" s="354"/>
      <c r="AQ3" s="354"/>
      <c r="AR3" s="354"/>
      <c r="AS3" s="354"/>
      <c r="AT3" s="354"/>
      <c r="AU3" s="354"/>
      <c r="AV3" s="354"/>
      <c r="AW3" s="354"/>
      <c r="AX3" s="355"/>
    </row>
    <row r="4" spans="1:50" ht="26.25" customHeight="1" x14ac:dyDescent="0.25">
      <c r="A4" s="342"/>
      <c r="B4" s="343"/>
      <c r="C4" s="343"/>
      <c r="D4" s="343"/>
      <c r="E4" s="343"/>
      <c r="F4" s="343"/>
      <c r="G4" s="343"/>
      <c r="H4" s="343"/>
      <c r="I4" s="343"/>
      <c r="J4" s="344"/>
      <c r="K4" s="344"/>
      <c r="L4" s="343"/>
      <c r="M4" s="343"/>
      <c r="N4" s="343"/>
      <c r="O4" s="343"/>
      <c r="P4" s="343"/>
      <c r="Q4" s="343"/>
      <c r="R4" s="345"/>
      <c r="S4" s="334" t="s">
        <v>193</v>
      </c>
      <c r="T4" s="335"/>
      <c r="U4" s="335"/>
      <c r="V4" s="336"/>
      <c r="W4" s="92"/>
      <c r="X4" s="346" t="s">
        <v>194</v>
      </c>
      <c r="Y4" s="347" t="s">
        <v>195</v>
      </c>
      <c r="Z4" s="348" t="s">
        <v>196</v>
      </c>
      <c r="AA4" s="337" t="s">
        <v>197</v>
      </c>
      <c r="AB4" s="338"/>
      <c r="AC4" s="338"/>
      <c r="AD4" s="339"/>
      <c r="AE4" s="350" t="s">
        <v>198</v>
      </c>
      <c r="AF4" s="351"/>
      <c r="AG4" s="337" t="s">
        <v>199</v>
      </c>
      <c r="AH4" s="338"/>
      <c r="AI4" s="338"/>
      <c r="AJ4" s="339"/>
      <c r="AK4" s="350" t="s">
        <v>200</v>
      </c>
      <c r="AL4" s="351"/>
      <c r="AM4" s="337" t="s">
        <v>201</v>
      </c>
      <c r="AN4" s="338"/>
      <c r="AO4" s="338"/>
      <c r="AP4" s="339"/>
      <c r="AQ4" s="350" t="s">
        <v>202</v>
      </c>
      <c r="AR4" s="351"/>
      <c r="AS4" s="337" t="s">
        <v>203</v>
      </c>
      <c r="AT4" s="338"/>
      <c r="AU4" s="338"/>
      <c r="AV4" s="339"/>
      <c r="AW4" s="350" t="s">
        <v>204</v>
      </c>
      <c r="AX4" s="352"/>
    </row>
    <row r="5" spans="1:50" ht="64.5" customHeight="1" x14ac:dyDescent="0.25">
      <c r="A5" s="93" t="s">
        <v>10</v>
      </c>
      <c r="B5" s="94" t="s">
        <v>205</v>
      </c>
      <c r="C5" s="95" t="s">
        <v>206</v>
      </c>
      <c r="D5" s="95" t="s">
        <v>207</v>
      </c>
      <c r="E5" s="95" t="s">
        <v>208</v>
      </c>
      <c r="F5" s="95" t="s">
        <v>78</v>
      </c>
      <c r="G5" s="95" t="s">
        <v>74</v>
      </c>
      <c r="H5" s="96" t="s">
        <v>209</v>
      </c>
      <c r="I5" s="97" t="s">
        <v>210</v>
      </c>
      <c r="J5" s="98" t="s">
        <v>211</v>
      </c>
      <c r="K5" s="98" t="s">
        <v>212</v>
      </c>
      <c r="L5" s="99" t="s">
        <v>213</v>
      </c>
      <c r="M5" s="100" t="s">
        <v>214</v>
      </c>
      <c r="N5" s="100" t="s">
        <v>215</v>
      </c>
      <c r="O5" s="100" t="s">
        <v>216</v>
      </c>
      <c r="P5" s="100" t="s">
        <v>217</v>
      </c>
      <c r="Q5" s="95" t="s">
        <v>218</v>
      </c>
      <c r="R5" s="101" t="s">
        <v>219</v>
      </c>
      <c r="S5" s="102" t="s">
        <v>214</v>
      </c>
      <c r="T5" s="103" t="s">
        <v>215</v>
      </c>
      <c r="U5" s="103" t="s">
        <v>216</v>
      </c>
      <c r="V5" s="104" t="s">
        <v>217</v>
      </c>
      <c r="W5" s="105" t="s">
        <v>220</v>
      </c>
      <c r="X5" s="346"/>
      <c r="Y5" s="347"/>
      <c r="Z5" s="349"/>
      <c r="AA5" s="107" t="s">
        <v>221</v>
      </c>
      <c r="AB5" s="108" t="s">
        <v>222</v>
      </c>
      <c r="AC5" s="108" t="s">
        <v>223</v>
      </c>
      <c r="AD5" s="109" t="s">
        <v>224</v>
      </c>
      <c r="AE5" s="106" t="s">
        <v>225</v>
      </c>
      <c r="AF5" s="110" t="s">
        <v>226</v>
      </c>
      <c r="AG5" s="107" t="s">
        <v>221</v>
      </c>
      <c r="AH5" s="108" t="s">
        <v>222</v>
      </c>
      <c r="AI5" s="108" t="s">
        <v>223</v>
      </c>
      <c r="AJ5" s="109" t="s">
        <v>224</v>
      </c>
      <c r="AK5" s="106" t="s">
        <v>225</v>
      </c>
      <c r="AL5" s="110" t="s">
        <v>226</v>
      </c>
      <c r="AM5" s="107" t="s">
        <v>221</v>
      </c>
      <c r="AN5" s="108" t="s">
        <v>222</v>
      </c>
      <c r="AO5" s="108" t="s">
        <v>223</v>
      </c>
      <c r="AP5" s="109" t="s">
        <v>224</v>
      </c>
      <c r="AQ5" s="106" t="s">
        <v>225</v>
      </c>
      <c r="AR5" s="110" t="s">
        <v>226</v>
      </c>
      <c r="AS5" s="107" t="s">
        <v>221</v>
      </c>
      <c r="AT5" s="108" t="s">
        <v>222</v>
      </c>
      <c r="AU5" s="108" t="s">
        <v>223</v>
      </c>
      <c r="AV5" s="109" t="s">
        <v>224</v>
      </c>
      <c r="AW5" s="106" t="s">
        <v>225</v>
      </c>
      <c r="AX5" s="111" t="s">
        <v>226</v>
      </c>
    </row>
    <row r="6" spans="1:50" ht="101.25" customHeight="1" x14ac:dyDescent="0.25">
      <c r="A6" s="112">
        <v>1</v>
      </c>
      <c r="B6" s="86" t="s">
        <v>115</v>
      </c>
      <c r="C6" s="113" t="s">
        <v>168</v>
      </c>
      <c r="D6" s="113" t="s">
        <v>142</v>
      </c>
      <c r="E6" s="113" t="s">
        <v>128</v>
      </c>
      <c r="F6" s="113" t="s">
        <v>122</v>
      </c>
      <c r="G6" s="113" t="s">
        <v>171</v>
      </c>
      <c r="H6" s="113" t="s">
        <v>227</v>
      </c>
      <c r="I6" s="79" t="s">
        <v>228</v>
      </c>
      <c r="J6" s="79" t="s">
        <v>229</v>
      </c>
      <c r="K6" s="79" t="s">
        <v>230</v>
      </c>
      <c r="L6" s="114">
        <v>0.25</v>
      </c>
      <c r="M6" s="79">
        <v>0</v>
      </c>
      <c r="N6" s="112">
        <v>1</v>
      </c>
      <c r="O6" s="112">
        <v>0</v>
      </c>
      <c r="P6" s="112">
        <v>1</v>
      </c>
      <c r="Q6" s="112">
        <f>SUBTOTAL(9,M6:P6)</f>
        <v>2</v>
      </c>
      <c r="R6" s="112" t="s">
        <v>231</v>
      </c>
      <c r="S6" s="77"/>
      <c r="T6" s="82"/>
      <c r="U6" s="115"/>
      <c r="V6" s="116"/>
      <c r="W6" s="117"/>
      <c r="X6" s="77">
        <f t="shared" ref="X6:X9" si="0">IF(R6="sumatoria",(S6+T6+U6+V6),(S6+T6+U6+V6)/W6)</f>
        <v>0</v>
      </c>
      <c r="Y6" s="118">
        <f>(X6/Q6)</f>
        <v>0</v>
      </c>
      <c r="Z6" s="118">
        <f>Y6*L6</f>
        <v>0</v>
      </c>
      <c r="AA6" s="119"/>
      <c r="AB6" s="113"/>
      <c r="AC6" s="113"/>
      <c r="AD6" s="120"/>
      <c r="AE6" s="80"/>
      <c r="AF6" s="87"/>
      <c r="AG6" s="119"/>
      <c r="AH6" s="113"/>
      <c r="AI6" s="113"/>
      <c r="AJ6" s="248"/>
      <c r="AK6" s="80"/>
      <c r="AL6" s="121"/>
      <c r="AM6" s="84"/>
      <c r="AN6" s="84"/>
      <c r="AO6" s="84"/>
      <c r="AP6" s="84"/>
      <c r="AQ6" s="84"/>
      <c r="AR6" s="84"/>
      <c r="AS6" s="84"/>
      <c r="AT6" s="84"/>
      <c r="AU6" s="84"/>
      <c r="AV6" s="84"/>
      <c r="AW6" s="84"/>
      <c r="AX6" s="122"/>
    </row>
    <row r="7" spans="1:50" ht="105" customHeight="1" x14ac:dyDescent="0.25">
      <c r="A7" s="112">
        <v>2</v>
      </c>
      <c r="B7" s="124" t="s">
        <v>115</v>
      </c>
      <c r="C7" s="125" t="s">
        <v>168</v>
      </c>
      <c r="D7" s="125" t="s">
        <v>142</v>
      </c>
      <c r="E7" s="125" t="s">
        <v>99</v>
      </c>
      <c r="F7" s="125" t="s">
        <v>232</v>
      </c>
      <c r="G7" s="125" t="s">
        <v>171</v>
      </c>
      <c r="H7" s="125" t="s">
        <v>233</v>
      </c>
      <c r="I7" s="79" t="s">
        <v>228</v>
      </c>
      <c r="J7" s="79" t="s">
        <v>229</v>
      </c>
      <c r="K7" s="79" t="s">
        <v>230</v>
      </c>
      <c r="L7" s="114">
        <v>0.25</v>
      </c>
      <c r="M7" s="79">
        <v>1</v>
      </c>
      <c r="N7" s="79">
        <v>1</v>
      </c>
      <c r="O7" s="79">
        <v>1</v>
      </c>
      <c r="P7" s="79">
        <v>1</v>
      </c>
      <c r="Q7" s="112">
        <f>SUBTOTAL(9,M7:P7)</f>
        <v>4</v>
      </c>
      <c r="R7" s="112" t="s">
        <v>231</v>
      </c>
      <c r="S7" s="77"/>
      <c r="T7" s="82"/>
      <c r="U7" s="126"/>
      <c r="V7" s="117"/>
      <c r="W7" s="117"/>
      <c r="X7" s="77">
        <f t="shared" si="0"/>
        <v>0</v>
      </c>
      <c r="Y7" s="118">
        <f t="shared" ref="Y7:Y9" si="1">(X7/Q7)</f>
        <v>0</v>
      </c>
      <c r="Z7" s="118">
        <f t="shared" ref="Z7:Z66" si="2">Y7*L7</f>
        <v>0</v>
      </c>
      <c r="AA7" s="127"/>
      <c r="AB7" s="125"/>
      <c r="AC7" s="125"/>
      <c r="AD7" s="128"/>
      <c r="AE7" s="80"/>
      <c r="AF7" s="87"/>
      <c r="AG7" s="127"/>
      <c r="AH7" s="125"/>
      <c r="AI7" s="125"/>
      <c r="AJ7" s="249"/>
      <c r="AK7" s="80"/>
      <c r="AL7" s="121"/>
      <c r="AM7" s="84"/>
      <c r="AN7" s="84"/>
      <c r="AO7" s="84"/>
      <c r="AP7" s="84"/>
      <c r="AQ7" s="84"/>
      <c r="AR7" s="84"/>
      <c r="AS7" s="84"/>
      <c r="AT7" s="84"/>
      <c r="AU7" s="84"/>
      <c r="AV7" s="84"/>
      <c r="AW7" s="84"/>
      <c r="AX7" s="122"/>
    </row>
    <row r="8" spans="1:50" ht="95.25" customHeight="1" x14ac:dyDescent="0.25">
      <c r="A8" s="112">
        <v>3</v>
      </c>
      <c r="B8" s="124" t="s">
        <v>115</v>
      </c>
      <c r="C8" s="125" t="s">
        <v>168</v>
      </c>
      <c r="D8" s="125" t="s">
        <v>142</v>
      </c>
      <c r="E8" s="125" t="s">
        <v>153</v>
      </c>
      <c r="F8" s="125" t="s">
        <v>232</v>
      </c>
      <c r="G8" s="125" t="s">
        <v>171</v>
      </c>
      <c r="H8" s="125" t="s">
        <v>234</v>
      </c>
      <c r="I8" s="79" t="s">
        <v>228</v>
      </c>
      <c r="J8" s="79" t="s">
        <v>229</v>
      </c>
      <c r="K8" s="79" t="s">
        <v>230</v>
      </c>
      <c r="L8" s="114">
        <v>0.25</v>
      </c>
      <c r="M8" s="79">
        <v>1</v>
      </c>
      <c r="N8" s="112">
        <v>1</v>
      </c>
      <c r="O8" s="112">
        <v>1</v>
      </c>
      <c r="P8" s="112">
        <v>1</v>
      </c>
      <c r="Q8" s="112">
        <f>SUBTOTAL(9,M8:P8)</f>
        <v>4</v>
      </c>
      <c r="R8" s="112" t="s">
        <v>231</v>
      </c>
      <c r="S8" s="77"/>
      <c r="T8" s="82"/>
      <c r="U8" s="126"/>
      <c r="V8" s="117"/>
      <c r="W8" s="117"/>
      <c r="X8" s="77">
        <f t="shared" si="0"/>
        <v>0</v>
      </c>
      <c r="Y8" s="118">
        <f t="shared" si="1"/>
        <v>0</v>
      </c>
      <c r="Z8" s="118">
        <f t="shared" si="2"/>
        <v>0</v>
      </c>
      <c r="AA8" s="127"/>
      <c r="AB8" s="125"/>
      <c r="AC8" s="125"/>
      <c r="AD8" s="128"/>
      <c r="AE8" s="80"/>
      <c r="AF8" s="87"/>
      <c r="AG8" s="127"/>
      <c r="AH8" s="125"/>
      <c r="AI8" s="125"/>
      <c r="AJ8" s="249"/>
      <c r="AK8" s="80"/>
      <c r="AL8" s="121"/>
      <c r="AM8" s="84"/>
      <c r="AN8" s="84"/>
      <c r="AO8" s="84"/>
      <c r="AP8" s="84"/>
      <c r="AQ8" s="84"/>
      <c r="AR8" s="84"/>
      <c r="AS8" s="84"/>
      <c r="AT8" s="84"/>
      <c r="AU8" s="84"/>
      <c r="AV8" s="84"/>
      <c r="AW8" s="84"/>
      <c r="AX8" s="122"/>
    </row>
    <row r="9" spans="1:50" ht="96.95" customHeight="1" x14ac:dyDescent="0.25">
      <c r="A9" s="112">
        <v>4</v>
      </c>
      <c r="B9" s="124" t="s">
        <v>115</v>
      </c>
      <c r="C9" s="125" t="s">
        <v>168</v>
      </c>
      <c r="D9" s="125" t="s">
        <v>142</v>
      </c>
      <c r="E9" s="125" t="s">
        <v>153</v>
      </c>
      <c r="F9" s="125" t="s">
        <v>232</v>
      </c>
      <c r="G9" s="125" t="s">
        <v>171</v>
      </c>
      <c r="H9" s="125" t="s">
        <v>235</v>
      </c>
      <c r="I9" s="79" t="s">
        <v>228</v>
      </c>
      <c r="J9" s="79" t="s">
        <v>229</v>
      </c>
      <c r="K9" s="79" t="s">
        <v>230</v>
      </c>
      <c r="L9" s="114">
        <v>0.25</v>
      </c>
      <c r="M9" s="79">
        <v>1</v>
      </c>
      <c r="N9" s="112">
        <v>1</v>
      </c>
      <c r="O9" s="112">
        <v>1</v>
      </c>
      <c r="P9" s="112">
        <v>1</v>
      </c>
      <c r="Q9" s="112">
        <f>SUBTOTAL(9,M9:P9)</f>
        <v>4</v>
      </c>
      <c r="R9" s="112" t="s">
        <v>231</v>
      </c>
      <c r="S9" s="77"/>
      <c r="T9" s="82"/>
      <c r="U9" s="126"/>
      <c r="V9" s="117"/>
      <c r="W9" s="117"/>
      <c r="X9" s="77">
        <f t="shared" si="0"/>
        <v>0</v>
      </c>
      <c r="Y9" s="118">
        <f t="shared" si="1"/>
        <v>0</v>
      </c>
      <c r="Z9" s="118">
        <f t="shared" si="2"/>
        <v>0</v>
      </c>
      <c r="AA9" s="127"/>
      <c r="AB9" s="125"/>
      <c r="AC9" s="125"/>
      <c r="AD9" s="128"/>
      <c r="AE9" s="80"/>
      <c r="AF9" s="87"/>
      <c r="AG9" s="127"/>
      <c r="AH9" s="125"/>
      <c r="AI9" s="125"/>
      <c r="AJ9" s="249"/>
      <c r="AK9" s="80"/>
      <c r="AL9" s="90"/>
      <c r="AM9" s="84"/>
      <c r="AN9" s="84"/>
      <c r="AO9" s="84"/>
      <c r="AP9" s="84"/>
      <c r="AQ9" s="84"/>
      <c r="AR9" s="84"/>
      <c r="AS9" s="84"/>
      <c r="AT9" s="84"/>
      <c r="AU9" s="84"/>
      <c r="AV9" s="84"/>
      <c r="AW9" s="84"/>
      <c r="AX9" s="122"/>
    </row>
    <row r="10" spans="1:50" ht="91.5" customHeight="1" x14ac:dyDescent="0.25">
      <c r="A10" s="112">
        <v>5</v>
      </c>
      <c r="B10" s="79" t="s">
        <v>94</v>
      </c>
      <c r="C10" s="79" t="s">
        <v>44</v>
      </c>
      <c r="D10" s="79" t="s">
        <v>182</v>
      </c>
      <c r="E10" s="79" t="s">
        <v>153</v>
      </c>
      <c r="F10" s="79" t="s">
        <v>141</v>
      </c>
      <c r="G10" s="79" t="s">
        <v>144</v>
      </c>
      <c r="H10" s="79" t="s">
        <v>236</v>
      </c>
      <c r="I10" s="79" t="s">
        <v>237</v>
      </c>
      <c r="J10" s="129" t="s">
        <v>229</v>
      </c>
      <c r="K10" s="129" t="s">
        <v>238</v>
      </c>
      <c r="L10" s="130">
        <v>0.3</v>
      </c>
      <c r="M10" s="130">
        <v>1</v>
      </c>
      <c r="N10" s="114">
        <v>1</v>
      </c>
      <c r="O10" s="114">
        <v>1</v>
      </c>
      <c r="P10" s="114">
        <v>1</v>
      </c>
      <c r="Q10" s="114">
        <v>1</v>
      </c>
      <c r="R10" s="112" t="s">
        <v>239</v>
      </c>
      <c r="S10" s="131"/>
      <c r="T10" s="83"/>
      <c r="U10" s="126"/>
      <c r="V10" s="132"/>
      <c r="W10" s="117" t="str">
        <f t="shared" ref="W10:W46" si="3">IF(R10="Constante","4",IF(R10="Demanda","4","0"))</f>
        <v>4</v>
      </c>
      <c r="X10" s="131">
        <f t="shared" ref="X10:X74" si="4">IF(R10="sumatoria",(S10+T10+U10+V10),(S10+T10+U10+V10)/W10)</f>
        <v>0</v>
      </c>
      <c r="Y10" s="118">
        <f t="shared" ref="Y10:Y70" si="5">(X10/Q10)</f>
        <v>0</v>
      </c>
      <c r="Z10" s="118">
        <f t="shared" si="2"/>
        <v>0</v>
      </c>
      <c r="AA10" s="87"/>
      <c r="AB10" s="87"/>
      <c r="AC10" s="87"/>
      <c r="AD10" s="87"/>
      <c r="AE10" s="80"/>
      <c r="AF10" s="87"/>
      <c r="AG10" s="127"/>
      <c r="AH10" s="84"/>
      <c r="AI10" s="84"/>
      <c r="AJ10" s="84"/>
      <c r="AK10" s="80"/>
      <c r="AL10" s="80"/>
      <c r="AM10" s="84"/>
      <c r="AN10" s="84"/>
      <c r="AO10" s="84"/>
      <c r="AP10" s="84"/>
      <c r="AQ10" s="84"/>
      <c r="AR10" s="84"/>
      <c r="AS10" s="84"/>
      <c r="AT10" s="84"/>
      <c r="AU10" s="84"/>
      <c r="AV10" s="84"/>
      <c r="AW10" s="84"/>
      <c r="AX10" s="122"/>
    </row>
    <row r="11" spans="1:50" ht="63.75" customHeight="1" x14ac:dyDescent="0.25">
      <c r="A11" s="112">
        <v>6</v>
      </c>
      <c r="B11" s="79" t="s">
        <v>123</v>
      </c>
      <c r="C11" s="79" t="s">
        <v>44</v>
      </c>
      <c r="D11" s="79" t="s">
        <v>182</v>
      </c>
      <c r="E11" s="79" t="s">
        <v>153</v>
      </c>
      <c r="F11" s="79" t="s">
        <v>141</v>
      </c>
      <c r="G11" s="79" t="s">
        <v>174</v>
      </c>
      <c r="H11" s="79" t="s">
        <v>240</v>
      </c>
      <c r="I11" s="79" t="s">
        <v>237</v>
      </c>
      <c r="J11" s="79" t="s">
        <v>229</v>
      </c>
      <c r="K11" s="79" t="s">
        <v>241</v>
      </c>
      <c r="L11" s="114">
        <v>0.1</v>
      </c>
      <c r="M11" s="114">
        <v>0.1</v>
      </c>
      <c r="N11" s="133">
        <v>0.1</v>
      </c>
      <c r="O11" s="133">
        <v>0.1</v>
      </c>
      <c r="P11" s="133">
        <v>0.7</v>
      </c>
      <c r="Q11" s="134">
        <f>SUBTOTAL(9,M11:P11)</f>
        <v>1</v>
      </c>
      <c r="R11" s="112" t="s">
        <v>231</v>
      </c>
      <c r="S11" s="131"/>
      <c r="T11" s="83"/>
      <c r="U11" s="126"/>
      <c r="V11" s="132"/>
      <c r="W11" s="117" t="str">
        <f t="shared" si="3"/>
        <v>0</v>
      </c>
      <c r="X11" s="131">
        <f t="shared" si="4"/>
        <v>0</v>
      </c>
      <c r="Y11" s="118">
        <f t="shared" si="5"/>
        <v>0</v>
      </c>
      <c r="Z11" s="118">
        <f t="shared" si="2"/>
        <v>0</v>
      </c>
      <c r="AA11" s="87"/>
      <c r="AB11" s="87"/>
      <c r="AC11" s="87"/>
      <c r="AD11" s="87"/>
      <c r="AE11" s="80"/>
      <c r="AF11" s="87"/>
      <c r="AG11" s="127"/>
      <c r="AH11" s="84"/>
      <c r="AI11" s="84"/>
      <c r="AJ11" s="84"/>
      <c r="AK11" s="80"/>
      <c r="AL11" s="80"/>
      <c r="AM11" s="84"/>
      <c r="AN11" s="84"/>
      <c r="AO11" s="84"/>
      <c r="AP11" s="84"/>
      <c r="AQ11" s="84"/>
      <c r="AR11" s="84"/>
      <c r="AS11" s="84"/>
      <c r="AT11" s="84"/>
      <c r="AU11" s="84"/>
      <c r="AV11" s="84"/>
      <c r="AW11" s="84"/>
      <c r="AX11" s="122"/>
    </row>
    <row r="12" spans="1:50" ht="91.5" customHeight="1" x14ac:dyDescent="0.25">
      <c r="A12" s="112">
        <v>7</v>
      </c>
      <c r="B12" s="79" t="s">
        <v>123</v>
      </c>
      <c r="C12" s="79" t="s">
        <v>44</v>
      </c>
      <c r="D12" s="79" t="s">
        <v>182</v>
      </c>
      <c r="E12" s="79" t="s">
        <v>153</v>
      </c>
      <c r="F12" s="79" t="s">
        <v>141</v>
      </c>
      <c r="G12" s="79" t="s">
        <v>144</v>
      </c>
      <c r="H12" s="79" t="s">
        <v>242</v>
      </c>
      <c r="I12" s="79" t="s">
        <v>237</v>
      </c>
      <c r="J12" s="79" t="s">
        <v>229</v>
      </c>
      <c r="K12" s="79" t="s">
        <v>243</v>
      </c>
      <c r="L12" s="114">
        <v>0.15</v>
      </c>
      <c r="M12" s="133">
        <v>1</v>
      </c>
      <c r="N12" s="133">
        <v>1</v>
      </c>
      <c r="O12" s="133">
        <v>1</v>
      </c>
      <c r="P12" s="133">
        <v>1</v>
      </c>
      <c r="Q12" s="133">
        <v>1</v>
      </c>
      <c r="R12" s="112" t="s">
        <v>239</v>
      </c>
      <c r="S12" s="131"/>
      <c r="T12" s="83"/>
      <c r="U12" s="135"/>
      <c r="V12" s="132"/>
      <c r="W12" s="117" t="str">
        <f t="shared" si="3"/>
        <v>4</v>
      </c>
      <c r="X12" s="131">
        <f t="shared" si="4"/>
        <v>0</v>
      </c>
      <c r="Y12" s="118">
        <f t="shared" si="5"/>
        <v>0</v>
      </c>
      <c r="Z12" s="118">
        <f t="shared" si="2"/>
        <v>0</v>
      </c>
      <c r="AA12" s="87"/>
      <c r="AB12" s="87"/>
      <c r="AC12" s="87"/>
      <c r="AD12" s="87"/>
      <c r="AE12" s="80"/>
      <c r="AF12" s="87"/>
      <c r="AG12" s="84"/>
      <c r="AH12" s="84"/>
      <c r="AI12" s="84"/>
      <c r="AJ12" s="87"/>
      <c r="AK12" s="80"/>
      <c r="AL12" s="80"/>
      <c r="AM12" s="84"/>
      <c r="AN12" s="84"/>
      <c r="AO12" s="84"/>
      <c r="AP12" s="84"/>
      <c r="AQ12" s="84"/>
      <c r="AR12" s="84"/>
      <c r="AS12" s="84"/>
      <c r="AT12" s="84"/>
      <c r="AU12" s="84"/>
      <c r="AV12" s="84"/>
      <c r="AW12" s="84"/>
      <c r="AX12" s="122"/>
    </row>
    <row r="13" spans="1:50" ht="74.25" customHeight="1" x14ac:dyDescent="0.25">
      <c r="A13" s="112">
        <v>8</v>
      </c>
      <c r="B13" s="79" t="s">
        <v>123</v>
      </c>
      <c r="C13" s="79" t="s">
        <v>44</v>
      </c>
      <c r="D13" s="79" t="s">
        <v>175</v>
      </c>
      <c r="E13" s="79" t="s">
        <v>153</v>
      </c>
      <c r="F13" s="79" t="s">
        <v>141</v>
      </c>
      <c r="G13" s="79" t="s">
        <v>151</v>
      </c>
      <c r="H13" s="79" t="s">
        <v>244</v>
      </c>
      <c r="I13" s="79" t="s">
        <v>237</v>
      </c>
      <c r="J13" s="79" t="s">
        <v>229</v>
      </c>
      <c r="K13" s="79" t="s">
        <v>245</v>
      </c>
      <c r="L13" s="114">
        <v>0.15</v>
      </c>
      <c r="M13" s="133">
        <v>1</v>
      </c>
      <c r="N13" s="133">
        <v>1</v>
      </c>
      <c r="O13" s="133">
        <v>1</v>
      </c>
      <c r="P13" s="133">
        <v>1</v>
      </c>
      <c r="Q13" s="133">
        <v>1</v>
      </c>
      <c r="R13" s="112" t="s">
        <v>239</v>
      </c>
      <c r="S13" s="131"/>
      <c r="T13" s="83"/>
      <c r="U13" s="135"/>
      <c r="V13" s="132"/>
      <c r="W13" s="117" t="str">
        <f t="shared" si="3"/>
        <v>4</v>
      </c>
      <c r="X13" s="131">
        <f t="shared" si="4"/>
        <v>0</v>
      </c>
      <c r="Y13" s="118">
        <f t="shared" si="5"/>
        <v>0</v>
      </c>
      <c r="Z13" s="118">
        <f t="shared" si="2"/>
        <v>0</v>
      </c>
      <c r="AA13" s="87"/>
      <c r="AB13" s="87"/>
      <c r="AC13" s="87"/>
      <c r="AD13" s="87"/>
      <c r="AE13" s="80"/>
      <c r="AF13" s="87"/>
      <c r="AG13" s="127"/>
      <c r="AH13" s="84"/>
      <c r="AI13" s="84"/>
      <c r="AJ13" s="84"/>
      <c r="AK13" s="80"/>
      <c r="AL13" s="80"/>
      <c r="AM13" s="84"/>
      <c r="AN13" s="84"/>
      <c r="AO13" s="84"/>
      <c r="AP13" s="84"/>
      <c r="AQ13" s="84"/>
      <c r="AR13" s="84"/>
      <c r="AS13" s="84"/>
      <c r="AT13" s="84"/>
      <c r="AU13" s="84"/>
      <c r="AV13" s="84"/>
      <c r="AW13" s="84"/>
      <c r="AX13" s="122"/>
    </row>
    <row r="14" spans="1:50" ht="75" customHeight="1" x14ac:dyDescent="0.25">
      <c r="A14" s="112">
        <v>9</v>
      </c>
      <c r="B14" s="79" t="s">
        <v>123</v>
      </c>
      <c r="C14" s="79" t="s">
        <v>44</v>
      </c>
      <c r="D14" s="79" t="s">
        <v>175</v>
      </c>
      <c r="E14" s="79" t="s">
        <v>153</v>
      </c>
      <c r="F14" s="79" t="s">
        <v>141</v>
      </c>
      <c r="G14" s="79" t="s">
        <v>119</v>
      </c>
      <c r="H14" s="79" t="s">
        <v>246</v>
      </c>
      <c r="I14" s="79" t="s">
        <v>237</v>
      </c>
      <c r="J14" s="79" t="s">
        <v>229</v>
      </c>
      <c r="K14" s="79" t="s">
        <v>247</v>
      </c>
      <c r="L14" s="114">
        <v>0.3</v>
      </c>
      <c r="M14" s="114">
        <v>1</v>
      </c>
      <c r="N14" s="114">
        <v>1</v>
      </c>
      <c r="O14" s="114">
        <v>1</v>
      </c>
      <c r="P14" s="114">
        <v>1</v>
      </c>
      <c r="Q14" s="114">
        <v>1</v>
      </c>
      <c r="R14" s="112" t="s">
        <v>239</v>
      </c>
      <c r="S14" s="131"/>
      <c r="T14" s="83"/>
      <c r="U14" s="135"/>
      <c r="V14" s="132"/>
      <c r="W14" s="117" t="str">
        <f t="shared" si="3"/>
        <v>4</v>
      </c>
      <c r="X14" s="131">
        <f t="shared" si="4"/>
        <v>0</v>
      </c>
      <c r="Y14" s="118">
        <f t="shared" si="5"/>
        <v>0</v>
      </c>
      <c r="Z14" s="118">
        <f t="shared" si="2"/>
        <v>0</v>
      </c>
      <c r="AA14" s="87"/>
      <c r="AB14" s="87"/>
      <c r="AC14" s="87"/>
      <c r="AD14" s="87"/>
      <c r="AE14" s="80"/>
      <c r="AF14" s="87"/>
      <c r="AG14" s="84"/>
      <c r="AH14" s="84"/>
      <c r="AI14" s="84"/>
      <c r="AJ14" s="84"/>
      <c r="AK14" s="80"/>
      <c r="AL14" s="80"/>
      <c r="AM14" s="84"/>
      <c r="AN14" s="84"/>
      <c r="AO14" s="84"/>
      <c r="AP14" s="84"/>
      <c r="AQ14" s="84"/>
      <c r="AR14" s="84"/>
      <c r="AS14" s="84"/>
      <c r="AT14" s="84"/>
      <c r="AU14" s="84"/>
      <c r="AV14" s="84"/>
      <c r="AW14" s="84"/>
      <c r="AX14" s="122"/>
    </row>
    <row r="15" spans="1:50" ht="79.5" customHeight="1" x14ac:dyDescent="0.25">
      <c r="A15" s="112">
        <v>10</v>
      </c>
      <c r="B15" s="79" t="s">
        <v>86</v>
      </c>
      <c r="C15" s="79" t="s">
        <v>116</v>
      </c>
      <c r="D15" s="79" t="s">
        <v>130</v>
      </c>
      <c r="E15" s="79" t="s">
        <v>105</v>
      </c>
      <c r="F15" s="79" t="s">
        <v>147</v>
      </c>
      <c r="G15" s="79" t="s">
        <v>181</v>
      </c>
      <c r="H15" s="79" t="s">
        <v>248</v>
      </c>
      <c r="I15" s="79" t="s">
        <v>228</v>
      </c>
      <c r="J15" s="79" t="s">
        <v>229</v>
      </c>
      <c r="K15" s="79" t="s">
        <v>230</v>
      </c>
      <c r="L15" s="256">
        <v>0.25</v>
      </c>
      <c r="M15" s="136">
        <v>1</v>
      </c>
      <c r="N15" s="136">
        <v>3</v>
      </c>
      <c r="O15" s="136">
        <v>0</v>
      </c>
      <c r="P15" s="136">
        <v>0</v>
      </c>
      <c r="Q15" s="255">
        <f>SUM(M15:P15)</f>
        <v>4</v>
      </c>
      <c r="R15" s="112" t="s">
        <v>231</v>
      </c>
      <c r="S15" s="138"/>
      <c r="T15" s="139"/>
      <c r="U15" s="135"/>
      <c r="V15" s="132"/>
      <c r="W15" s="117" t="str">
        <f t="shared" si="3"/>
        <v>0</v>
      </c>
      <c r="X15" s="77">
        <f t="shared" si="4"/>
        <v>0</v>
      </c>
      <c r="Y15" s="118">
        <f t="shared" si="5"/>
        <v>0</v>
      </c>
      <c r="Z15" s="118">
        <f t="shared" si="2"/>
        <v>0</v>
      </c>
      <c r="AA15" s="86"/>
      <c r="AB15" s="86"/>
      <c r="AC15" s="113"/>
      <c r="AD15" s="113"/>
      <c r="AE15" s="80"/>
      <c r="AF15" s="87"/>
      <c r="AG15" s="86"/>
      <c r="AH15" s="84"/>
      <c r="AI15" s="84"/>
      <c r="AJ15" s="87"/>
      <c r="AK15" s="80"/>
      <c r="AL15" s="80"/>
      <c r="AM15" s="84"/>
      <c r="AN15" s="84"/>
      <c r="AO15" s="84"/>
      <c r="AP15" s="84"/>
      <c r="AQ15" s="84"/>
      <c r="AR15" s="84"/>
      <c r="AS15" s="84"/>
      <c r="AT15" s="84"/>
      <c r="AU15" s="84"/>
      <c r="AV15" s="84"/>
      <c r="AW15" s="84"/>
      <c r="AX15" s="122"/>
    </row>
    <row r="16" spans="1:50" ht="72.75" customHeight="1" x14ac:dyDescent="0.25">
      <c r="A16" s="112">
        <v>11</v>
      </c>
      <c r="B16" s="79" t="s">
        <v>86</v>
      </c>
      <c r="C16" s="79" t="s">
        <v>116</v>
      </c>
      <c r="D16" s="79" t="s">
        <v>130</v>
      </c>
      <c r="E16" s="79" t="s">
        <v>99</v>
      </c>
      <c r="F16" s="79" t="s">
        <v>147</v>
      </c>
      <c r="G16" s="79" t="s">
        <v>181</v>
      </c>
      <c r="H16" s="79" t="s">
        <v>249</v>
      </c>
      <c r="I16" s="79" t="s">
        <v>228</v>
      </c>
      <c r="J16" s="79" t="s">
        <v>229</v>
      </c>
      <c r="K16" s="79" t="s">
        <v>230</v>
      </c>
      <c r="L16" s="256">
        <v>0.25</v>
      </c>
      <c r="M16" s="136">
        <v>1</v>
      </c>
      <c r="N16" s="136">
        <v>3</v>
      </c>
      <c r="O16" s="136">
        <v>0</v>
      </c>
      <c r="P16" s="136">
        <v>0</v>
      </c>
      <c r="Q16" s="255">
        <f>SUM(M16:P16)</f>
        <v>4</v>
      </c>
      <c r="R16" s="112" t="s">
        <v>231</v>
      </c>
      <c r="S16" s="138"/>
      <c r="T16" s="139"/>
      <c r="U16" s="140"/>
      <c r="V16" s="141"/>
      <c r="W16" s="117" t="str">
        <f t="shared" si="3"/>
        <v>0</v>
      </c>
      <c r="X16" s="77">
        <f t="shared" si="4"/>
        <v>0</v>
      </c>
      <c r="Y16" s="118">
        <f t="shared" si="5"/>
        <v>0</v>
      </c>
      <c r="Z16" s="118">
        <f t="shared" si="2"/>
        <v>0</v>
      </c>
      <c r="AA16" s="124"/>
      <c r="AB16" s="125"/>
      <c r="AC16" s="125"/>
      <c r="AD16" s="125"/>
      <c r="AE16" s="80"/>
      <c r="AF16" s="87"/>
      <c r="AG16" s="86"/>
      <c r="AH16" s="84"/>
      <c r="AI16" s="84"/>
      <c r="AJ16" s="87"/>
      <c r="AK16" s="80"/>
      <c r="AL16" s="80"/>
      <c r="AM16" s="84"/>
      <c r="AN16" s="84"/>
      <c r="AO16" s="84"/>
      <c r="AP16" s="84"/>
      <c r="AQ16" s="84"/>
      <c r="AR16" s="84"/>
      <c r="AS16" s="84"/>
      <c r="AT16" s="84"/>
      <c r="AU16" s="84"/>
      <c r="AV16" s="84"/>
      <c r="AW16" s="84"/>
      <c r="AX16" s="122"/>
    </row>
    <row r="17" spans="1:50" ht="72.75" customHeight="1" x14ac:dyDescent="0.25">
      <c r="A17" s="112">
        <v>12</v>
      </c>
      <c r="B17" s="250" t="s">
        <v>86</v>
      </c>
      <c r="C17" s="251" t="s">
        <v>116</v>
      </c>
      <c r="D17" s="250" t="s">
        <v>130</v>
      </c>
      <c r="E17" s="251" t="s">
        <v>99</v>
      </c>
      <c r="F17" s="251" t="s">
        <v>147</v>
      </c>
      <c r="G17" s="250" t="s">
        <v>181</v>
      </c>
      <c r="H17" s="250" t="s">
        <v>596</v>
      </c>
      <c r="I17" s="250" t="s">
        <v>228</v>
      </c>
      <c r="J17" s="250" t="s">
        <v>229</v>
      </c>
      <c r="K17" s="250" t="s">
        <v>230</v>
      </c>
      <c r="L17" s="257">
        <v>0.5</v>
      </c>
      <c r="M17" s="252">
        <v>0</v>
      </c>
      <c r="N17" s="252">
        <v>0</v>
      </c>
      <c r="O17" s="252">
        <v>2</v>
      </c>
      <c r="P17" s="252">
        <v>3</v>
      </c>
      <c r="Q17" s="253">
        <v>5</v>
      </c>
      <c r="R17" s="254" t="s">
        <v>231</v>
      </c>
      <c r="S17" s="138"/>
      <c r="T17" s="139"/>
      <c r="U17" s="140"/>
      <c r="V17" s="141"/>
      <c r="W17" s="117"/>
      <c r="X17" s="77"/>
      <c r="Y17" s="118"/>
      <c r="Z17" s="118"/>
      <c r="AA17" s="124"/>
      <c r="AB17" s="125"/>
      <c r="AC17" s="125"/>
      <c r="AD17" s="125"/>
      <c r="AE17" s="80"/>
      <c r="AF17" s="87"/>
      <c r="AG17" s="86"/>
      <c r="AH17" s="84"/>
      <c r="AI17" s="84"/>
      <c r="AJ17" s="87"/>
      <c r="AK17" s="80"/>
      <c r="AL17" s="80"/>
      <c r="AM17" s="84"/>
      <c r="AN17" s="84"/>
      <c r="AO17" s="84"/>
      <c r="AP17" s="84"/>
      <c r="AQ17" s="84"/>
      <c r="AR17" s="84"/>
      <c r="AS17" s="84"/>
      <c r="AT17" s="84"/>
      <c r="AU17" s="84"/>
      <c r="AV17" s="84"/>
      <c r="AW17" s="84"/>
      <c r="AX17" s="122"/>
    </row>
    <row r="18" spans="1:50" ht="99.75" x14ac:dyDescent="0.25">
      <c r="A18" s="112">
        <v>13</v>
      </c>
      <c r="B18" s="79" t="s">
        <v>123</v>
      </c>
      <c r="C18" s="79" t="s">
        <v>40</v>
      </c>
      <c r="D18" s="79" t="s">
        <v>95</v>
      </c>
      <c r="E18" s="79" t="s">
        <v>153</v>
      </c>
      <c r="F18" s="79" t="s">
        <v>154</v>
      </c>
      <c r="G18" s="79" t="s">
        <v>132</v>
      </c>
      <c r="H18" s="79" t="s">
        <v>250</v>
      </c>
      <c r="I18" s="79" t="s">
        <v>237</v>
      </c>
      <c r="J18" s="79" t="s">
        <v>229</v>
      </c>
      <c r="K18" s="79" t="s">
        <v>251</v>
      </c>
      <c r="L18" s="114">
        <v>0.25</v>
      </c>
      <c r="M18" s="114">
        <v>1</v>
      </c>
      <c r="N18" s="114">
        <v>1</v>
      </c>
      <c r="O18" s="114">
        <v>1</v>
      </c>
      <c r="P18" s="114">
        <v>1</v>
      </c>
      <c r="Q18" s="114">
        <v>1</v>
      </c>
      <c r="R18" s="112" t="s">
        <v>252</v>
      </c>
      <c r="S18" s="142"/>
      <c r="T18" s="142"/>
      <c r="U18" s="78"/>
      <c r="V18" s="143"/>
      <c r="W18" s="117" t="str">
        <f t="shared" si="3"/>
        <v>4</v>
      </c>
      <c r="X18" s="131">
        <f t="shared" si="4"/>
        <v>0</v>
      </c>
      <c r="Y18" s="118">
        <f t="shared" si="5"/>
        <v>0</v>
      </c>
      <c r="Z18" s="118">
        <f t="shared" si="2"/>
        <v>0</v>
      </c>
      <c r="AA18" s="87"/>
      <c r="AB18" s="84"/>
      <c r="AC18" s="84"/>
      <c r="AD18" s="87"/>
      <c r="AE18" s="80"/>
      <c r="AF18" s="87"/>
      <c r="AG18" s="87"/>
      <c r="AH18" s="84"/>
      <c r="AI18" s="84"/>
      <c r="AJ18" s="87"/>
      <c r="AK18" s="80"/>
      <c r="AL18" s="80"/>
      <c r="AM18" s="84"/>
      <c r="AN18" s="84"/>
      <c r="AO18" s="84"/>
      <c r="AP18" s="84"/>
      <c r="AQ18" s="84"/>
      <c r="AR18" s="84"/>
      <c r="AS18" s="84"/>
      <c r="AT18" s="84"/>
      <c r="AU18" s="84"/>
      <c r="AV18" s="84"/>
      <c r="AW18" s="84"/>
      <c r="AX18" s="122"/>
    </row>
    <row r="19" spans="1:50" ht="174" customHeight="1" x14ac:dyDescent="0.25">
      <c r="A19" s="112">
        <v>14</v>
      </c>
      <c r="B19" s="79" t="s">
        <v>123</v>
      </c>
      <c r="C19" s="79" t="s">
        <v>40</v>
      </c>
      <c r="D19" s="79" t="s">
        <v>95</v>
      </c>
      <c r="E19" s="79" t="s">
        <v>153</v>
      </c>
      <c r="F19" s="79" t="s">
        <v>154</v>
      </c>
      <c r="G19" s="79" t="s">
        <v>138</v>
      </c>
      <c r="H19" s="79" t="s">
        <v>253</v>
      </c>
      <c r="I19" s="79" t="s">
        <v>228</v>
      </c>
      <c r="J19" s="79" t="s">
        <v>229</v>
      </c>
      <c r="K19" s="79" t="s">
        <v>230</v>
      </c>
      <c r="L19" s="114">
        <v>0.25</v>
      </c>
      <c r="M19" s="136">
        <v>0</v>
      </c>
      <c r="N19" s="136">
        <v>2</v>
      </c>
      <c r="O19" s="136">
        <v>0</v>
      </c>
      <c r="P19" s="136">
        <v>7</v>
      </c>
      <c r="Q19" s="136">
        <v>9</v>
      </c>
      <c r="R19" s="112" t="s">
        <v>231</v>
      </c>
      <c r="S19" s="82"/>
      <c r="T19" s="144"/>
      <c r="U19" s="143"/>
      <c r="V19" s="143"/>
      <c r="W19" s="117" t="str">
        <f t="shared" si="3"/>
        <v>0</v>
      </c>
      <c r="X19" s="131">
        <f t="shared" si="4"/>
        <v>0</v>
      </c>
      <c r="Y19" s="118">
        <f t="shared" si="5"/>
        <v>0</v>
      </c>
      <c r="Z19" s="118">
        <f t="shared" si="2"/>
        <v>0</v>
      </c>
      <c r="AA19" s="87"/>
      <c r="AB19" s="84"/>
      <c r="AC19" s="84"/>
      <c r="AD19" s="87"/>
      <c r="AE19" s="80"/>
      <c r="AF19" s="87"/>
      <c r="AG19" s="87"/>
      <c r="AH19" s="84"/>
      <c r="AI19" s="84"/>
      <c r="AJ19" s="87"/>
      <c r="AK19" s="80"/>
      <c r="AL19" s="80"/>
      <c r="AM19" s="84"/>
      <c r="AN19" s="84"/>
      <c r="AO19" s="84"/>
      <c r="AP19" s="84"/>
      <c r="AQ19" s="84"/>
      <c r="AR19" s="84"/>
      <c r="AS19" s="84"/>
      <c r="AT19" s="84"/>
      <c r="AU19" s="84"/>
      <c r="AV19" s="84"/>
      <c r="AW19" s="84"/>
      <c r="AX19" s="122"/>
    </row>
    <row r="20" spans="1:50" ht="114" customHeight="1" x14ac:dyDescent="0.25">
      <c r="A20" s="112">
        <v>15</v>
      </c>
      <c r="B20" s="79" t="s">
        <v>123</v>
      </c>
      <c r="C20" s="79" t="s">
        <v>40</v>
      </c>
      <c r="D20" s="79" t="s">
        <v>95</v>
      </c>
      <c r="E20" s="79" t="s">
        <v>153</v>
      </c>
      <c r="F20" s="79" t="s">
        <v>154</v>
      </c>
      <c r="G20" s="79" t="s">
        <v>138</v>
      </c>
      <c r="H20" s="79" t="s">
        <v>254</v>
      </c>
      <c r="I20" s="79" t="s">
        <v>228</v>
      </c>
      <c r="J20" s="79" t="s">
        <v>229</v>
      </c>
      <c r="K20" s="79" t="s">
        <v>230</v>
      </c>
      <c r="L20" s="114">
        <v>0.25</v>
      </c>
      <c r="M20" s="136">
        <v>0</v>
      </c>
      <c r="N20" s="136">
        <v>0</v>
      </c>
      <c r="O20" s="136">
        <v>1</v>
      </c>
      <c r="P20" s="136">
        <v>4</v>
      </c>
      <c r="Q20" s="136">
        <v>5</v>
      </c>
      <c r="R20" s="112" t="s">
        <v>231</v>
      </c>
      <c r="S20" s="82"/>
      <c r="T20" s="82"/>
      <c r="U20" s="78"/>
      <c r="V20" s="143"/>
      <c r="W20" s="117" t="str">
        <f t="shared" si="3"/>
        <v>0</v>
      </c>
      <c r="X20" s="131">
        <f t="shared" si="4"/>
        <v>0</v>
      </c>
      <c r="Y20" s="118">
        <f t="shared" si="5"/>
        <v>0</v>
      </c>
      <c r="Z20" s="118">
        <f t="shared" si="2"/>
        <v>0</v>
      </c>
      <c r="AA20" s="87"/>
      <c r="AB20" s="84"/>
      <c r="AC20" s="84"/>
      <c r="AD20" s="87"/>
      <c r="AE20" s="80"/>
      <c r="AF20" s="87"/>
      <c r="AG20" s="87"/>
      <c r="AH20" s="84"/>
      <c r="AI20" s="84"/>
      <c r="AJ20" s="87"/>
      <c r="AK20" s="80"/>
      <c r="AL20" s="80"/>
      <c r="AM20" s="84"/>
      <c r="AN20" s="84"/>
      <c r="AO20" s="84"/>
      <c r="AP20" s="84"/>
      <c r="AQ20" s="84"/>
      <c r="AR20" s="84"/>
      <c r="AS20" s="84"/>
      <c r="AT20" s="84"/>
      <c r="AU20" s="84"/>
      <c r="AV20" s="84"/>
      <c r="AW20" s="84"/>
      <c r="AX20" s="122"/>
    </row>
    <row r="21" spans="1:50" ht="48.75" customHeight="1" x14ac:dyDescent="0.25">
      <c r="A21" s="112">
        <v>16</v>
      </c>
      <c r="B21" s="79" t="s">
        <v>123</v>
      </c>
      <c r="C21" s="79" t="s">
        <v>40</v>
      </c>
      <c r="D21" s="79" t="s">
        <v>95</v>
      </c>
      <c r="E21" s="79" t="s">
        <v>153</v>
      </c>
      <c r="F21" s="79" t="s">
        <v>154</v>
      </c>
      <c r="G21" s="79" t="s">
        <v>132</v>
      </c>
      <c r="H21" s="79" t="s">
        <v>255</v>
      </c>
      <c r="I21" s="79" t="s">
        <v>237</v>
      </c>
      <c r="J21" s="79" t="s">
        <v>229</v>
      </c>
      <c r="K21" s="79" t="s">
        <v>256</v>
      </c>
      <c r="L21" s="114">
        <v>0.25</v>
      </c>
      <c r="M21" s="114">
        <v>1</v>
      </c>
      <c r="N21" s="114">
        <v>1</v>
      </c>
      <c r="O21" s="114">
        <v>1</v>
      </c>
      <c r="P21" s="114">
        <v>1</v>
      </c>
      <c r="Q21" s="114">
        <v>1</v>
      </c>
      <c r="R21" s="112" t="s">
        <v>239</v>
      </c>
      <c r="S21" s="83"/>
      <c r="T21" s="83"/>
      <c r="U21" s="78"/>
      <c r="V21" s="143"/>
      <c r="W21" s="117" t="str">
        <f t="shared" si="3"/>
        <v>4</v>
      </c>
      <c r="X21" s="131">
        <f t="shared" si="4"/>
        <v>0</v>
      </c>
      <c r="Y21" s="118">
        <f t="shared" si="5"/>
        <v>0</v>
      </c>
      <c r="Z21" s="118">
        <f t="shared" si="2"/>
        <v>0</v>
      </c>
      <c r="AA21" s="87"/>
      <c r="AB21" s="84"/>
      <c r="AC21" s="84"/>
      <c r="AD21" s="87"/>
      <c r="AE21" s="80"/>
      <c r="AF21" s="87"/>
      <c r="AG21" s="87"/>
      <c r="AH21" s="84"/>
      <c r="AI21" s="84"/>
      <c r="AJ21" s="87"/>
      <c r="AK21" s="80"/>
      <c r="AL21" s="80"/>
      <c r="AM21" s="84"/>
      <c r="AN21" s="84"/>
      <c r="AO21" s="84"/>
      <c r="AP21" s="84"/>
      <c r="AQ21" s="84"/>
      <c r="AR21" s="84"/>
      <c r="AS21" s="84"/>
      <c r="AT21" s="84"/>
      <c r="AU21" s="84"/>
      <c r="AV21" s="84"/>
      <c r="AW21" s="84"/>
      <c r="AX21" s="122"/>
    </row>
    <row r="22" spans="1:50" ht="84" customHeight="1" x14ac:dyDescent="0.25">
      <c r="A22" s="112">
        <v>17</v>
      </c>
      <c r="B22" s="79" t="s">
        <v>123</v>
      </c>
      <c r="C22" s="79" t="s">
        <v>46</v>
      </c>
      <c r="D22" s="79" t="s">
        <v>169</v>
      </c>
      <c r="E22" s="79" t="s">
        <v>153</v>
      </c>
      <c r="F22" s="79" t="s">
        <v>141</v>
      </c>
      <c r="G22" s="79" t="s">
        <v>177</v>
      </c>
      <c r="H22" s="79" t="s">
        <v>257</v>
      </c>
      <c r="I22" s="79" t="s">
        <v>237</v>
      </c>
      <c r="J22" s="79" t="s">
        <v>229</v>
      </c>
      <c r="K22" s="79" t="s">
        <v>258</v>
      </c>
      <c r="L22" s="114">
        <v>0.2</v>
      </c>
      <c r="M22" s="114">
        <v>1</v>
      </c>
      <c r="N22" s="114">
        <v>1</v>
      </c>
      <c r="O22" s="114">
        <v>1</v>
      </c>
      <c r="P22" s="114">
        <v>1</v>
      </c>
      <c r="Q22" s="114">
        <v>1</v>
      </c>
      <c r="R22" s="112" t="s">
        <v>239</v>
      </c>
      <c r="S22" s="145"/>
      <c r="T22" s="145"/>
      <c r="U22" s="78"/>
      <c r="V22" s="143"/>
      <c r="W22" s="117" t="str">
        <f t="shared" si="3"/>
        <v>4</v>
      </c>
      <c r="X22" s="131">
        <f t="shared" si="4"/>
        <v>0</v>
      </c>
      <c r="Y22" s="118">
        <f t="shared" si="5"/>
        <v>0</v>
      </c>
      <c r="Z22" s="118">
        <f t="shared" si="2"/>
        <v>0</v>
      </c>
      <c r="AA22" s="113"/>
      <c r="AB22" s="113"/>
      <c r="AC22" s="113"/>
      <c r="AD22" s="217"/>
      <c r="AE22" s="80"/>
      <c r="AF22" s="87"/>
      <c r="AG22" s="86"/>
      <c r="AH22" s="113"/>
      <c r="AI22" s="113"/>
      <c r="AJ22" s="113"/>
      <c r="AK22" s="80"/>
      <c r="AL22" s="80"/>
      <c r="AM22" s="84"/>
      <c r="AN22" s="84"/>
      <c r="AO22" s="84"/>
      <c r="AP22" s="84"/>
      <c r="AQ22" s="84"/>
      <c r="AR22" s="84"/>
      <c r="AS22" s="84"/>
      <c r="AT22" s="84"/>
      <c r="AU22" s="84"/>
      <c r="AV22" s="84"/>
      <c r="AW22" s="84"/>
      <c r="AX22" s="122"/>
    </row>
    <row r="23" spans="1:50" ht="80.25" customHeight="1" x14ac:dyDescent="0.25">
      <c r="A23" s="112">
        <v>18</v>
      </c>
      <c r="B23" s="79" t="s">
        <v>123</v>
      </c>
      <c r="C23" s="79" t="s">
        <v>46</v>
      </c>
      <c r="D23" s="79" t="s">
        <v>169</v>
      </c>
      <c r="E23" s="79" t="s">
        <v>153</v>
      </c>
      <c r="F23" s="79" t="s">
        <v>141</v>
      </c>
      <c r="G23" s="79" t="s">
        <v>82</v>
      </c>
      <c r="H23" s="79" t="s">
        <v>259</v>
      </c>
      <c r="I23" s="79" t="s">
        <v>237</v>
      </c>
      <c r="J23" s="79" t="s">
        <v>229</v>
      </c>
      <c r="K23" s="79" t="s">
        <v>260</v>
      </c>
      <c r="L23" s="114">
        <v>0.2</v>
      </c>
      <c r="M23" s="114">
        <v>1</v>
      </c>
      <c r="N23" s="114">
        <v>1</v>
      </c>
      <c r="O23" s="114">
        <v>1</v>
      </c>
      <c r="P23" s="114">
        <v>1</v>
      </c>
      <c r="Q23" s="114">
        <v>1</v>
      </c>
      <c r="R23" s="112" t="s">
        <v>239</v>
      </c>
      <c r="S23" s="145"/>
      <c r="T23" s="145"/>
      <c r="U23" s="143"/>
      <c r="V23" s="78"/>
      <c r="W23" s="117" t="str">
        <f t="shared" si="3"/>
        <v>4</v>
      </c>
      <c r="X23" s="131">
        <f t="shared" si="4"/>
        <v>0</v>
      </c>
      <c r="Y23" s="118">
        <f t="shared" si="5"/>
        <v>0</v>
      </c>
      <c r="Z23" s="118">
        <f t="shared" si="2"/>
        <v>0</v>
      </c>
      <c r="AA23" s="125"/>
      <c r="AB23" s="125"/>
      <c r="AC23" s="125"/>
      <c r="AD23" s="218"/>
      <c r="AE23" s="80"/>
      <c r="AF23" s="87"/>
      <c r="AG23" s="124"/>
      <c r="AH23" s="125"/>
      <c r="AI23" s="125"/>
      <c r="AJ23" s="125"/>
      <c r="AK23" s="80"/>
      <c r="AL23" s="80"/>
      <c r="AM23" s="84"/>
      <c r="AN23" s="84"/>
      <c r="AO23" s="84"/>
      <c r="AP23" s="84"/>
      <c r="AQ23" s="84"/>
      <c r="AR23" s="84"/>
      <c r="AS23" s="84"/>
      <c r="AT23" s="84"/>
      <c r="AU23" s="84"/>
      <c r="AV23" s="84"/>
      <c r="AW23" s="84"/>
      <c r="AX23" s="122"/>
    </row>
    <row r="24" spans="1:50" ht="65.25" customHeight="1" x14ac:dyDescent="0.25">
      <c r="A24" s="112">
        <v>19</v>
      </c>
      <c r="B24" s="79" t="s">
        <v>123</v>
      </c>
      <c r="C24" s="79" t="s">
        <v>46</v>
      </c>
      <c r="D24" s="79" t="s">
        <v>179</v>
      </c>
      <c r="E24" s="79" t="s">
        <v>153</v>
      </c>
      <c r="F24" s="79" t="s">
        <v>141</v>
      </c>
      <c r="G24" s="79" t="s">
        <v>174</v>
      </c>
      <c r="H24" s="79" t="s">
        <v>261</v>
      </c>
      <c r="I24" s="79" t="s">
        <v>237</v>
      </c>
      <c r="J24" s="79" t="s">
        <v>229</v>
      </c>
      <c r="K24" s="79" t="s">
        <v>262</v>
      </c>
      <c r="L24" s="114">
        <v>0.2</v>
      </c>
      <c r="M24" s="114">
        <v>0.1</v>
      </c>
      <c r="N24" s="114">
        <v>0.3</v>
      </c>
      <c r="O24" s="114">
        <v>0.3</v>
      </c>
      <c r="P24" s="114">
        <v>0.3</v>
      </c>
      <c r="Q24" s="134">
        <f>SUBTOTAL(9,M24:P24)</f>
        <v>1</v>
      </c>
      <c r="R24" s="112" t="s">
        <v>231</v>
      </c>
      <c r="S24" s="145"/>
      <c r="T24" s="145"/>
      <c r="U24" s="78"/>
      <c r="V24" s="143"/>
      <c r="W24" s="117" t="str">
        <f>IF(R24="Constante","4",IF(R24="Demanda","4","0"))</f>
        <v>0</v>
      </c>
      <c r="X24" s="131">
        <f t="shared" si="4"/>
        <v>0</v>
      </c>
      <c r="Y24" s="118">
        <f t="shared" si="5"/>
        <v>0</v>
      </c>
      <c r="Z24" s="118">
        <f t="shared" si="2"/>
        <v>0</v>
      </c>
      <c r="AA24" s="125"/>
      <c r="AB24" s="87"/>
      <c r="AC24" s="87"/>
      <c r="AD24" s="218"/>
      <c r="AE24" s="80"/>
      <c r="AF24" s="87"/>
      <c r="AG24" s="124"/>
      <c r="AH24" s="125"/>
      <c r="AI24" s="125"/>
      <c r="AJ24" s="125"/>
      <c r="AK24" s="80"/>
      <c r="AL24" s="80"/>
      <c r="AM24" s="84"/>
      <c r="AN24" s="84"/>
      <c r="AO24" s="84"/>
      <c r="AP24" s="84"/>
      <c r="AQ24" s="84"/>
      <c r="AR24" s="84"/>
      <c r="AS24" s="84"/>
      <c r="AT24" s="84"/>
      <c r="AU24" s="84"/>
      <c r="AV24" s="84"/>
      <c r="AW24" s="84"/>
      <c r="AX24" s="122"/>
    </row>
    <row r="25" spans="1:50" ht="63.75" customHeight="1" x14ac:dyDescent="0.25">
      <c r="A25" s="112">
        <v>20</v>
      </c>
      <c r="B25" s="79" t="s">
        <v>123</v>
      </c>
      <c r="C25" s="79" t="s">
        <v>46</v>
      </c>
      <c r="D25" s="79" t="s">
        <v>179</v>
      </c>
      <c r="E25" s="79" t="s">
        <v>153</v>
      </c>
      <c r="F25" s="79" t="s">
        <v>141</v>
      </c>
      <c r="G25" s="79" t="s">
        <v>174</v>
      </c>
      <c r="H25" s="79" t="s">
        <v>263</v>
      </c>
      <c r="I25" s="79" t="s">
        <v>237</v>
      </c>
      <c r="J25" s="79" t="s">
        <v>229</v>
      </c>
      <c r="K25" s="79" t="s">
        <v>264</v>
      </c>
      <c r="L25" s="114">
        <v>0.2</v>
      </c>
      <c r="M25" s="114">
        <v>0.1</v>
      </c>
      <c r="N25" s="114">
        <v>0.3</v>
      </c>
      <c r="O25" s="114">
        <v>0.3</v>
      </c>
      <c r="P25" s="114">
        <v>0.3</v>
      </c>
      <c r="Q25" s="134">
        <f>SUBTOTAL(9,M25:P25)</f>
        <v>1</v>
      </c>
      <c r="R25" s="112" t="s">
        <v>231</v>
      </c>
      <c r="S25" s="145"/>
      <c r="T25" s="145"/>
      <c r="U25" s="78"/>
      <c r="V25" s="143"/>
      <c r="W25" s="117" t="str">
        <f>IF(R25="Constante","4",IF(R25="Demanda","4","0"))</f>
        <v>0</v>
      </c>
      <c r="X25" s="131">
        <f>IF(R25="sumatoria",(S25+T25+U25+V25),(S25+T25+U25+V25)/W25)</f>
        <v>0</v>
      </c>
      <c r="Y25" s="118">
        <f t="shared" si="5"/>
        <v>0</v>
      </c>
      <c r="Z25" s="118">
        <f t="shared" si="2"/>
        <v>0</v>
      </c>
      <c r="AA25" s="125"/>
      <c r="AB25" s="87"/>
      <c r="AC25" s="87"/>
      <c r="AD25" s="218"/>
      <c r="AE25" s="80"/>
      <c r="AF25" s="87"/>
      <c r="AG25" s="124"/>
      <c r="AH25" s="125"/>
      <c r="AI25" s="125"/>
      <c r="AJ25" s="125"/>
      <c r="AK25" s="80"/>
      <c r="AL25" s="80"/>
      <c r="AM25" s="84"/>
      <c r="AN25" s="84"/>
      <c r="AO25" s="84"/>
      <c r="AP25" s="84"/>
      <c r="AQ25" s="84"/>
      <c r="AR25" s="84"/>
      <c r="AS25" s="84"/>
      <c r="AT25" s="84"/>
      <c r="AU25" s="84"/>
      <c r="AV25" s="84"/>
      <c r="AW25" s="84"/>
      <c r="AX25" s="122"/>
    </row>
    <row r="26" spans="1:50" ht="60" customHeight="1" x14ac:dyDescent="0.25">
      <c r="A26" s="112">
        <v>21</v>
      </c>
      <c r="B26" s="79" t="s">
        <v>123</v>
      </c>
      <c r="C26" s="79" t="s">
        <v>46</v>
      </c>
      <c r="D26" s="79" t="s">
        <v>179</v>
      </c>
      <c r="E26" s="79" t="s">
        <v>153</v>
      </c>
      <c r="F26" s="79" t="s">
        <v>141</v>
      </c>
      <c r="G26" s="79" t="s">
        <v>174</v>
      </c>
      <c r="H26" s="79" t="s">
        <v>265</v>
      </c>
      <c r="I26" s="79" t="s">
        <v>237</v>
      </c>
      <c r="J26" s="79" t="s">
        <v>229</v>
      </c>
      <c r="K26" s="79" t="s">
        <v>266</v>
      </c>
      <c r="L26" s="114">
        <v>0.2</v>
      </c>
      <c r="M26" s="114">
        <v>0.1</v>
      </c>
      <c r="N26" s="114">
        <v>0.3</v>
      </c>
      <c r="O26" s="114">
        <v>0.3</v>
      </c>
      <c r="P26" s="114">
        <v>0.3</v>
      </c>
      <c r="Q26" s="134">
        <f>SUBTOTAL(9,M26:P26)</f>
        <v>1</v>
      </c>
      <c r="R26" s="112" t="s">
        <v>231</v>
      </c>
      <c r="S26" s="145"/>
      <c r="T26" s="145"/>
      <c r="U26" s="78"/>
      <c r="V26" s="143"/>
      <c r="W26" s="117" t="str">
        <f>IF(R26="Constante","4",IF(R26="Demanda","4","0"))</f>
        <v>0</v>
      </c>
      <c r="X26" s="131">
        <f>IF(R26="sumatoria",(S26+T26+U26+V26),(S26+T26+U26+V26)/W26)</f>
        <v>0</v>
      </c>
      <c r="Y26" s="118">
        <f t="shared" si="5"/>
        <v>0</v>
      </c>
      <c r="Z26" s="118">
        <f t="shared" si="2"/>
        <v>0</v>
      </c>
      <c r="AA26" s="125"/>
      <c r="AB26" s="87"/>
      <c r="AC26" s="87"/>
      <c r="AD26" s="218"/>
      <c r="AE26" s="80"/>
      <c r="AF26" s="87"/>
      <c r="AG26" s="124"/>
      <c r="AH26" s="125"/>
      <c r="AI26" s="125"/>
      <c r="AJ26" s="125"/>
      <c r="AK26" s="80"/>
      <c r="AL26" s="80"/>
      <c r="AM26" s="84"/>
      <c r="AN26" s="84"/>
      <c r="AO26" s="84"/>
      <c r="AP26" s="84"/>
      <c r="AQ26" s="84"/>
      <c r="AR26" s="84"/>
      <c r="AS26" s="84"/>
      <c r="AT26" s="84"/>
      <c r="AU26" s="84"/>
      <c r="AV26" s="84"/>
      <c r="AW26" s="84"/>
      <c r="AX26" s="122"/>
    </row>
    <row r="27" spans="1:50" ht="142.5" x14ac:dyDescent="0.25">
      <c r="A27" s="112">
        <v>22</v>
      </c>
      <c r="B27" s="79" t="s">
        <v>107</v>
      </c>
      <c r="C27" s="79" t="s">
        <v>148</v>
      </c>
      <c r="D27" s="79" t="s">
        <v>165</v>
      </c>
      <c r="E27" s="79" t="s">
        <v>128</v>
      </c>
      <c r="F27" s="79" t="s">
        <v>85</v>
      </c>
      <c r="G27" s="79" t="s">
        <v>103</v>
      </c>
      <c r="H27" s="79" t="s">
        <v>267</v>
      </c>
      <c r="I27" s="79" t="s">
        <v>237</v>
      </c>
      <c r="J27" s="79" t="s">
        <v>229</v>
      </c>
      <c r="K27" s="79" t="s">
        <v>268</v>
      </c>
      <c r="L27" s="146">
        <v>0.3</v>
      </c>
      <c r="M27" s="146">
        <v>0.15</v>
      </c>
      <c r="N27" s="146">
        <v>0.15</v>
      </c>
      <c r="O27" s="146">
        <v>0.35</v>
      </c>
      <c r="P27" s="146">
        <v>0.35</v>
      </c>
      <c r="Q27" s="146">
        <v>1</v>
      </c>
      <c r="R27" s="112" t="s">
        <v>231</v>
      </c>
      <c r="S27" s="145"/>
      <c r="T27" s="145"/>
      <c r="U27" s="78"/>
      <c r="V27" s="143"/>
      <c r="W27" s="117"/>
      <c r="X27" s="131"/>
      <c r="Y27" s="118">
        <f t="shared" si="5"/>
        <v>0</v>
      </c>
      <c r="Z27" s="118">
        <f t="shared" si="2"/>
        <v>0</v>
      </c>
      <c r="AA27" s="87"/>
      <c r="AB27" s="84"/>
      <c r="AC27" s="84"/>
      <c r="AD27" s="87"/>
      <c r="AE27" s="80"/>
      <c r="AF27" s="87"/>
      <c r="AG27" s="87"/>
      <c r="AH27" s="87"/>
      <c r="AI27" s="87"/>
      <c r="AJ27" s="219"/>
      <c r="AK27" s="80"/>
      <c r="AL27" s="80"/>
      <c r="AM27" s="84"/>
      <c r="AN27" s="84"/>
      <c r="AO27" s="84"/>
      <c r="AP27" s="84"/>
      <c r="AQ27" s="84"/>
      <c r="AR27" s="84"/>
      <c r="AS27" s="84"/>
      <c r="AT27" s="84"/>
      <c r="AU27" s="84"/>
      <c r="AV27" s="84"/>
      <c r="AW27" s="84"/>
      <c r="AX27" s="122"/>
    </row>
    <row r="28" spans="1:50" ht="142.5" x14ac:dyDescent="0.25">
      <c r="A28" s="112">
        <v>23</v>
      </c>
      <c r="B28" s="79" t="s">
        <v>107</v>
      </c>
      <c r="C28" s="79" t="s">
        <v>148</v>
      </c>
      <c r="D28" s="79" t="s">
        <v>165</v>
      </c>
      <c r="E28" s="79" t="s">
        <v>128</v>
      </c>
      <c r="F28" s="79" t="s">
        <v>122</v>
      </c>
      <c r="G28" s="79" t="s">
        <v>158</v>
      </c>
      <c r="H28" s="79" t="s">
        <v>269</v>
      </c>
      <c r="I28" s="79" t="s">
        <v>237</v>
      </c>
      <c r="J28" s="79" t="s">
        <v>229</v>
      </c>
      <c r="K28" s="79" t="s">
        <v>270</v>
      </c>
      <c r="L28" s="146">
        <v>0.25</v>
      </c>
      <c r="M28" s="146">
        <v>1</v>
      </c>
      <c r="N28" s="146">
        <v>1</v>
      </c>
      <c r="O28" s="146">
        <v>1</v>
      </c>
      <c r="P28" s="146">
        <v>1</v>
      </c>
      <c r="Q28" s="146">
        <v>1</v>
      </c>
      <c r="R28" s="112" t="s">
        <v>252</v>
      </c>
      <c r="S28" s="145"/>
      <c r="T28" s="145"/>
      <c r="U28" s="78"/>
      <c r="V28" s="143"/>
      <c r="W28" s="117" t="str">
        <f t="shared" si="3"/>
        <v>4</v>
      </c>
      <c r="X28" s="131">
        <f t="shared" si="4"/>
        <v>0</v>
      </c>
      <c r="Y28" s="118">
        <f t="shared" si="5"/>
        <v>0</v>
      </c>
      <c r="Z28" s="118">
        <f t="shared" si="2"/>
        <v>0</v>
      </c>
      <c r="AA28" s="87"/>
      <c r="AB28" s="87"/>
      <c r="AC28" s="84"/>
      <c r="AD28" s="87"/>
      <c r="AE28" s="80"/>
      <c r="AF28" s="87"/>
      <c r="AG28" s="87"/>
      <c r="AH28" s="87"/>
      <c r="AI28" s="87"/>
      <c r="AJ28" s="219"/>
      <c r="AK28" s="80"/>
      <c r="AL28" s="80"/>
      <c r="AM28" s="84"/>
      <c r="AN28" s="84"/>
      <c r="AO28" s="84"/>
      <c r="AP28" s="84"/>
      <c r="AQ28" s="84"/>
      <c r="AR28" s="84"/>
      <c r="AS28" s="84"/>
      <c r="AT28" s="84"/>
      <c r="AU28" s="84"/>
      <c r="AV28" s="84"/>
      <c r="AW28" s="84"/>
      <c r="AX28" s="122"/>
    </row>
    <row r="29" spans="1:50" ht="142.5" x14ac:dyDescent="0.25">
      <c r="A29" s="112">
        <v>24</v>
      </c>
      <c r="B29" s="79" t="s">
        <v>107</v>
      </c>
      <c r="C29" s="79" t="s">
        <v>148</v>
      </c>
      <c r="D29" s="79" t="s">
        <v>165</v>
      </c>
      <c r="E29" s="79" t="s">
        <v>128</v>
      </c>
      <c r="F29" s="79" t="s">
        <v>122</v>
      </c>
      <c r="G29" s="79" t="s">
        <v>158</v>
      </c>
      <c r="H29" s="79" t="s">
        <v>271</v>
      </c>
      <c r="I29" s="79" t="s">
        <v>237</v>
      </c>
      <c r="J29" s="79" t="s">
        <v>229</v>
      </c>
      <c r="K29" s="79" t="s">
        <v>272</v>
      </c>
      <c r="L29" s="146">
        <v>0.25</v>
      </c>
      <c r="M29" s="146">
        <v>0.15</v>
      </c>
      <c r="N29" s="146">
        <v>0.15</v>
      </c>
      <c r="O29" s="146">
        <v>0.35</v>
      </c>
      <c r="P29" s="146">
        <v>0.35</v>
      </c>
      <c r="Q29" s="146">
        <v>1</v>
      </c>
      <c r="R29" s="112" t="s">
        <v>231</v>
      </c>
      <c r="S29" s="145"/>
      <c r="T29" s="145"/>
      <c r="U29" s="78"/>
      <c r="V29" s="143"/>
      <c r="W29" s="117" t="str">
        <f t="shared" si="3"/>
        <v>0</v>
      </c>
      <c r="X29" s="131">
        <f t="shared" si="4"/>
        <v>0</v>
      </c>
      <c r="Y29" s="118">
        <f t="shared" si="5"/>
        <v>0</v>
      </c>
      <c r="Z29" s="118">
        <f t="shared" si="2"/>
        <v>0</v>
      </c>
      <c r="AA29" s="87"/>
      <c r="AB29" s="84"/>
      <c r="AC29" s="84"/>
      <c r="AD29" s="87"/>
      <c r="AE29" s="80"/>
      <c r="AF29" s="87"/>
      <c r="AG29" s="87"/>
      <c r="AH29" s="87"/>
      <c r="AI29" s="87"/>
      <c r="AJ29" s="219"/>
      <c r="AK29" s="80"/>
      <c r="AL29" s="80"/>
      <c r="AM29" s="84"/>
      <c r="AN29" s="84"/>
      <c r="AO29" s="84"/>
      <c r="AP29" s="84"/>
      <c r="AQ29" s="84"/>
      <c r="AR29" s="84"/>
      <c r="AS29" s="84"/>
      <c r="AT29" s="84"/>
      <c r="AU29" s="84"/>
      <c r="AV29" s="84"/>
      <c r="AW29" s="84"/>
      <c r="AX29" s="122"/>
    </row>
    <row r="30" spans="1:50" ht="88.5" customHeight="1" x14ac:dyDescent="0.25">
      <c r="A30" s="112">
        <v>25</v>
      </c>
      <c r="B30" s="79" t="s">
        <v>107</v>
      </c>
      <c r="C30" s="79" t="s">
        <v>148</v>
      </c>
      <c r="D30" s="79" t="s">
        <v>165</v>
      </c>
      <c r="E30" s="79" t="s">
        <v>128</v>
      </c>
      <c r="F30" s="79" t="s">
        <v>122</v>
      </c>
      <c r="G30" s="79" t="s">
        <v>158</v>
      </c>
      <c r="H30" s="79" t="s">
        <v>273</v>
      </c>
      <c r="I30" s="79" t="s">
        <v>237</v>
      </c>
      <c r="J30" s="79" t="s">
        <v>229</v>
      </c>
      <c r="K30" s="79" t="s">
        <v>274</v>
      </c>
      <c r="L30" s="146">
        <v>0.2</v>
      </c>
      <c r="M30" s="146">
        <v>0.98</v>
      </c>
      <c r="N30" s="146">
        <v>0.98</v>
      </c>
      <c r="O30" s="146">
        <v>0.98</v>
      </c>
      <c r="P30" s="146">
        <v>0.98</v>
      </c>
      <c r="Q30" s="146">
        <v>0.98</v>
      </c>
      <c r="R30" s="112" t="s">
        <v>252</v>
      </c>
      <c r="S30" s="145"/>
      <c r="T30" s="145"/>
      <c r="U30" s="147"/>
      <c r="V30" s="148"/>
      <c r="W30" s="117" t="str">
        <f t="shared" si="3"/>
        <v>4</v>
      </c>
      <c r="X30" s="131">
        <f t="shared" si="4"/>
        <v>0</v>
      </c>
      <c r="Y30" s="118">
        <f t="shared" si="5"/>
        <v>0</v>
      </c>
      <c r="Z30" s="118">
        <f t="shared" si="2"/>
        <v>0</v>
      </c>
      <c r="AA30" s="87"/>
      <c r="AB30" s="84"/>
      <c r="AC30" s="84"/>
      <c r="AD30" s="87"/>
      <c r="AE30" s="80"/>
      <c r="AF30" s="87"/>
      <c r="AG30" s="87"/>
      <c r="AH30" s="87"/>
      <c r="AI30" s="87"/>
      <c r="AJ30" s="219"/>
      <c r="AK30" s="80"/>
      <c r="AL30" s="80"/>
      <c r="AM30" s="84"/>
      <c r="AN30" s="84"/>
      <c r="AO30" s="84"/>
      <c r="AP30" s="84"/>
      <c r="AQ30" s="84"/>
      <c r="AR30" s="84"/>
      <c r="AS30" s="84"/>
      <c r="AT30" s="84"/>
      <c r="AU30" s="84"/>
      <c r="AV30" s="84"/>
      <c r="AW30" s="84"/>
      <c r="AX30" s="122"/>
    </row>
    <row r="31" spans="1:50" ht="174" customHeight="1" x14ac:dyDescent="0.25">
      <c r="A31" s="112">
        <v>26</v>
      </c>
      <c r="B31" s="79" t="s">
        <v>94</v>
      </c>
      <c r="C31" s="79" t="s">
        <v>53</v>
      </c>
      <c r="D31" s="79" t="s">
        <v>275</v>
      </c>
      <c r="E31" s="79" t="s">
        <v>153</v>
      </c>
      <c r="F31" s="79" t="s">
        <v>141</v>
      </c>
      <c r="G31" s="79" t="s">
        <v>177</v>
      </c>
      <c r="H31" s="86" t="s">
        <v>276</v>
      </c>
      <c r="I31" s="79" t="s">
        <v>228</v>
      </c>
      <c r="J31" s="79" t="s">
        <v>229</v>
      </c>
      <c r="K31" s="79" t="s">
        <v>230</v>
      </c>
      <c r="L31" s="114">
        <v>0.25</v>
      </c>
      <c r="M31" s="86">
        <v>1</v>
      </c>
      <c r="N31" s="86">
        <v>1</v>
      </c>
      <c r="O31" s="86">
        <v>1</v>
      </c>
      <c r="P31" s="86">
        <v>1</v>
      </c>
      <c r="Q31" s="86">
        <v>4</v>
      </c>
      <c r="R31" s="112" t="s">
        <v>231</v>
      </c>
      <c r="S31" s="149"/>
      <c r="T31" s="149"/>
      <c r="U31" s="150"/>
      <c r="V31" s="143"/>
      <c r="W31" s="117" t="str">
        <f t="shared" si="3"/>
        <v>0</v>
      </c>
      <c r="X31" s="77">
        <f>IF(R31="sumatoria",(S31+T31+U31+V31),(S31+T31+U31+V31)/W31)</f>
        <v>0</v>
      </c>
      <c r="Y31" s="118">
        <f t="shared" si="5"/>
        <v>0</v>
      </c>
      <c r="Z31" s="118">
        <f t="shared" si="2"/>
        <v>0</v>
      </c>
      <c r="AA31" s="87"/>
      <c r="AB31" s="84"/>
      <c r="AC31" s="84"/>
      <c r="AD31" s="87"/>
      <c r="AE31" s="80"/>
      <c r="AF31" s="87"/>
      <c r="AG31" s="87"/>
      <c r="AH31" s="84"/>
      <c r="AI31" s="84"/>
      <c r="AJ31" s="87"/>
      <c r="AK31" s="80"/>
      <c r="AL31" s="80"/>
      <c r="AM31" s="84"/>
      <c r="AN31" s="84"/>
      <c r="AO31" s="84"/>
      <c r="AP31" s="84"/>
      <c r="AQ31" s="84"/>
      <c r="AR31" s="84"/>
      <c r="AS31" s="84"/>
      <c r="AT31" s="84"/>
      <c r="AU31" s="84"/>
      <c r="AV31" s="84"/>
      <c r="AW31" s="84"/>
      <c r="AX31" s="122"/>
    </row>
    <row r="32" spans="1:50" ht="85.5" x14ac:dyDescent="0.25">
      <c r="A32" s="112">
        <v>27</v>
      </c>
      <c r="B32" s="79" t="s">
        <v>277</v>
      </c>
      <c r="C32" s="79" t="s">
        <v>53</v>
      </c>
      <c r="D32" s="79" t="s">
        <v>275</v>
      </c>
      <c r="E32" s="79" t="s">
        <v>153</v>
      </c>
      <c r="F32" s="79" t="s">
        <v>141</v>
      </c>
      <c r="G32" s="79" t="s">
        <v>177</v>
      </c>
      <c r="H32" s="86" t="s">
        <v>278</v>
      </c>
      <c r="I32" s="79" t="s">
        <v>237</v>
      </c>
      <c r="J32" s="79" t="s">
        <v>229</v>
      </c>
      <c r="K32" s="146" t="s">
        <v>279</v>
      </c>
      <c r="L32" s="114">
        <v>0.25</v>
      </c>
      <c r="M32" s="151">
        <v>7.0000000000000007E-2</v>
      </c>
      <c r="N32" s="146">
        <v>7.0000000000000007E-2</v>
      </c>
      <c r="O32" s="146">
        <v>7.0000000000000007E-2</v>
      </c>
      <c r="P32" s="146">
        <v>7.0000000000000007E-2</v>
      </c>
      <c r="Q32" s="152">
        <v>0.28000000000000003</v>
      </c>
      <c r="R32" s="112" t="s">
        <v>231</v>
      </c>
      <c r="S32" s="153"/>
      <c r="T32" s="154"/>
      <c r="U32" s="150"/>
      <c r="V32" s="143"/>
      <c r="W32" s="117" t="str">
        <f t="shared" si="3"/>
        <v>0</v>
      </c>
      <c r="X32" s="131">
        <f t="shared" si="4"/>
        <v>0</v>
      </c>
      <c r="Y32" s="118">
        <f t="shared" si="5"/>
        <v>0</v>
      </c>
      <c r="Z32" s="118">
        <f t="shared" si="2"/>
        <v>0</v>
      </c>
      <c r="AA32" s="87"/>
      <c r="AB32" s="87"/>
      <c r="AC32" s="84"/>
      <c r="AD32" s="87"/>
      <c r="AE32" s="80"/>
      <c r="AF32" s="87"/>
      <c r="AG32" s="87"/>
      <c r="AH32" s="87"/>
      <c r="AI32" s="84"/>
      <c r="AJ32" s="87"/>
      <c r="AK32" s="80"/>
      <c r="AL32" s="80"/>
      <c r="AM32" s="84"/>
      <c r="AN32" s="84"/>
      <c r="AO32" s="84"/>
      <c r="AP32" s="84"/>
      <c r="AQ32" s="84"/>
      <c r="AR32" s="84"/>
      <c r="AS32" s="84"/>
      <c r="AT32" s="84"/>
      <c r="AU32" s="84"/>
      <c r="AV32" s="84"/>
      <c r="AW32" s="84"/>
      <c r="AX32" s="122"/>
    </row>
    <row r="33" spans="1:50" ht="85.5" x14ac:dyDescent="0.25">
      <c r="A33" s="112">
        <v>28</v>
      </c>
      <c r="B33" s="79" t="s">
        <v>94</v>
      </c>
      <c r="C33" s="79" t="s">
        <v>53</v>
      </c>
      <c r="D33" s="79" t="s">
        <v>275</v>
      </c>
      <c r="E33" s="79" t="s">
        <v>153</v>
      </c>
      <c r="F33" s="79" t="s">
        <v>141</v>
      </c>
      <c r="G33" s="79" t="s">
        <v>177</v>
      </c>
      <c r="H33" s="86" t="s">
        <v>280</v>
      </c>
      <c r="I33" s="79" t="s">
        <v>228</v>
      </c>
      <c r="J33" s="79" t="s">
        <v>229</v>
      </c>
      <c r="K33" s="79" t="s">
        <v>230</v>
      </c>
      <c r="L33" s="114">
        <v>0.25</v>
      </c>
      <c r="M33" s="86">
        <v>1</v>
      </c>
      <c r="N33" s="86">
        <v>1</v>
      </c>
      <c r="O33" s="86">
        <v>1</v>
      </c>
      <c r="P33" s="86">
        <v>1</v>
      </c>
      <c r="Q33" s="86">
        <v>4</v>
      </c>
      <c r="R33" s="112" t="s">
        <v>231</v>
      </c>
      <c r="S33" s="149"/>
      <c r="T33" s="149"/>
      <c r="U33" s="150"/>
      <c r="V33" s="143"/>
      <c r="W33" s="117" t="str">
        <f t="shared" si="3"/>
        <v>0</v>
      </c>
      <c r="X33" s="77">
        <f t="shared" si="4"/>
        <v>0</v>
      </c>
      <c r="Y33" s="118">
        <f t="shared" si="5"/>
        <v>0</v>
      </c>
      <c r="Z33" s="118">
        <f t="shared" si="2"/>
        <v>0</v>
      </c>
      <c r="AA33" s="87"/>
      <c r="AB33" s="84"/>
      <c r="AC33" s="84"/>
      <c r="AD33" s="87"/>
      <c r="AE33" s="80"/>
      <c r="AF33" s="87"/>
      <c r="AG33" s="87"/>
      <c r="AH33" s="84"/>
      <c r="AI33" s="84"/>
      <c r="AJ33" s="87"/>
      <c r="AK33" s="80"/>
      <c r="AL33" s="80"/>
      <c r="AM33" s="84"/>
      <c r="AN33" s="84"/>
      <c r="AO33" s="84"/>
      <c r="AP33" s="84"/>
      <c r="AQ33" s="84"/>
      <c r="AR33" s="84"/>
      <c r="AS33" s="84"/>
      <c r="AT33" s="84"/>
      <c r="AU33" s="84"/>
      <c r="AV33" s="84"/>
      <c r="AW33" s="84"/>
      <c r="AX33" s="122"/>
    </row>
    <row r="34" spans="1:50" ht="117.75" customHeight="1" x14ac:dyDescent="0.25">
      <c r="A34" s="112">
        <v>29</v>
      </c>
      <c r="B34" s="79" t="s">
        <v>94</v>
      </c>
      <c r="C34" s="79" t="s">
        <v>53</v>
      </c>
      <c r="D34" s="79" t="s">
        <v>275</v>
      </c>
      <c r="E34" s="79" t="s">
        <v>153</v>
      </c>
      <c r="F34" s="79" t="s">
        <v>141</v>
      </c>
      <c r="G34" s="79" t="s">
        <v>177</v>
      </c>
      <c r="H34" s="86" t="s">
        <v>281</v>
      </c>
      <c r="I34" s="79" t="s">
        <v>237</v>
      </c>
      <c r="J34" s="79" t="s">
        <v>229</v>
      </c>
      <c r="K34" s="146" t="s">
        <v>282</v>
      </c>
      <c r="L34" s="114">
        <v>0.25</v>
      </c>
      <c r="M34" s="146">
        <v>0.9</v>
      </c>
      <c r="N34" s="146">
        <v>0.9</v>
      </c>
      <c r="O34" s="146">
        <v>0.9</v>
      </c>
      <c r="P34" s="146">
        <v>0.9</v>
      </c>
      <c r="Q34" s="146">
        <v>0.9</v>
      </c>
      <c r="R34" s="112" t="s">
        <v>252</v>
      </c>
      <c r="S34" s="142"/>
      <c r="T34" s="142"/>
      <c r="U34" s="147"/>
      <c r="V34" s="78"/>
      <c r="W34" s="117" t="str">
        <f t="shared" si="3"/>
        <v>4</v>
      </c>
      <c r="X34" s="131">
        <f t="shared" si="4"/>
        <v>0</v>
      </c>
      <c r="Y34" s="118">
        <f t="shared" si="5"/>
        <v>0</v>
      </c>
      <c r="Z34" s="118">
        <f t="shared" si="2"/>
        <v>0</v>
      </c>
      <c r="AA34" s="87"/>
      <c r="AB34" s="84"/>
      <c r="AC34" s="84"/>
      <c r="AD34" s="87"/>
      <c r="AE34" s="80"/>
      <c r="AF34" s="87"/>
      <c r="AG34" s="87"/>
      <c r="AH34" s="87"/>
      <c r="AI34" s="84"/>
      <c r="AJ34" s="87"/>
      <c r="AK34" s="80"/>
      <c r="AL34" s="80"/>
      <c r="AM34" s="84"/>
      <c r="AN34" s="84"/>
      <c r="AO34" s="84"/>
      <c r="AP34" s="84"/>
      <c r="AQ34" s="84"/>
      <c r="AR34" s="84"/>
      <c r="AS34" s="84"/>
      <c r="AT34" s="84"/>
      <c r="AU34" s="84"/>
      <c r="AV34" s="84"/>
      <c r="AW34" s="84"/>
      <c r="AX34" s="122"/>
    </row>
    <row r="35" spans="1:50" ht="111" customHeight="1" x14ac:dyDescent="0.25">
      <c r="A35" s="112">
        <v>30</v>
      </c>
      <c r="B35" s="79" t="s">
        <v>94</v>
      </c>
      <c r="C35" s="79" t="s">
        <v>51</v>
      </c>
      <c r="D35" s="79" t="s">
        <v>80</v>
      </c>
      <c r="E35" s="79" t="s">
        <v>153</v>
      </c>
      <c r="F35" s="79" t="s">
        <v>141</v>
      </c>
      <c r="G35" s="79" t="s">
        <v>171</v>
      </c>
      <c r="H35" s="79" t="s">
        <v>283</v>
      </c>
      <c r="I35" s="79" t="s">
        <v>237</v>
      </c>
      <c r="J35" s="79" t="s">
        <v>229</v>
      </c>
      <c r="K35" s="79" t="s">
        <v>284</v>
      </c>
      <c r="L35" s="155">
        <v>8.3299999999999999E-2</v>
      </c>
      <c r="M35" s="114">
        <v>1</v>
      </c>
      <c r="N35" s="114">
        <v>1</v>
      </c>
      <c r="O35" s="114">
        <v>1</v>
      </c>
      <c r="P35" s="114">
        <v>1</v>
      </c>
      <c r="Q35" s="114">
        <v>1</v>
      </c>
      <c r="R35" s="112" t="s">
        <v>252</v>
      </c>
      <c r="S35" s="145"/>
      <c r="T35" s="156"/>
      <c r="U35" s="78"/>
      <c r="V35" s="143"/>
      <c r="W35" s="117" t="str">
        <f t="shared" si="3"/>
        <v>4</v>
      </c>
      <c r="X35" s="131">
        <f t="shared" si="4"/>
        <v>0</v>
      </c>
      <c r="Y35" s="118">
        <f t="shared" si="5"/>
        <v>0</v>
      </c>
      <c r="Z35" s="118">
        <f t="shared" si="2"/>
        <v>0</v>
      </c>
      <c r="AA35" s="87"/>
      <c r="AB35" s="87"/>
      <c r="AC35" s="87"/>
      <c r="AD35" s="87"/>
      <c r="AE35" s="80"/>
      <c r="AF35" s="87"/>
      <c r="AG35" s="86"/>
      <c r="AH35" s="84"/>
      <c r="AI35" s="84"/>
      <c r="AJ35" s="87"/>
      <c r="AK35" s="80"/>
      <c r="AL35" s="80"/>
      <c r="AM35" s="84"/>
      <c r="AN35" s="84"/>
      <c r="AO35" s="84"/>
      <c r="AP35" s="84"/>
      <c r="AQ35" s="84"/>
      <c r="AR35" s="84"/>
      <c r="AS35" s="84"/>
      <c r="AT35" s="84"/>
      <c r="AU35" s="84"/>
      <c r="AV35" s="84"/>
      <c r="AW35" s="84"/>
      <c r="AX35" s="122"/>
    </row>
    <row r="36" spans="1:50" ht="127.5" customHeight="1" x14ac:dyDescent="0.25">
      <c r="A36" s="112">
        <v>31</v>
      </c>
      <c r="B36" s="79" t="s">
        <v>94</v>
      </c>
      <c r="C36" s="79" t="s">
        <v>51</v>
      </c>
      <c r="D36" s="79" t="s">
        <v>80</v>
      </c>
      <c r="E36" s="79" t="s">
        <v>153</v>
      </c>
      <c r="F36" s="79" t="s">
        <v>141</v>
      </c>
      <c r="G36" s="79" t="s">
        <v>171</v>
      </c>
      <c r="H36" s="79" t="s">
        <v>285</v>
      </c>
      <c r="I36" s="79" t="s">
        <v>237</v>
      </c>
      <c r="J36" s="79" t="s">
        <v>229</v>
      </c>
      <c r="K36" s="79" t="s">
        <v>286</v>
      </c>
      <c r="L36" s="155">
        <v>8.3299999999999999E-2</v>
      </c>
      <c r="M36" s="114">
        <v>1</v>
      </c>
      <c r="N36" s="114">
        <v>1</v>
      </c>
      <c r="O36" s="114">
        <v>1</v>
      </c>
      <c r="P36" s="114">
        <v>1</v>
      </c>
      <c r="Q36" s="114">
        <v>1</v>
      </c>
      <c r="R36" s="112" t="s">
        <v>252</v>
      </c>
      <c r="S36" s="85"/>
      <c r="T36" s="85"/>
      <c r="U36" s="78"/>
      <c r="V36" s="143"/>
      <c r="W36" s="117" t="str">
        <f t="shared" si="3"/>
        <v>4</v>
      </c>
      <c r="X36" s="131">
        <f t="shared" si="4"/>
        <v>0</v>
      </c>
      <c r="Y36" s="118">
        <f t="shared" si="5"/>
        <v>0</v>
      </c>
      <c r="Z36" s="118">
        <f t="shared" si="2"/>
        <v>0</v>
      </c>
      <c r="AA36" s="87"/>
      <c r="AB36" s="84"/>
      <c r="AC36" s="84"/>
      <c r="AD36" s="87"/>
      <c r="AE36" s="80"/>
      <c r="AF36" s="87"/>
      <c r="AG36" s="86"/>
      <c r="AH36" s="84"/>
      <c r="AI36" s="84"/>
      <c r="AJ36" s="87"/>
      <c r="AK36" s="80"/>
      <c r="AL36" s="80"/>
      <c r="AM36" s="84"/>
      <c r="AN36" s="84"/>
      <c r="AO36" s="84"/>
      <c r="AP36" s="84"/>
      <c r="AQ36" s="84"/>
      <c r="AR36" s="84"/>
      <c r="AS36" s="84"/>
      <c r="AT36" s="84"/>
      <c r="AU36" s="84"/>
      <c r="AV36" s="84"/>
      <c r="AW36" s="84"/>
      <c r="AX36" s="122"/>
    </row>
    <row r="37" spans="1:50" ht="91.5" customHeight="1" x14ac:dyDescent="0.25">
      <c r="A37" s="112">
        <v>32</v>
      </c>
      <c r="B37" s="79" t="s">
        <v>94</v>
      </c>
      <c r="C37" s="79" t="s">
        <v>51</v>
      </c>
      <c r="D37" s="79" t="s">
        <v>80</v>
      </c>
      <c r="E37" s="79" t="s">
        <v>153</v>
      </c>
      <c r="F37" s="79" t="s">
        <v>141</v>
      </c>
      <c r="G37" s="79" t="s">
        <v>177</v>
      </c>
      <c r="H37" s="79" t="s">
        <v>287</v>
      </c>
      <c r="I37" s="79" t="s">
        <v>228</v>
      </c>
      <c r="J37" s="79" t="s">
        <v>229</v>
      </c>
      <c r="K37" s="79" t="s">
        <v>230</v>
      </c>
      <c r="L37" s="155">
        <v>8.3299999999999999E-2</v>
      </c>
      <c r="M37" s="79">
        <v>1</v>
      </c>
      <c r="N37" s="79">
        <v>1</v>
      </c>
      <c r="O37" s="79">
        <v>2</v>
      </c>
      <c r="P37" s="79">
        <v>1</v>
      </c>
      <c r="Q37" s="112">
        <f>SUBTOTAL(9,M37:P37)</f>
        <v>5</v>
      </c>
      <c r="R37" s="112" t="s">
        <v>231</v>
      </c>
      <c r="S37" s="76"/>
      <c r="T37" s="76"/>
      <c r="U37" s="78"/>
      <c r="V37" s="143"/>
      <c r="W37" s="117" t="str">
        <f>IF(R37="Constante","4",IF(R37="Demanda","4","0"))</f>
        <v>0</v>
      </c>
      <c r="X37" s="77">
        <f t="shared" si="4"/>
        <v>0</v>
      </c>
      <c r="Y37" s="118">
        <f t="shared" si="5"/>
        <v>0</v>
      </c>
      <c r="Z37" s="118">
        <f t="shared" si="2"/>
        <v>0</v>
      </c>
      <c r="AA37" s="87"/>
      <c r="AB37" s="84"/>
      <c r="AC37" s="84"/>
      <c r="AD37" s="87"/>
      <c r="AE37" s="80"/>
      <c r="AF37" s="87"/>
      <c r="AG37" s="87"/>
      <c r="AH37" s="84"/>
      <c r="AI37" s="84"/>
      <c r="AJ37" s="87"/>
      <c r="AK37" s="80"/>
      <c r="AL37" s="80"/>
      <c r="AM37" s="84"/>
      <c r="AN37" s="84"/>
      <c r="AO37" s="84"/>
      <c r="AP37" s="84"/>
      <c r="AQ37" s="84"/>
      <c r="AR37" s="84"/>
      <c r="AS37" s="84"/>
      <c r="AT37" s="84"/>
      <c r="AU37" s="84"/>
      <c r="AV37" s="84"/>
      <c r="AW37" s="84"/>
      <c r="AX37" s="122"/>
    </row>
    <row r="38" spans="1:50" ht="96.75" customHeight="1" x14ac:dyDescent="0.25">
      <c r="A38" s="112">
        <v>33</v>
      </c>
      <c r="B38" s="79" t="s">
        <v>94</v>
      </c>
      <c r="C38" s="79" t="s">
        <v>51</v>
      </c>
      <c r="D38" s="79" t="s">
        <v>80</v>
      </c>
      <c r="E38" s="79" t="s">
        <v>153</v>
      </c>
      <c r="F38" s="79" t="s">
        <v>141</v>
      </c>
      <c r="G38" s="79" t="s">
        <v>171</v>
      </c>
      <c r="H38" s="79" t="s">
        <v>288</v>
      </c>
      <c r="I38" s="79" t="s">
        <v>228</v>
      </c>
      <c r="J38" s="79" t="s">
        <v>229</v>
      </c>
      <c r="K38" s="79" t="s">
        <v>230</v>
      </c>
      <c r="L38" s="155">
        <v>8.3299999999999999E-2</v>
      </c>
      <c r="M38" s="79">
        <v>1</v>
      </c>
      <c r="N38" s="79">
        <v>1</v>
      </c>
      <c r="O38" s="79">
        <v>1</v>
      </c>
      <c r="P38" s="79">
        <v>1</v>
      </c>
      <c r="Q38" s="112">
        <f>SUBTOTAL(9,M38:P38)</f>
        <v>4</v>
      </c>
      <c r="R38" s="112" t="s">
        <v>231</v>
      </c>
      <c r="S38" s="76"/>
      <c r="T38" s="76"/>
      <c r="U38" s="157"/>
      <c r="V38" s="84"/>
      <c r="W38" s="158" t="str">
        <f t="shared" si="3"/>
        <v>0</v>
      </c>
      <c r="X38" s="159">
        <f t="shared" si="4"/>
        <v>0</v>
      </c>
      <c r="Y38" s="160">
        <f t="shared" si="5"/>
        <v>0</v>
      </c>
      <c r="Z38" s="160">
        <f t="shared" si="2"/>
        <v>0</v>
      </c>
      <c r="AA38" s="87"/>
      <c r="AB38" s="84"/>
      <c r="AC38" s="84"/>
      <c r="AD38" s="87"/>
      <c r="AE38" s="80"/>
      <c r="AF38" s="87"/>
      <c r="AG38" s="87"/>
      <c r="AH38" s="84"/>
      <c r="AI38" s="84"/>
      <c r="AJ38" s="87"/>
      <c r="AK38" s="80"/>
      <c r="AL38" s="80"/>
      <c r="AM38" s="84"/>
      <c r="AN38" s="84"/>
      <c r="AO38" s="84"/>
      <c r="AP38" s="84"/>
      <c r="AQ38" s="84"/>
      <c r="AR38" s="84"/>
      <c r="AS38" s="84"/>
      <c r="AT38" s="84"/>
      <c r="AU38" s="84"/>
      <c r="AV38" s="84"/>
      <c r="AW38" s="84"/>
      <c r="AX38" s="122"/>
    </row>
    <row r="39" spans="1:50" ht="71.099999999999994" customHeight="1" x14ac:dyDescent="0.25">
      <c r="A39" s="112">
        <v>34</v>
      </c>
      <c r="B39" s="79" t="s">
        <v>94</v>
      </c>
      <c r="C39" s="79" t="s">
        <v>51</v>
      </c>
      <c r="D39" s="79" t="s">
        <v>80</v>
      </c>
      <c r="E39" s="79" t="s">
        <v>153</v>
      </c>
      <c r="F39" s="79" t="s">
        <v>141</v>
      </c>
      <c r="G39" s="79" t="s">
        <v>103</v>
      </c>
      <c r="H39" s="79" t="s">
        <v>289</v>
      </c>
      <c r="I39" s="79" t="s">
        <v>237</v>
      </c>
      <c r="J39" s="79" t="s">
        <v>229</v>
      </c>
      <c r="K39" s="79" t="s">
        <v>290</v>
      </c>
      <c r="L39" s="155">
        <v>8.4000000000000005E-2</v>
      </c>
      <c r="M39" s="79">
        <v>0</v>
      </c>
      <c r="N39" s="79">
        <v>0</v>
      </c>
      <c r="O39" s="114">
        <v>1</v>
      </c>
      <c r="P39" s="79">
        <v>0</v>
      </c>
      <c r="Q39" s="161">
        <f>SUBTOTAL(9,M39:P39)</f>
        <v>1</v>
      </c>
      <c r="R39" s="112" t="s">
        <v>231</v>
      </c>
      <c r="S39" s="82"/>
      <c r="T39" s="82"/>
      <c r="U39" s="78"/>
      <c r="V39" s="143"/>
      <c r="W39" s="117" t="str">
        <f t="shared" si="3"/>
        <v>0</v>
      </c>
      <c r="X39" s="77">
        <f t="shared" si="4"/>
        <v>0</v>
      </c>
      <c r="Y39" s="118">
        <f t="shared" si="5"/>
        <v>0</v>
      </c>
      <c r="Z39" s="118">
        <f t="shared" si="2"/>
        <v>0</v>
      </c>
      <c r="AA39" s="84"/>
      <c r="AB39" s="84"/>
      <c r="AC39" s="84"/>
      <c r="AD39" s="84"/>
      <c r="AE39" s="80"/>
      <c r="AF39" s="87"/>
      <c r="AG39" s="87"/>
      <c r="AH39" s="84"/>
      <c r="AI39" s="84"/>
      <c r="AJ39" s="87"/>
      <c r="AK39" s="80"/>
      <c r="AL39" s="80"/>
      <c r="AM39" s="84"/>
      <c r="AN39" s="84"/>
      <c r="AO39" s="84"/>
      <c r="AP39" s="84"/>
      <c r="AQ39" s="84"/>
      <c r="AR39" s="84"/>
      <c r="AS39" s="84"/>
      <c r="AT39" s="84"/>
      <c r="AU39" s="84"/>
      <c r="AV39" s="84"/>
      <c r="AW39" s="84"/>
      <c r="AX39" s="122"/>
    </row>
    <row r="40" spans="1:50" ht="69.95" customHeight="1" x14ac:dyDescent="0.25">
      <c r="A40" s="112">
        <v>35</v>
      </c>
      <c r="B40" s="79" t="s">
        <v>94</v>
      </c>
      <c r="C40" s="79" t="s">
        <v>51</v>
      </c>
      <c r="D40" s="79" t="s">
        <v>80</v>
      </c>
      <c r="E40" s="79" t="s">
        <v>153</v>
      </c>
      <c r="F40" s="79" t="s">
        <v>141</v>
      </c>
      <c r="G40" s="79" t="s">
        <v>171</v>
      </c>
      <c r="H40" s="79" t="s">
        <v>291</v>
      </c>
      <c r="I40" s="79" t="s">
        <v>228</v>
      </c>
      <c r="J40" s="79" t="s">
        <v>229</v>
      </c>
      <c r="K40" s="79" t="s">
        <v>230</v>
      </c>
      <c r="L40" s="155">
        <v>8.3299999999999999E-2</v>
      </c>
      <c r="M40" s="79">
        <v>1</v>
      </c>
      <c r="N40" s="79">
        <v>1</v>
      </c>
      <c r="O40" s="79">
        <v>1</v>
      </c>
      <c r="P40" s="79">
        <v>1</v>
      </c>
      <c r="Q40" s="112">
        <f>SUBTOTAL(9,M40:P40)</f>
        <v>4</v>
      </c>
      <c r="R40" s="112" t="s">
        <v>231</v>
      </c>
      <c r="S40" s="76"/>
      <c r="T40" s="76"/>
      <c r="U40" s="78"/>
      <c r="V40" s="143"/>
      <c r="W40" s="117" t="str">
        <f t="shared" si="3"/>
        <v>0</v>
      </c>
      <c r="X40" s="77">
        <f t="shared" si="4"/>
        <v>0</v>
      </c>
      <c r="Y40" s="118">
        <f t="shared" si="5"/>
        <v>0</v>
      </c>
      <c r="Z40" s="118">
        <f t="shared" si="2"/>
        <v>0</v>
      </c>
      <c r="AA40" s="87"/>
      <c r="AB40" s="84"/>
      <c r="AC40" s="84"/>
      <c r="AD40" s="87"/>
      <c r="AE40" s="80"/>
      <c r="AF40" s="87"/>
      <c r="AG40" s="87"/>
      <c r="AH40" s="84"/>
      <c r="AI40" s="84"/>
      <c r="AJ40" s="87"/>
      <c r="AK40" s="80"/>
      <c r="AL40" s="80"/>
      <c r="AM40" s="84"/>
      <c r="AN40" s="84"/>
      <c r="AO40" s="84"/>
      <c r="AP40" s="84"/>
      <c r="AQ40" s="84"/>
      <c r="AR40" s="84"/>
      <c r="AS40" s="84"/>
      <c r="AT40" s="84"/>
      <c r="AU40" s="84"/>
      <c r="AV40" s="84"/>
      <c r="AW40" s="84"/>
      <c r="AX40" s="122"/>
    </row>
    <row r="41" spans="1:50" ht="96.75" customHeight="1" x14ac:dyDescent="0.25">
      <c r="A41" s="112">
        <v>36</v>
      </c>
      <c r="B41" s="79" t="s">
        <v>94</v>
      </c>
      <c r="C41" s="79" t="s">
        <v>51</v>
      </c>
      <c r="D41" s="79" t="s">
        <v>80</v>
      </c>
      <c r="E41" s="79" t="s">
        <v>153</v>
      </c>
      <c r="F41" s="79" t="s">
        <v>141</v>
      </c>
      <c r="G41" s="79" t="s">
        <v>103</v>
      </c>
      <c r="H41" s="79" t="s">
        <v>292</v>
      </c>
      <c r="I41" s="79" t="s">
        <v>237</v>
      </c>
      <c r="J41" s="79" t="s">
        <v>229</v>
      </c>
      <c r="K41" s="79" t="s">
        <v>293</v>
      </c>
      <c r="L41" s="155">
        <v>8.3299999999999999E-2</v>
      </c>
      <c r="M41" s="114">
        <v>1</v>
      </c>
      <c r="N41" s="114">
        <v>1</v>
      </c>
      <c r="O41" s="114">
        <v>1</v>
      </c>
      <c r="P41" s="114">
        <v>1</v>
      </c>
      <c r="Q41" s="114">
        <v>1</v>
      </c>
      <c r="R41" s="112" t="s">
        <v>239</v>
      </c>
      <c r="S41" s="145"/>
      <c r="T41" s="145"/>
      <c r="U41" s="78"/>
      <c r="V41" s="143"/>
      <c r="W41" s="117" t="str">
        <f t="shared" si="3"/>
        <v>4</v>
      </c>
      <c r="X41" s="131">
        <f t="shared" si="4"/>
        <v>0</v>
      </c>
      <c r="Y41" s="118">
        <f t="shared" si="5"/>
        <v>0</v>
      </c>
      <c r="Z41" s="118">
        <f t="shared" si="2"/>
        <v>0</v>
      </c>
      <c r="AA41" s="87"/>
      <c r="AB41" s="84"/>
      <c r="AC41" s="84"/>
      <c r="AD41" s="87"/>
      <c r="AE41" s="80"/>
      <c r="AF41" s="87"/>
      <c r="AG41" s="87"/>
      <c r="AH41" s="84"/>
      <c r="AI41" s="84"/>
      <c r="AJ41" s="87"/>
      <c r="AK41" s="80"/>
      <c r="AL41" s="80"/>
      <c r="AM41" s="84"/>
      <c r="AN41" s="84"/>
      <c r="AO41" s="84"/>
      <c r="AP41" s="84"/>
      <c r="AQ41" s="84"/>
      <c r="AR41" s="84"/>
      <c r="AS41" s="84"/>
      <c r="AT41" s="84"/>
      <c r="AU41" s="84"/>
      <c r="AV41" s="84"/>
      <c r="AW41" s="84"/>
      <c r="AX41" s="122"/>
    </row>
    <row r="42" spans="1:50" ht="63" customHeight="1" x14ac:dyDescent="0.25">
      <c r="A42" s="112">
        <v>37</v>
      </c>
      <c r="B42" s="79" t="s">
        <v>94</v>
      </c>
      <c r="C42" s="79" t="s">
        <v>51</v>
      </c>
      <c r="D42" s="79" t="s">
        <v>80</v>
      </c>
      <c r="E42" s="79" t="s">
        <v>153</v>
      </c>
      <c r="F42" s="79" t="s">
        <v>141</v>
      </c>
      <c r="G42" s="79" t="s">
        <v>171</v>
      </c>
      <c r="H42" s="79" t="s">
        <v>294</v>
      </c>
      <c r="I42" s="79" t="s">
        <v>228</v>
      </c>
      <c r="J42" s="79" t="s">
        <v>229</v>
      </c>
      <c r="K42" s="79" t="s">
        <v>230</v>
      </c>
      <c r="L42" s="155">
        <v>8.3299999999999999E-2</v>
      </c>
      <c r="M42" s="79">
        <v>1</v>
      </c>
      <c r="N42" s="79">
        <v>1</v>
      </c>
      <c r="O42" s="79">
        <v>1</v>
      </c>
      <c r="P42" s="79">
        <v>1</v>
      </c>
      <c r="Q42" s="112">
        <f>SUBTOTAL(9,M42:P42)</f>
        <v>4</v>
      </c>
      <c r="R42" s="112" t="s">
        <v>231</v>
      </c>
      <c r="S42" s="76"/>
      <c r="T42" s="76"/>
      <c r="U42" s="78"/>
      <c r="V42" s="143"/>
      <c r="W42" s="117" t="str">
        <f>IF(R42="Constante","4",IF(R42="Demanda","4","0"))</f>
        <v>0</v>
      </c>
      <c r="X42" s="77">
        <f>IF(R42="sumatoria",(S42+T42+U42+V42),(S42+T42+U42+V42)/W42)</f>
        <v>0</v>
      </c>
      <c r="Y42" s="118">
        <f t="shared" si="5"/>
        <v>0</v>
      </c>
      <c r="Z42" s="118">
        <f t="shared" si="2"/>
        <v>0</v>
      </c>
      <c r="AA42" s="87"/>
      <c r="AB42" s="84"/>
      <c r="AC42" s="84"/>
      <c r="AD42" s="87"/>
      <c r="AE42" s="80"/>
      <c r="AF42" s="87"/>
      <c r="AG42" s="87"/>
      <c r="AH42" s="84"/>
      <c r="AI42" s="84"/>
      <c r="AJ42" s="87"/>
      <c r="AK42" s="80"/>
      <c r="AL42" s="80"/>
      <c r="AM42" s="84"/>
      <c r="AN42" s="84"/>
      <c r="AO42" s="84"/>
      <c r="AP42" s="84"/>
      <c r="AQ42" s="84"/>
      <c r="AR42" s="84"/>
      <c r="AS42" s="84"/>
      <c r="AT42" s="84"/>
      <c r="AU42" s="84"/>
      <c r="AV42" s="84"/>
      <c r="AW42" s="84"/>
      <c r="AX42" s="122"/>
    </row>
    <row r="43" spans="1:50" ht="171.75" customHeight="1" x14ac:dyDescent="0.25">
      <c r="A43" s="112">
        <v>38</v>
      </c>
      <c r="B43" s="79" t="s">
        <v>94</v>
      </c>
      <c r="C43" s="79" t="s">
        <v>51</v>
      </c>
      <c r="D43" s="79" t="s">
        <v>80</v>
      </c>
      <c r="E43" s="79" t="s">
        <v>153</v>
      </c>
      <c r="F43" s="79" t="s">
        <v>141</v>
      </c>
      <c r="G43" s="79" t="s">
        <v>103</v>
      </c>
      <c r="H43" s="79" t="s">
        <v>295</v>
      </c>
      <c r="I43" s="79" t="s">
        <v>237</v>
      </c>
      <c r="J43" s="79" t="s">
        <v>229</v>
      </c>
      <c r="K43" s="79" t="s">
        <v>296</v>
      </c>
      <c r="L43" s="155">
        <v>8.3299999999999999E-2</v>
      </c>
      <c r="M43" s="114">
        <v>1</v>
      </c>
      <c r="N43" s="114">
        <v>1</v>
      </c>
      <c r="O43" s="114">
        <v>1</v>
      </c>
      <c r="P43" s="114">
        <v>1</v>
      </c>
      <c r="Q43" s="114">
        <v>1</v>
      </c>
      <c r="R43" s="112" t="s">
        <v>239</v>
      </c>
      <c r="S43" s="145"/>
      <c r="T43" s="85"/>
      <c r="U43" s="78"/>
      <c r="V43" s="143"/>
      <c r="W43" s="117" t="str">
        <f t="shared" si="3"/>
        <v>4</v>
      </c>
      <c r="X43" s="131">
        <f t="shared" si="4"/>
        <v>0</v>
      </c>
      <c r="Y43" s="118">
        <f t="shared" si="5"/>
        <v>0</v>
      </c>
      <c r="Z43" s="118">
        <f t="shared" si="2"/>
        <v>0</v>
      </c>
      <c r="AA43" s="87"/>
      <c r="AB43" s="84"/>
      <c r="AC43" s="84"/>
      <c r="AD43" s="87"/>
      <c r="AE43" s="80"/>
      <c r="AF43" s="87"/>
      <c r="AG43" s="87"/>
      <c r="AH43" s="84"/>
      <c r="AI43" s="84"/>
      <c r="AJ43" s="87"/>
      <c r="AK43" s="80"/>
      <c r="AL43" s="80"/>
      <c r="AM43" s="84"/>
      <c r="AN43" s="84"/>
      <c r="AO43" s="84"/>
      <c r="AP43" s="84"/>
      <c r="AQ43" s="84"/>
      <c r="AR43" s="84"/>
      <c r="AS43" s="84"/>
      <c r="AT43" s="84"/>
      <c r="AU43" s="84"/>
      <c r="AV43" s="84"/>
      <c r="AW43" s="84"/>
      <c r="AX43" s="122"/>
    </row>
    <row r="44" spans="1:50" ht="81.75" customHeight="1" x14ac:dyDescent="0.25">
      <c r="A44" s="112">
        <v>39</v>
      </c>
      <c r="B44" s="79" t="s">
        <v>94</v>
      </c>
      <c r="C44" s="79" t="s">
        <v>51</v>
      </c>
      <c r="D44" s="79" t="s">
        <v>80</v>
      </c>
      <c r="E44" s="79" t="s">
        <v>153</v>
      </c>
      <c r="F44" s="79" t="s">
        <v>141</v>
      </c>
      <c r="G44" s="79" t="s">
        <v>126</v>
      </c>
      <c r="H44" s="79" t="s">
        <v>297</v>
      </c>
      <c r="I44" s="79" t="s">
        <v>228</v>
      </c>
      <c r="J44" s="79" t="s">
        <v>229</v>
      </c>
      <c r="K44" s="79" t="s">
        <v>230</v>
      </c>
      <c r="L44" s="155">
        <v>8.3299999999999999E-2</v>
      </c>
      <c r="M44" s="79">
        <v>2</v>
      </c>
      <c r="N44" s="79">
        <v>3</v>
      </c>
      <c r="O44" s="79">
        <v>3</v>
      </c>
      <c r="P44" s="79">
        <v>3</v>
      </c>
      <c r="Q44" s="112">
        <f>SUBTOTAL(9,M44:P44)</f>
        <v>11</v>
      </c>
      <c r="R44" s="112" t="s">
        <v>231</v>
      </c>
      <c r="S44" s="76"/>
      <c r="T44" s="76"/>
      <c r="U44" s="76"/>
      <c r="V44" s="143"/>
      <c r="W44" s="117" t="str">
        <f t="shared" si="3"/>
        <v>0</v>
      </c>
      <c r="X44" s="131">
        <f t="shared" si="4"/>
        <v>0</v>
      </c>
      <c r="Y44" s="118">
        <f t="shared" si="5"/>
        <v>0</v>
      </c>
      <c r="Z44" s="118">
        <f t="shared" si="2"/>
        <v>0</v>
      </c>
      <c r="AA44" s="87"/>
      <c r="AB44" s="84"/>
      <c r="AC44" s="84"/>
      <c r="AD44" s="87"/>
      <c r="AE44" s="80"/>
      <c r="AF44" s="87"/>
      <c r="AG44" s="87"/>
      <c r="AH44" s="84"/>
      <c r="AI44" s="84"/>
      <c r="AJ44" s="87"/>
      <c r="AK44" s="80"/>
      <c r="AL44" s="80"/>
      <c r="AM44" s="84"/>
      <c r="AN44" s="84"/>
      <c r="AO44" s="84"/>
      <c r="AP44" s="84"/>
      <c r="AQ44" s="84"/>
      <c r="AR44" s="84"/>
      <c r="AS44" s="84"/>
      <c r="AT44" s="84"/>
      <c r="AU44" s="84"/>
      <c r="AV44" s="84"/>
      <c r="AW44" s="84"/>
      <c r="AX44" s="122"/>
    </row>
    <row r="45" spans="1:50" ht="114" x14ac:dyDescent="0.25">
      <c r="A45" s="112">
        <v>40</v>
      </c>
      <c r="B45" s="79" t="s">
        <v>94</v>
      </c>
      <c r="C45" s="79" t="s">
        <v>51</v>
      </c>
      <c r="D45" s="79" t="s">
        <v>109</v>
      </c>
      <c r="E45" s="79" t="s">
        <v>153</v>
      </c>
      <c r="F45" s="79" t="s">
        <v>141</v>
      </c>
      <c r="G45" s="79" t="s">
        <v>184</v>
      </c>
      <c r="H45" s="79" t="s">
        <v>298</v>
      </c>
      <c r="I45" s="79" t="s">
        <v>237</v>
      </c>
      <c r="J45" s="79" t="s">
        <v>229</v>
      </c>
      <c r="K45" s="79" t="s">
        <v>299</v>
      </c>
      <c r="L45" s="155">
        <v>8.3000000000000004E-2</v>
      </c>
      <c r="M45" s="114">
        <v>1</v>
      </c>
      <c r="N45" s="114">
        <v>1</v>
      </c>
      <c r="O45" s="114">
        <v>1</v>
      </c>
      <c r="P45" s="114">
        <v>1</v>
      </c>
      <c r="Q45" s="114">
        <v>1</v>
      </c>
      <c r="R45" s="112" t="s">
        <v>252</v>
      </c>
      <c r="S45" s="85"/>
      <c r="T45" s="85"/>
      <c r="U45" s="78"/>
      <c r="V45" s="143"/>
      <c r="W45" s="117" t="str">
        <f t="shared" si="3"/>
        <v>4</v>
      </c>
      <c r="X45" s="131">
        <f t="shared" si="4"/>
        <v>0</v>
      </c>
      <c r="Y45" s="118">
        <f t="shared" si="5"/>
        <v>0</v>
      </c>
      <c r="Z45" s="118">
        <f t="shared" si="2"/>
        <v>0</v>
      </c>
      <c r="AA45" s="87"/>
      <c r="AB45" s="84"/>
      <c r="AC45" s="84"/>
      <c r="AD45" s="84"/>
      <c r="AE45" s="80"/>
      <c r="AF45" s="87"/>
      <c r="AG45" s="87"/>
      <c r="AH45" s="84"/>
      <c r="AI45" s="84"/>
      <c r="AJ45" s="87"/>
      <c r="AK45" s="80"/>
      <c r="AL45" s="80"/>
      <c r="AM45" s="84"/>
      <c r="AN45" s="84"/>
      <c r="AO45" s="84"/>
      <c r="AP45" s="84"/>
      <c r="AQ45" s="84"/>
      <c r="AR45" s="84"/>
      <c r="AS45" s="84"/>
      <c r="AT45" s="84"/>
      <c r="AU45" s="84"/>
      <c r="AV45" s="84"/>
      <c r="AW45" s="84"/>
      <c r="AX45" s="122"/>
    </row>
    <row r="46" spans="1:50" ht="78.75" customHeight="1" x14ac:dyDescent="0.25">
      <c r="A46" s="112">
        <v>41</v>
      </c>
      <c r="B46" s="79" t="s">
        <v>94</v>
      </c>
      <c r="C46" s="79" t="s">
        <v>51</v>
      </c>
      <c r="D46" s="79" t="s">
        <v>87</v>
      </c>
      <c r="E46" s="79" t="s">
        <v>153</v>
      </c>
      <c r="F46" s="79" t="s">
        <v>141</v>
      </c>
      <c r="G46" s="79" t="s">
        <v>103</v>
      </c>
      <c r="H46" s="79" t="s">
        <v>300</v>
      </c>
      <c r="I46" s="79" t="s">
        <v>237</v>
      </c>
      <c r="J46" s="79" t="s">
        <v>229</v>
      </c>
      <c r="K46" s="79" t="s">
        <v>301</v>
      </c>
      <c r="L46" s="155">
        <v>8.3299999999999999E-2</v>
      </c>
      <c r="M46" s="114">
        <v>1</v>
      </c>
      <c r="N46" s="114">
        <v>1</v>
      </c>
      <c r="O46" s="114">
        <v>1</v>
      </c>
      <c r="P46" s="114">
        <v>1</v>
      </c>
      <c r="Q46" s="114">
        <v>1</v>
      </c>
      <c r="R46" s="112" t="s">
        <v>252</v>
      </c>
      <c r="S46" s="85"/>
      <c r="T46" s="85"/>
      <c r="U46" s="143"/>
      <c r="V46" s="143"/>
      <c r="W46" s="117" t="str">
        <f t="shared" si="3"/>
        <v>4</v>
      </c>
      <c r="X46" s="131">
        <f t="shared" si="4"/>
        <v>0</v>
      </c>
      <c r="Y46" s="118">
        <f t="shared" si="5"/>
        <v>0</v>
      </c>
      <c r="Z46" s="118">
        <f t="shared" si="2"/>
        <v>0</v>
      </c>
      <c r="AA46" s="87"/>
      <c r="AB46" s="84"/>
      <c r="AC46" s="84"/>
      <c r="AD46" s="87"/>
      <c r="AE46" s="80"/>
      <c r="AF46" s="87"/>
      <c r="AG46" s="87"/>
      <c r="AH46" s="87"/>
      <c r="AI46" s="87"/>
      <c r="AJ46" s="87"/>
      <c r="AK46" s="80"/>
      <c r="AL46" s="80"/>
      <c r="AM46" s="84"/>
      <c r="AN46" s="84"/>
      <c r="AO46" s="84"/>
      <c r="AP46" s="84"/>
      <c r="AQ46" s="84"/>
      <c r="AR46" s="84"/>
      <c r="AS46" s="84"/>
      <c r="AT46" s="84"/>
      <c r="AU46" s="84"/>
      <c r="AV46" s="84"/>
      <c r="AW46" s="84"/>
      <c r="AX46" s="122"/>
    </row>
    <row r="47" spans="1:50" ht="194.25" customHeight="1" x14ac:dyDescent="0.25">
      <c r="A47" s="112">
        <v>42</v>
      </c>
      <c r="B47" s="79" t="s">
        <v>123</v>
      </c>
      <c r="C47" s="79" t="s">
        <v>42</v>
      </c>
      <c r="D47" s="79" t="s">
        <v>124</v>
      </c>
      <c r="E47" s="79" t="s">
        <v>153</v>
      </c>
      <c r="F47" s="79" t="s">
        <v>141</v>
      </c>
      <c r="G47" s="79" t="s">
        <v>89</v>
      </c>
      <c r="H47" s="79" t="s">
        <v>302</v>
      </c>
      <c r="I47" s="79" t="s">
        <v>228</v>
      </c>
      <c r="J47" s="79" t="s">
        <v>229</v>
      </c>
      <c r="K47" s="79" t="s">
        <v>230</v>
      </c>
      <c r="L47" s="114">
        <v>0.84</v>
      </c>
      <c r="M47" s="136">
        <v>1</v>
      </c>
      <c r="N47" s="136">
        <v>1</v>
      </c>
      <c r="O47" s="136">
        <v>1</v>
      </c>
      <c r="P47" s="136">
        <v>1</v>
      </c>
      <c r="Q47" s="136">
        <f>SUBTOTAL(9,M47:P47)</f>
        <v>4</v>
      </c>
      <c r="R47" s="112" t="s">
        <v>231</v>
      </c>
      <c r="S47" s="88"/>
      <c r="T47" s="88"/>
      <c r="U47" s="78"/>
      <c r="V47" s="143"/>
      <c r="W47" s="117" t="str">
        <f>IF(R47="Constante","3",IF(R47="Demanda","3","0"))</f>
        <v>0</v>
      </c>
      <c r="X47" s="131">
        <v>0.21</v>
      </c>
      <c r="Y47" s="118">
        <f t="shared" si="5"/>
        <v>5.2499999999999998E-2</v>
      </c>
      <c r="Z47" s="118">
        <f t="shared" si="2"/>
        <v>4.4099999999999993E-2</v>
      </c>
      <c r="AA47" s="220"/>
      <c r="AB47" s="84"/>
      <c r="AC47" s="84"/>
      <c r="AD47" s="221"/>
      <c r="AE47" s="80"/>
      <c r="AF47" s="87"/>
      <c r="AG47" s="86"/>
      <c r="AH47" s="84"/>
      <c r="AI47" s="84"/>
      <c r="AJ47" s="221"/>
      <c r="AK47" s="80"/>
      <c r="AL47" s="80"/>
      <c r="AM47" s="84"/>
      <c r="AN47" s="84"/>
      <c r="AO47" s="84"/>
      <c r="AP47" s="84"/>
      <c r="AQ47" s="84"/>
      <c r="AR47" s="84"/>
      <c r="AS47" s="84"/>
      <c r="AT47" s="84"/>
      <c r="AU47" s="84"/>
      <c r="AV47" s="84"/>
      <c r="AW47" s="84"/>
      <c r="AX47" s="122"/>
    </row>
    <row r="48" spans="1:50" ht="77.25" customHeight="1" x14ac:dyDescent="0.25">
      <c r="A48" s="112">
        <v>43</v>
      </c>
      <c r="B48" s="79" t="s">
        <v>123</v>
      </c>
      <c r="C48" s="79" t="s">
        <v>42</v>
      </c>
      <c r="D48" s="79" t="s">
        <v>124</v>
      </c>
      <c r="E48" s="79" t="s">
        <v>153</v>
      </c>
      <c r="F48" s="79" t="s">
        <v>141</v>
      </c>
      <c r="G48" s="79" t="s">
        <v>97</v>
      </c>
      <c r="H48" s="79" t="s">
        <v>303</v>
      </c>
      <c r="I48" s="79" t="s">
        <v>228</v>
      </c>
      <c r="J48" s="79" t="s">
        <v>229</v>
      </c>
      <c r="K48" s="79" t="s">
        <v>230</v>
      </c>
      <c r="L48" s="114">
        <v>0.16</v>
      </c>
      <c r="M48" s="136">
        <v>1</v>
      </c>
      <c r="N48" s="136">
        <v>1</v>
      </c>
      <c r="O48" s="136">
        <v>1</v>
      </c>
      <c r="P48" s="136">
        <v>2</v>
      </c>
      <c r="Q48" s="136">
        <f>SUBTOTAL(9,M48:P48)</f>
        <v>5</v>
      </c>
      <c r="R48" s="112" t="s">
        <v>231</v>
      </c>
      <c r="S48" s="88"/>
      <c r="T48" s="88"/>
      <c r="U48" s="78"/>
      <c r="V48" s="78"/>
      <c r="W48" s="117" t="str">
        <f>IF(R48="Constante","4",IF(R48="Demanda","4","0"))</f>
        <v>0</v>
      </c>
      <c r="X48" s="131">
        <v>0.2</v>
      </c>
      <c r="Y48" s="118">
        <f t="shared" si="5"/>
        <v>0.04</v>
      </c>
      <c r="Z48" s="118">
        <f t="shared" si="2"/>
        <v>6.4000000000000003E-3</v>
      </c>
      <c r="AA48" s="222"/>
      <c r="AB48" s="84"/>
      <c r="AC48" s="84"/>
      <c r="AD48" s="221"/>
      <c r="AE48" s="80"/>
      <c r="AF48" s="87"/>
      <c r="AG48" s="223"/>
      <c r="AH48" s="84"/>
      <c r="AI48" s="84"/>
      <c r="AJ48" s="221"/>
      <c r="AK48" s="80"/>
      <c r="AL48" s="80"/>
      <c r="AM48" s="84"/>
      <c r="AN48" s="84"/>
      <c r="AO48" s="84"/>
      <c r="AP48" s="84"/>
      <c r="AQ48" s="84"/>
      <c r="AR48" s="84"/>
      <c r="AS48" s="84"/>
      <c r="AT48" s="84"/>
      <c r="AU48" s="84"/>
      <c r="AV48" s="84"/>
      <c r="AW48" s="84"/>
      <c r="AX48" s="122"/>
    </row>
    <row r="49" spans="1:50" ht="148.5" customHeight="1" x14ac:dyDescent="0.25">
      <c r="A49" s="112">
        <v>44</v>
      </c>
      <c r="B49" s="163" t="s">
        <v>115</v>
      </c>
      <c r="C49" s="163" t="s">
        <v>34</v>
      </c>
      <c r="D49" s="163" t="s">
        <v>175</v>
      </c>
      <c r="E49" s="163" t="s">
        <v>153</v>
      </c>
      <c r="F49" s="224" t="s">
        <v>304</v>
      </c>
      <c r="G49" s="163" t="s">
        <v>174</v>
      </c>
      <c r="H49" s="163" t="s">
        <v>305</v>
      </c>
      <c r="I49" s="163" t="s">
        <v>228</v>
      </c>
      <c r="J49" s="163" t="s">
        <v>229</v>
      </c>
      <c r="K49" s="163" t="s">
        <v>230</v>
      </c>
      <c r="L49" s="164">
        <v>0.2</v>
      </c>
      <c r="M49" s="165">
        <v>0</v>
      </c>
      <c r="N49" s="165">
        <v>1</v>
      </c>
      <c r="O49" s="165">
        <v>0</v>
      </c>
      <c r="P49" s="166">
        <v>1</v>
      </c>
      <c r="Q49" s="167">
        <f>SUBTOTAL(9,M49:P49)</f>
        <v>2</v>
      </c>
      <c r="R49" s="162" t="s">
        <v>231</v>
      </c>
      <c r="S49" s="168"/>
      <c r="T49" s="168"/>
      <c r="U49" s="169"/>
      <c r="V49" s="170"/>
      <c r="W49" s="171" t="str">
        <f>IF(R49="Constante","3",IF(R49="Demanda","3","0"))</f>
        <v>0</v>
      </c>
      <c r="X49" s="172">
        <f t="shared" si="4"/>
        <v>0</v>
      </c>
      <c r="Y49" s="173">
        <f t="shared" si="5"/>
        <v>0</v>
      </c>
      <c r="Z49" s="173">
        <f t="shared" si="2"/>
        <v>0</v>
      </c>
      <c r="AA49" s="224"/>
      <c r="AB49" s="224"/>
      <c r="AC49" s="224"/>
      <c r="AD49" s="224"/>
      <c r="AE49" s="174"/>
      <c r="AF49" s="224"/>
      <c r="AG49" s="225"/>
      <c r="AH49" s="225"/>
      <c r="AI49" s="226"/>
      <c r="AJ49" s="224"/>
      <c r="AK49" s="80"/>
      <c r="AL49" s="80"/>
      <c r="AM49" s="226"/>
      <c r="AN49" s="226"/>
      <c r="AO49" s="226"/>
      <c r="AP49" s="226"/>
      <c r="AQ49" s="226"/>
      <c r="AR49" s="226"/>
      <c r="AS49" s="226"/>
      <c r="AT49" s="226"/>
      <c r="AU49" s="226"/>
      <c r="AV49" s="226"/>
      <c r="AW49" s="226"/>
      <c r="AX49" s="227"/>
    </row>
    <row r="50" spans="1:50" s="84" customFormat="1" ht="136.5" customHeight="1" x14ac:dyDescent="0.25">
      <c r="A50" s="112">
        <v>45</v>
      </c>
      <c r="B50" s="79" t="s">
        <v>115</v>
      </c>
      <c r="C50" s="79" t="s">
        <v>34</v>
      </c>
      <c r="D50" s="79" t="s">
        <v>175</v>
      </c>
      <c r="E50" s="79" t="s">
        <v>153</v>
      </c>
      <c r="F50" s="87" t="s">
        <v>304</v>
      </c>
      <c r="G50" s="79" t="s">
        <v>119</v>
      </c>
      <c r="H50" s="79" t="s">
        <v>306</v>
      </c>
      <c r="I50" s="79" t="s">
        <v>228</v>
      </c>
      <c r="J50" s="79" t="s">
        <v>229</v>
      </c>
      <c r="K50" s="79" t="s">
        <v>230</v>
      </c>
      <c r="L50" s="114">
        <v>0.2</v>
      </c>
      <c r="M50" s="79">
        <v>3</v>
      </c>
      <c r="N50" s="79">
        <v>3</v>
      </c>
      <c r="O50" s="79">
        <v>3</v>
      </c>
      <c r="P50" s="79">
        <v>3</v>
      </c>
      <c r="Q50" s="112">
        <f t="shared" ref="Q50:Q56" si="6">SUBTOTAL(9,M50:P50)</f>
        <v>12</v>
      </c>
      <c r="R50" s="112" t="s">
        <v>231</v>
      </c>
      <c r="S50" s="89"/>
      <c r="T50" s="89"/>
      <c r="U50" s="78"/>
      <c r="V50" s="143"/>
      <c r="W50" s="117" t="str">
        <f>IF(R50="Constante","3",IF(R50="Demanda","3","0"))</f>
        <v>0</v>
      </c>
      <c r="X50" s="131">
        <f t="shared" si="4"/>
        <v>0</v>
      </c>
      <c r="Y50" s="118">
        <f t="shared" si="5"/>
        <v>0</v>
      </c>
      <c r="Z50" s="118">
        <f t="shared" si="2"/>
        <v>0</v>
      </c>
      <c r="AA50" s="87"/>
      <c r="AB50" s="87"/>
      <c r="AC50" s="87"/>
      <c r="AD50" s="87"/>
      <c r="AE50" s="80"/>
      <c r="AF50" s="87"/>
      <c r="AG50" s="86"/>
      <c r="AH50" s="86"/>
      <c r="AJ50" s="87"/>
      <c r="AK50" s="80"/>
      <c r="AL50" s="80"/>
    </row>
    <row r="51" spans="1:50" ht="171.75" customHeight="1" x14ac:dyDescent="0.25">
      <c r="A51" s="112">
        <v>46</v>
      </c>
      <c r="B51" s="176" t="s">
        <v>115</v>
      </c>
      <c r="C51" s="176" t="s">
        <v>34</v>
      </c>
      <c r="D51" s="176" t="s">
        <v>175</v>
      </c>
      <c r="E51" s="176" t="s">
        <v>153</v>
      </c>
      <c r="F51" s="228" t="s">
        <v>304</v>
      </c>
      <c r="G51" s="176" t="s">
        <v>119</v>
      </c>
      <c r="H51" s="176" t="s">
        <v>307</v>
      </c>
      <c r="I51" s="176" t="s">
        <v>228</v>
      </c>
      <c r="J51" s="176" t="s">
        <v>229</v>
      </c>
      <c r="K51" s="176" t="s">
        <v>230</v>
      </c>
      <c r="L51" s="177">
        <v>0.2</v>
      </c>
      <c r="M51" s="178">
        <v>1</v>
      </c>
      <c r="N51" s="178">
        <v>1</v>
      </c>
      <c r="O51" s="178">
        <v>1</v>
      </c>
      <c r="P51" s="178">
        <v>1</v>
      </c>
      <c r="Q51" s="175">
        <f t="shared" si="6"/>
        <v>4</v>
      </c>
      <c r="R51" s="175" t="s">
        <v>231</v>
      </c>
      <c r="S51" s="179"/>
      <c r="T51" s="179"/>
      <c r="U51" s="180"/>
      <c r="V51" s="181"/>
      <c r="W51" s="182" t="str">
        <f t="shared" ref="W51:W100" si="7">IF(R51="Constante","4",IF(R51="Demanda","4","0"))</f>
        <v>0</v>
      </c>
      <c r="X51" s="183">
        <f t="shared" si="4"/>
        <v>0</v>
      </c>
      <c r="Y51" s="184">
        <f t="shared" si="5"/>
        <v>0</v>
      </c>
      <c r="Z51" s="184">
        <f t="shared" si="2"/>
        <v>0</v>
      </c>
      <c r="AA51" s="228"/>
      <c r="AB51" s="228"/>
      <c r="AC51" s="228"/>
      <c r="AD51" s="228"/>
      <c r="AE51" s="185"/>
      <c r="AF51" s="228"/>
      <c r="AG51" s="124"/>
      <c r="AH51" s="124"/>
      <c r="AI51" s="229"/>
      <c r="AJ51" s="228"/>
      <c r="AK51" s="80"/>
      <c r="AL51" s="80"/>
      <c r="AM51" s="229"/>
      <c r="AN51" s="229"/>
      <c r="AO51" s="229"/>
      <c r="AP51" s="229"/>
      <c r="AQ51" s="229"/>
      <c r="AR51" s="229"/>
      <c r="AS51" s="229"/>
      <c r="AT51" s="229"/>
      <c r="AU51" s="229"/>
      <c r="AV51" s="229"/>
      <c r="AW51" s="229"/>
      <c r="AX51" s="230"/>
    </row>
    <row r="52" spans="1:50" ht="144.75" customHeight="1" x14ac:dyDescent="0.25">
      <c r="A52" s="112">
        <v>47</v>
      </c>
      <c r="B52" s="79" t="s">
        <v>115</v>
      </c>
      <c r="C52" s="79" t="s">
        <v>34</v>
      </c>
      <c r="D52" s="79" t="s">
        <v>175</v>
      </c>
      <c r="E52" s="79" t="s">
        <v>153</v>
      </c>
      <c r="F52" s="87" t="s">
        <v>304</v>
      </c>
      <c r="G52" s="79" t="s">
        <v>119</v>
      </c>
      <c r="H52" s="79" t="s">
        <v>308</v>
      </c>
      <c r="I52" s="79" t="s">
        <v>228</v>
      </c>
      <c r="J52" s="79" t="s">
        <v>229</v>
      </c>
      <c r="K52" s="79" t="s">
        <v>230</v>
      </c>
      <c r="L52" s="114">
        <v>0.2</v>
      </c>
      <c r="M52" s="186">
        <v>3</v>
      </c>
      <c r="N52" s="186">
        <v>3</v>
      </c>
      <c r="O52" s="186">
        <v>3</v>
      </c>
      <c r="P52" s="186">
        <v>3</v>
      </c>
      <c r="Q52" s="112">
        <f t="shared" si="6"/>
        <v>12</v>
      </c>
      <c r="R52" s="112" t="s">
        <v>231</v>
      </c>
      <c r="S52" s="89"/>
      <c r="T52" s="89"/>
      <c r="U52" s="78"/>
      <c r="V52" s="143"/>
      <c r="W52" s="117" t="str">
        <f t="shared" si="7"/>
        <v>0</v>
      </c>
      <c r="X52" s="131">
        <f t="shared" si="4"/>
        <v>0</v>
      </c>
      <c r="Y52" s="118">
        <f t="shared" si="5"/>
        <v>0</v>
      </c>
      <c r="Z52" s="118">
        <f t="shared" si="2"/>
        <v>0</v>
      </c>
      <c r="AA52" s="87"/>
      <c r="AB52" s="87"/>
      <c r="AC52" s="84"/>
      <c r="AD52" s="87"/>
      <c r="AE52" s="80"/>
      <c r="AF52" s="87"/>
      <c r="AG52" s="124"/>
      <c r="AH52" s="124"/>
      <c r="AI52" s="84"/>
      <c r="AJ52" s="87"/>
      <c r="AK52" s="80"/>
      <c r="AL52" s="80"/>
      <c r="AM52" s="84"/>
      <c r="AN52" s="84"/>
      <c r="AO52" s="84"/>
      <c r="AP52" s="84"/>
      <c r="AQ52" s="84"/>
      <c r="AR52" s="84"/>
      <c r="AS52" s="84"/>
      <c r="AT52" s="84"/>
      <c r="AU52" s="84"/>
      <c r="AV52" s="84"/>
      <c r="AW52" s="84"/>
      <c r="AX52" s="122"/>
    </row>
    <row r="53" spans="1:50" ht="149.25" customHeight="1" x14ac:dyDescent="0.25">
      <c r="A53" s="112">
        <v>48</v>
      </c>
      <c r="B53" s="79" t="s">
        <v>115</v>
      </c>
      <c r="C53" s="79" t="s">
        <v>34</v>
      </c>
      <c r="D53" s="79" t="s">
        <v>175</v>
      </c>
      <c r="E53" s="79" t="s">
        <v>153</v>
      </c>
      <c r="F53" s="87" t="s">
        <v>304</v>
      </c>
      <c r="G53" s="79" t="s">
        <v>174</v>
      </c>
      <c r="H53" s="79" t="s">
        <v>309</v>
      </c>
      <c r="I53" s="79" t="s">
        <v>228</v>
      </c>
      <c r="J53" s="79" t="s">
        <v>229</v>
      </c>
      <c r="K53" s="79" t="s">
        <v>230</v>
      </c>
      <c r="L53" s="114">
        <v>0.2</v>
      </c>
      <c r="M53" s="136">
        <v>1</v>
      </c>
      <c r="N53" s="136">
        <v>1</v>
      </c>
      <c r="O53" s="136">
        <v>1</v>
      </c>
      <c r="P53" s="136">
        <v>1</v>
      </c>
      <c r="Q53" s="112">
        <f t="shared" si="6"/>
        <v>4</v>
      </c>
      <c r="R53" s="112" t="s">
        <v>231</v>
      </c>
      <c r="S53" s="88"/>
      <c r="T53" s="88"/>
      <c r="U53" s="143"/>
      <c r="V53" s="143"/>
      <c r="W53" s="117" t="str">
        <f t="shared" si="7"/>
        <v>0</v>
      </c>
      <c r="X53" s="131">
        <f t="shared" si="4"/>
        <v>0</v>
      </c>
      <c r="Y53" s="118">
        <f t="shared" si="5"/>
        <v>0</v>
      </c>
      <c r="Z53" s="118">
        <f t="shared" si="2"/>
        <v>0</v>
      </c>
      <c r="AA53" s="87"/>
      <c r="AB53" s="84"/>
      <c r="AC53" s="84"/>
      <c r="AD53" s="84"/>
      <c r="AE53" s="80"/>
      <c r="AF53" s="87"/>
      <c r="AG53" s="124"/>
      <c r="AH53" s="124"/>
      <c r="AI53" s="84"/>
      <c r="AJ53" s="84"/>
      <c r="AK53" s="80"/>
      <c r="AL53" s="80"/>
      <c r="AM53" s="84"/>
      <c r="AN53" s="84"/>
      <c r="AO53" s="84"/>
      <c r="AP53" s="84"/>
      <c r="AQ53" s="84"/>
      <c r="AR53" s="84"/>
      <c r="AS53" s="84"/>
      <c r="AT53" s="84"/>
      <c r="AU53" s="84"/>
      <c r="AV53" s="84"/>
      <c r="AW53" s="84"/>
      <c r="AX53" s="122"/>
    </row>
    <row r="54" spans="1:50" ht="99.75" customHeight="1" x14ac:dyDescent="0.25">
      <c r="A54" s="112">
        <v>49</v>
      </c>
      <c r="B54" s="79" t="s">
        <v>86</v>
      </c>
      <c r="C54" s="79" t="s">
        <v>57</v>
      </c>
      <c r="D54" s="79" t="s">
        <v>188</v>
      </c>
      <c r="E54" s="79" t="s">
        <v>153</v>
      </c>
      <c r="F54" s="79" t="s">
        <v>141</v>
      </c>
      <c r="G54" s="79" t="s">
        <v>177</v>
      </c>
      <c r="H54" s="86" t="s">
        <v>310</v>
      </c>
      <c r="I54" s="79" t="s">
        <v>228</v>
      </c>
      <c r="J54" s="79" t="s">
        <v>229</v>
      </c>
      <c r="K54" s="79" t="s">
        <v>230</v>
      </c>
      <c r="L54" s="114">
        <v>0.3</v>
      </c>
      <c r="M54" s="136">
        <v>0</v>
      </c>
      <c r="N54" s="136">
        <v>1</v>
      </c>
      <c r="O54" s="136">
        <v>1</v>
      </c>
      <c r="P54" s="136">
        <v>1</v>
      </c>
      <c r="Q54" s="137">
        <f t="shared" si="6"/>
        <v>3</v>
      </c>
      <c r="R54" s="112" t="s">
        <v>231</v>
      </c>
      <c r="S54" s="82"/>
      <c r="T54" s="187"/>
      <c r="U54" s="187"/>
      <c r="V54" s="187"/>
      <c r="W54" s="117" t="str">
        <f t="shared" si="7"/>
        <v>0</v>
      </c>
      <c r="X54" s="77">
        <f t="shared" si="4"/>
        <v>0</v>
      </c>
      <c r="Y54" s="118">
        <f t="shared" si="5"/>
        <v>0</v>
      </c>
      <c r="Z54" s="118">
        <f t="shared" si="2"/>
        <v>0</v>
      </c>
      <c r="AA54" s="231"/>
      <c r="AB54" s="84"/>
      <c r="AC54" s="84"/>
      <c r="AD54" s="84"/>
      <c r="AE54" s="80"/>
      <c r="AF54" s="87"/>
      <c r="AG54" s="87"/>
      <c r="AH54" s="84"/>
      <c r="AI54" s="84"/>
      <c r="AJ54" s="87"/>
      <c r="AK54" s="80"/>
      <c r="AL54" s="80"/>
      <c r="AM54" s="84"/>
      <c r="AN54" s="84"/>
      <c r="AO54" s="84"/>
      <c r="AP54" s="84"/>
      <c r="AQ54" s="84"/>
      <c r="AR54" s="84"/>
      <c r="AS54" s="84"/>
      <c r="AT54" s="84"/>
      <c r="AU54" s="84"/>
      <c r="AV54" s="84"/>
      <c r="AW54" s="84"/>
      <c r="AX54" s="122"/>
    </row>
    <row r="55" spans="1:50" ht="85.5" customHeight="1" x14ac:dyDescent="0.25">
      <c r="A55" s="112">
        <v>50</v>
      </c>
      <c r="B55" s="79" t="s">
        <v>86</v>
      </c>
      <c r="C55" s="79" t="s">
        <v>57</v>
      </c>
      <c r="D55" s="79" t="s">
        <v>188</v>
      </c>
      <c r="E55" s="79" t="s">
        <v>153</v>
      </c>
      <c r="F55" s="79" t="s">
        <v>141</v>
      </c>
      <c r="G55" s="79" t="s">
        <v>171</v>
      </c>
      <c r="H55" s="86" t="s">
        <v>311</v>
      </c>
      <c r="I55" s="79" t="s">
        <v>237</v>
      </c>
      <c r="J55" s="79" t="s">
        <v>229</v>
      </c>
      <c r="K55" s="79" t="s">
        <v>312</v>
      </c>
      <c r="L55" s="114">
        <v>0.5</v>
      </c>
      <c r="M55" s="188">
        <v>1</v>
      </c>
      <c r="N55" s="188">
        <v>1</v>
      </c>
      <c r="O55" s="188">
        <v>1</v>
      </c>
      <c r="P55" s="188">
        <v>1</v>
      </c>
      <c r="Q55" s="188">
        <v>1</v>
      </c>
      <c r="R55" s="112" t="s">
        <v>252</v>
      </c>
      <c r="S55" s="145"/>
      <c r="T55" s="145"/>
      <c r="U55" s="78"/>
      <c r="V55" s="78"/>
      <c r="W55" s="117" t="str">
        <f t="shared" si="7"/>
        <v>4</v>
      </c>
      <c r="X55" s="131">
        <f t="shared" si="4"/>
        <v>0</v>
      </c>
      <c r="Y55" s="118">
        <f t="shared" si="5"/>
        <v>0</v>
      </c>
      <c r="Z55" s="118">
        <f t="shared" si="2"/>
        <v>0</v>
      </c>
      <c r="AA55" s="231"/>
      <c r="AB55" s="84"/>
      <c r="AC55" s="84"/>
      <c r="AD55" s="87"/>
      <c r="AE55" s="80"/>
      <c r="AF55" s="87"/>
      <c r="AG55" s="232"/>
      <c r="AH55" s="84"/>
      <c r="AI55" s="84"/>
      <c r="AJ55" s="87"/>
      <c r="AK55" s="80"/>
      <c r="AL55" s="80"/>
      <c r="AM55" s="84"/>
      <c r="AN55" s="84"/>
      <c r="AO55" s="84"/>
      <c r="AP55" s="84"/>
      <c r="AQ55" s="84"/>
      <c r="AR55" s="84"/>
      <c r="AS55" s="84"/>
      <c r="AT55" s="84"/>
      <c r="AU55" s="84"/>
      <c r="AV55" s="84"/>
      <c r="AW55" s="84"/>
      <c r="AX55" s="122"/>
    </row>
    <row r="56" spans="1:50" ht="94.5" customHeight="1" x14ac:dyDescent="0.25">
      <c r="A56" s="112">
        <v>51</v>
      </c>
      <c r="B56" s="79" t="s">
        <v>86</v>
      </c>
      <c r="C56" s="79" t="s">
        <v>57</v>
      </c>
      <c r="D56" s="79" t="s">
        <v>188</v>
      </c>
      <c r="E56" s="79" t="s">
        <v>153</v>
      </c>
      <c r="F56" s="79" t="s">
        <v>141</v>
      </c>
      <c r="G56" s="79" t="s">
        <v>177</v>
      </c>
      <c r="H56" s="86" t="s">
        <v>313</v>
      </c>
      <c r="I56" s="79" t="s">
        <v>228</v>
      </c>
      <c r="J56" s="79" t="s">
        <v>229</v>
      </c>
      <c r="K56" s="79" t="s">
        <v>230</v>
      </c>
      <c r="L56" s="114">
        <v>0.2</v>
      </c>
      <c r="M56" s="136">
        <v>0</v>
      </c>
      <c r="N56" s="189">
        <v>1</v>
      </c>
      <c r="O56" s="136">
        <v>0</v>
      </c>
      <c r="P56" s="189">
        <v>1</v>
      </c>
      <c r="Q56" s="137">
        <f t="shared" si="6"/>
        <v>2</v>
      </c>
      <c r="R56" s="112" t="s">
        <v>231</v>
      </c>
      <c r="S56" s="82"/>
      <c r="T56" s="187"/>
      <c r="U56" s="187"/>
      <c r="V56" s="187"/>
      <c r="W56" s="117" t="str">
        <f t="shared" si="7"/>
        <v>0</v>
      </c>
      <c r="X56" s="131">
        <f>IF(R56="sumatoria",(S56+T56+U56+V56),(S56+T56+U56+V56)/W56)</f>
        <v>0</v>
      </c>
      <c r="Y56" s="118">
        <f t="shared" si="5"/>
        <v>0</v>
      </c>
      <c r="Z56" s="118">
        <f t="shared" si="2"/>
        <v>0</v>
      </c>
      <c r="AA56" s="231"/>
      <c r="AB56" s="84"/>
      <c r="AC56" s="84"/>
      <c r="AD56" s="84"/>
      <c r="AE56" s="80"/>
      <c r="AF56" s="87"/>
      <c r="AG56" s="87"/>
      <c r="AH56" s="84"/>
      <c r="AI56" s="84"/>
      <c r="AJ56" s="87"/>
      <c r="AK56" s="80"/>
      <c r="AL56" s="80"/>
      <c r="AM56" s="84"/>
      <c r="AN56" s="84"/>
      <c r="AO56" s="84"/>
      <c r="AP56" s="84"/>
      <c r="AQ56" s="84"/>
      <c r="AR56" s="84"/>
      <c r="AS56" s="84"/>
      <c r="AT56" s="84"/>
      <c r="AU56" s="84"/>
      <c r="AV56" s="84"/>
      <c r="AW56" s="84"/>
      <c r="AX56" s="122"/>
    </row>
    <row r="57" spans="1:50" ht="186" customHeight="1" x14ac:dyDescent="0.25">
      <c r="A57" s="112">
        <v>52</v>
      </c>
      <c r="B57" s="79" t="s">
        <v>115</v>
      </c>
      <c r="C57" s="79" t="s">
        <v>32</v>
      </c>
      <c r="D57" s="79" t="s">
        <v>175</v>
      </c>
      <c r="E57" s="79" t="s">
        <v>314</v>
      </c>
      <c r="F57" s="87" t="s">
        <v>315</v>
      </c>
      <c r="G57" s="79" t="s">
        <v>119</v>
      </c>
      <c r="H57" s="79" t="s">
        <v>316</v>
      </c>
      <c r="I57" s="79" t="s">
        <v>237</v>
      </c>
      <c r="J57" s="79" t="s">
        <v>229</v>
      </c>
      <c r="K57" s="79" t="s">
        <v>317</v>
      </c>
      <c r="L57" s="114">
        <v>0.2</v>
      </c>
      <c r="M57" s="114">
        <v>1</v>
      </c>
      <c r="N57" s="114">
        <v>1</v>
      </c>
      <c r="O57" s="114">
        <v>1</v>
      </c>
      <c r="P57" s="114">
        <v>1</v>
      </c>
      <c r="Q57" s="114">
        <v>1</v>
      </c>
      <c r="R57" s="112" t="s">
        <v>252</v>
      </c>
      <c r="S57" s="145"/>
      <c r="T57" s="145"/>
      <c r="U57" s="78"/>
      <c r="V57" s="143"/>
      <c r="W57" s="117" t="str">
        <f t="shared" si="7"/>
        <v>4</v>
      </c>
      <c r="X57" s="131">
        <f t="shared" si="4"/>
        <v>0</v>
      </c>
      <c r="Y57" s="118">
        <f t="shared" si="5"/>
        <v>0</v>
      </c>
      <c r="Z57" s="118">
        <f t="shared" si="2"/>
        <v>0</v>
      </c>
      <c r="AA57" s="87"/>
      <c r="AB57" s="84"/>
      <c r="AC57" s="84"/>
      <c r="AD57" s="84"/>
      <c r="AE57" s="80"/>
      <c r="AF57" s="87"/>
      <c r="AG57" s="87"/>
      <c r="AH57" s="87"/>
      <c r="AI57" s="84"/>
      <c r="AJ57" s="87"/>
      <c r="AK57" s="80"/>
      <c r="AL57" s="80"/>
      <c r="AM57" s="84"/>
      <c r="AN57" s="84"/>
      <c r="AO57" s="84"/>
      <c r="AP57" s="84"/>
      <c r="AQ57" s="84"/>
      <c r="AR57" s="84"/>
      <c r="AS57" s="84"/>
      <c r="AT57" s="84"/>
      <c r="AU57" s="84"/>
      <c r="AV57" s="84"/>
      <c r="AW57" s="84"/>
      <c r="AX57" s="122"/>
    </row>
    <row r="58" spans="1:50" ht="117" customHeight="1" x14ac:dyDescent="0.25">
      <c r="A58" s="112">
        <v>53</v>
      </c>
      <c r="B58" s="79" t="s">
        <v>115</v>
      </c>
      <c r="C58" s="79" t="s">
        <v>32</v>
      </c>
      <c r="D58" s="79" t="s">
        <v>175</v>
      </c>
      <c r="E58" s="79" t="s">
        <v>314</v>
      </c>
      <c r="F58" s="87" t="s">
        <v>315</v>
      </c>
      <c r="G58" s="79" t="s">
        <v>119</v>
      </c>
      <c r="H58" s="79" t="s">
        <v>318</v>
      </c>
      <c r="I58" s="79" t="s">
        <v>228</v>
      </c>
      <c r="J58" s="79" t="s">
        <v>229</v>
      </c>
      <c r="K58" s="79" t="s">
        <v>230</v>
      </c>
      <c r="L58" s="114">
        <v>0.2</v>
      </c>
      <c r="M58" s="136">
        <v>3</v>
      </c>
      <c r="N58" s="136">
        <v>3</v>
      </c>
      <c r="O58" s="136">
        <v>3</v>
      </c>
      <c r="P58" s="136">
        <v>3</v>
      </c>
      <c r="Q58" s="136">
        <f>SUBTOTAL(9,M58:P58)</f>
        <v>12</v>
      </c>
      <c r="R58" s="112" t="s">
        <v>231</v>
      </c>
      <c r="S58" s="89"/>
      <c r="T58" s="89"/>
      <c r="U58" s="78"/>
      <c r="V58" s="143"/>
      <c r="W58" s="117" t="str">
        <f t="shared" si="7"/>
        <v>0</v>
      </c>
      <c r="X58" s="131">
        <f t="shared" si="4"/>
        <v>0</v>
      </c>
      <c r="Y58" s="118">
        <f t="shared" si="5"/>
        <v>0</v>
      </c>
      <c r="Z58" s="118">
        <f t="shared" si="2"/>
        <v>0</v>
      </c>
      <c r="AA58" s="87"/>
      <c r="AB58" s="84"/>
      <c r="AC58" s="84"/>
      <c r="AD58" s="84"/>
      <c r="AE58" s="80"/>
      <c r="AF58" s="87"/>
      <c r="AG58" s="87"/>
      <c r="AH58" s="84"/>
      <c r="AI58" s="84"/>
      <c r="AJ58" s="84"/>
      <c r="AK58" s="80"/>
      <c r="AL58" s="80"/>
      <c r="AM58" s="84"/>
      <c r="AN58" s="84"/>
      <c r="AO58" s="84"/>
      <c r="AP58" s="84"/>
      <c r="AQ58" s="84"/>
      <c r="AR58" s="84"/>
      <c r="AS58" s="84"/>
      <c r="AT58" s="84"/>
      <c r="AU58" s="84"/>
      <c r="AV58" s="84"/>
      <c r="AW58" s="84"/>
      <c r="AX58" s="122"/>
    </row>
    <row r="59" spans="1:50" ht="131.25" customHeight="1" x14ac:dyDescent="0.25">
      <c r="A59" s="112">
        <v>54</v>
      </c>
      <c r="B59" s="79" t="s">
        <v>115</v>
      </c>
      <c r="C59" s="79" t="s">
        <v>32</v>
      </c>
      <c r="D59" s="79" t="s">
        <v>175</v>
      </c>
      <c r="E59" s="79" t="s">
        <v>314</v>
      </c>
      <c r="F59" s="87" t="s">
        <v>315</v>
      </c>
      <c r="G59" s="79" t="s">
        <v>119</v>
      </c>
      <c r="H59" s="79" t="s">
        <v>319</v>
      </c>
      <c r="I59" s="79" t="s">
        <v>228</v>
      </c>
      <c r="J59" s="79" t="s">
        <v>229</v>
      </c>
      <c r="K59" s="79" t="s">
        <v>230</v>
      </c>
      <c r="L59" s="114">
        <v>0.2</v>
      </c>
      <c r="M59" s="136">
        <v>2</v>
      </c>
      <c r="N59" s="136">
        <v>4</v>
      </c>
      <c r="O59" s="136">
        <v>5</v>
      </c>
      <c r="P59" s="136">
        <v>1</v>
      </c>
      <c r="Q59" s="136">
        <f>SUBTOTAL(9,M59:P59)</f>
        <v>12</v>
      </c>
      <c r="R59" s="112" t="s">
        <v>231</v>
      </c>
      <c r="S59" s="76"/>
      <c r="T59" s="76"/>
      <c r="U59" s="78"/>
      <c r="V59" s="143"/>
      <c r="W59" s="117" t="str">
        <f t="shared" si="7"/>
        <v>0</v>
      </c>
      <c r="X59" s="131">
        <f t="shared" si="4"/>
        <v>0</v>
      </c>
      <c r="Y59" s="118">
        <f t="shared" si="5"/>
        <v>0</v>
      </c>
      <c r="Z59" s="118">
        <f t="shared" si="2"/>
        <v>0</v>
      </c>
      <c r="AA59" s="87"/>
      <c r="AB59" s="84"/>
      <c r="AC59" s="84"/>
      <c r="AD59" s="84"/>
      <c r="AE59" s="80"/>
      <c r="AF59" s="87"/>
      <c r="AG59" s="87"/>
      <c r="AH59" s="84"/>
      <c r="AI59" s="84"/>
      <c r="AJ59" s="84"/>
      <c r="AK59" s="80"/>
      <c r="AL59" s="80"/>
      <c r="AM59" s="84"/>
      <c r="AN59" s="84"/>
      <c r="AO59" s="84"/>
      <c r="AP59" s="84"/>
      <c r="AQ59" s="84"/>
      <c r="AR59" s="84"/>
      <c r="AS59" s="84"/>
      <c r="AT59" s="84"/>
      <c r="AU59" s="84"/>
      <c r="AV59" s="84"/>
      <c r="AW59" s="84"/>
      <c r="AX59" s="122"/>
    </row>
    <row r="60" spans="1:50" ht="97.5" customHeight="1" x14ac:dyDescent="0.25">
      <c r="A60" s="112">
        <v>55</v>
      </c>
      <c r="B60" s="79" t="s">
        <v>115</v>
      </c>
      <c r="C60" s="79" t="s">
        <v>32</v>
      </c>
      <c r="D60" s="79" t="s">
        <v>175</v>
      </c>
      <c r="E60" s="79" t="s">
        <v>314</v>
      </c>
      <c r="F60" s="87" t="s">
        <v>315</v>
      </c>
      <c r="G60" s="79" t="s">
        <v>119</v>
      </c>
      <c r="H60" s="79" t="s">
        <v>320</v>
      </c>
      <c r="I60" s="79" t="s">
        <v>228</v>
      </c>
      <c r="J60" s="79" t="s">
        <v>229</v>
      </c>
      <c r="K60" s="79" t="s">
        <v>230</v>
      </c>
      <c r="L60" s="114">
        <v>0.2</v>
      </c>
      <c r="M60" s="84">
        <v>3</v>
      </c>
      <c r="N60" s="84">
        <v>3</v>
      </c>
      <c r="O60" s="84">
        <v>3</v>
      </c>
      <c r="P60" s="84">
        <v>3</v>
      </c>
      <c r="Q60" s="112">
        <f>SUBTOTAL(9,M60:P60)</f>
        <v>12</v>
      </c>
      <c r="R60" s="112" t="s">
        <v>231</v>
      </c>
      <c r="S60" s="89"/>
      <c r="T60" s="89"/>
      <c r="U60" s="78"/>
      <c r="V60" s="143"/>
      <c r="W60" s="117" t="str">
        <f t="shared" si="7"/>
        <v>0</v>
      </c>
      <c r="X60" s="77">
        <f t="shared" si="4"/>
        <v>0</v>
      </c>
      <c r="Y60" s="118">
        <f t="shared" si="5"/>
        <v>0</v>
      </c>
      <c r="Z60" s="118">
        <f t="shared" si="2"/>
        <v>0</v>
      </c>
      <c r="AA60" s="87"/>
      <c r="AB60" s="84"/>
      <c r="AC60" s="84"/>
      <c r="AD60" s="84"/>
      <c r="AE60" s="80"/>
      <c r="AF60" s="87"/>
      <c r="AG60" s="87"/>
      <c r="AH60" s="84"/>
      <c r="AI60" s="84"/>
      <c r="AJ60" s="87"/>
      <c r="AK60" s="80"/>
      <c r="AL60" s="80"/>
      <c r="AM60" s="84"/>
      <c r="AN60" s="84"/>
      <c r="AO60" s="84"/>
      <c r="AP60" s="84"/>
      <c r="AQ60" s="84"/>
      <c r="AR60" s="84"/>
      <c r="AS60" s="84"/>
      <c r="AT60" s="84"/>
      <c r="AU60" s="84"/>
      <c r="AV60" s="84"/>
      <c r="AW60" s="84"/>
      <c r="AX60" s="122"/>
    </row>
    <row r="61" spans="1:50" ht="144" customHeight="1" x14ac:dyDescent="0.25">
      <c r="A61" s="112">
        <v>56</v>
      </c>
      <c r="B61" s="79" t="s">
        <v>115</v>
      </c>
      <c r="C61" s="79" t="s">
        <v>32</v>
      </c>
      <c r="D61" s="79" t="s">
        <v>175</v>
      </c>
      <c r="E61" s="79" t="s">
        <v>314</v>
      </c>
      <c r="F61" s="87" t="s">
        <v>315</v>
      </c>
      <c r="G61" s="79" t="s">
        <v>119</v>
      </c>
      <c r="H61" s="79" t="s">
        <v>321</v>
      </c>
      <c r="I61" s="79" t="s">
        <v>237</v>
      </c>
      <c r="J61" s="79" t="s">
        <v>229</v>
      </c>
      <c r="K61" s="79" t="s">
        <v>322</v>
      </c>
      <c r="L61" s="114">
        <v>0.2</v>
      </c>
      <c r="M61" s="114">
        <v>1</v>
      </c>
      <c r="N61" s="114">
        <v>1</v>
      </c>
      <c r="O61" s="114">
        <v>1</v>
      </c>
      <c r="P61" s="114">
        <v>1</v>
      </c>
      <c r="Q61" s="114">
        <v>1</v>
      </c>
      <c r="R61" s="112" t="s">
        <v>239</v>
      </c>
      <c r="S61" s="145"/>
      <c r="T61" s="145"/>
      <c r="U61" s="78"/>
      <c r="V61" s="143"/>
      <c r="W61" s="117" t="str">
        <f t="shared" si="7"/>
        <v>4</v>
      </c>
      <c r="X61" s="131">
        <f t="shared" si="4"/>
        <v>0</v>
      </c>
      <c r="Y61" s="118">
        <f t="shared" si="5"/>
        <v>0</v>
      </c>
      <c r="Z61" s="118">
        <f t="shared" si="2"/>
        <v>0</v>
      </c>
      <c r="AA61" s="87"/>
      <c r="AB61" s="84"/>
      <c r="AC61" s="84"/>
      <c r="AD61" s="84"/>
      <c r="AE61" s="80"/>
      <c r="AF61" s="87"/>
      <c r="AG61" s="87"/>
      <c r="AH61" s="84"/>
      <c r="AI61" s="84"/>
      <c r="AJ61" s="87"/>
      <c r="AK61" s="80"/>
      <c r="AL61" s="80"/>
      <c r="AM61" s="84"/>
      <c r="AN61" s="84"/>
      <c r="AO61" s="84"/>
      <c r="AP61" s="84"/>
      <c r="AQ61" s="84"/>
      <c r="AR61" s="84"/>
      <c r="AS61" s="84"/>
      <c r="AT61" s="84"/>
      <c r="AU61" s="84"/>
      <c r="AV61" s="84"/>
      <c r="AW61" s="84"/>
      <c r="AX61" s="122"/>
    </row>
    <row r="62" spans="1:50" s="235" customFormat="1" ht="89.25" customHeight="1" x14ac:dyDescent="0.25">
      <c r="A62" s="112">
        <v>57</v>
      </c>
      <c r="B62" s="79" t="s">
        <v>123</v>
      </c>
      <c r="C62" s="79" t="s">
        <v>123</v>
      </c>
      <c r="D62" s="79" t="s">
        <v>175</v>
      </c>
      <c r="E62" s="79" t="s">
        <v>153</v>
      </c>
      <c r="F62" s="79" t="s">
        <v>141</v>
      </c>
      <c r="G62" s="79" t="s">
        <v>119</v>
      </c>
      <c r="H62" s="86" t="s">
        <v>323</v>
      </c>
      <c r="I62" s="86" t="s">
        <v>237</v>
      </c>
      <c r="J62" s="79" t="s">
        <v>229</v>
      </c>
      <c r="K62" s="86" t="s">
        <v>324</v>
      </c>
      <c r="L62" s="146">
        <v>0.25</v>
      </c>
      <c r="M62" s="146">
        <v>0.25</v>
      </c>
      <c r="N62" s="146">
        <v>0.25</v>
      </c>
      <c r="O62" s="146">
        <v>0.25</v>
      </c>
      <c r="P62" s="146">
        <v>0.25</v>
      </c>
      <c r="Q62" s="152">
        <v>1</v>
      </c>
      <c r="R62" s="137" t="s">
        <v>231</v>
      </c>
      <c r="S62" s="156"/>
      <c r="T62" s="156"/>
      <c r="U62" s="156"/>
      <c r="V62" s="143"/>
      <c r="W62" s="190" t="str">
        <f>IF(R62="Constante","4",IF(R62="Demanda","4","0"))</f>
        <v>0</v>
      </c>
      <c r="X62" s="77">
        <f t="shared" si="4"/>
        <v>0</v>
      </c>
      <c r="Y62" s="118">
        <f t="shared" si="5"/>
        <v>0</v>
      </c>
      <c r="Z62" s="118">
        <f t="shared" si="2"/>
        <v>0</v>
      </c>
      <c r="AA62" s="212"/>
      <c r="AB62" s="233"/>
      <c r="AC62" s="233"/>
      <c r="AD62" s="212"/>
      <c r="AE62" s="80"/>
      <c r="AF62" s="87"/>
      <c r="AG62" s="79"/>
      <c r="AH62" s="112"/>
      <c r="AI62" s="233"/>
      <c r="AJ62" s="212"/>
      <c r="AK62" s="80"/>
      <c r="AL62" s="80"/>
      <c r="AM62" s="233"/>
      <c r="AN62" s="233"/>
      <c r="AO62" s="233"/>
      <c r="AP62" s="233"/>
      <c r="AQ62" s="233"/>
      <c r="AR62" s="233"/>
      <c r="AS62" s="233"/>
      <c r="AT62" s="233"/>
      <c r="AU62" s="233"/>
      <c r="AV62" s="233"/>
      <c r="AW62" s="233"/>
      <c r="AX62" s="234"/>
    </row>
    <row r="63" spans="1:50" ht="73.5" customHeight="1" x14ac:dyDescent="0.25">
      <c r="A63" s="112">
        <v>58</v>
      </c>
      <c r="B63" s="79" t="s">
        <v>123</v>
      </c>
      <c r="C63" s="79" t="s">
        <v>123</v>
      </c>
      <c r="D63" s="79" t="s">
        <v>117</v>
      </c>
      <c r="E63" s="79" t="s">
        <v>153</v>
      </c>
      <c r="F63" s="79" t="s">
        <v>141</v>
      </c>
      <c r="G63" s="79" t="s">
        <v>158</v>
      </c>
      <c r="H63" s="86" t="s">
        <v>325</v>
      </c>
      <c r="I63" s="86" t="s">
        <v>237</v>
      </c>
      <c r="J63" s="79" t="s">
        <v>229</v>
      </c>
      <c r="K63" s="86" t="s">
        <v>326</v>
      </c>
      <c r="L63" s="146">
        <v>0.25</v>
      </c>
      <c r="M63" s="86">
        <v>0</v>
      </c>
      <c r="N63" s="191">
        <v>0.33329999999999999</v>
      </c>
      <c r="O63" s="191">
        <v>0.33329999999999999</v>
      </c>
      <c r="P63" s="191">
        <v>0.33329999999999999</v>
      </c>
      <c r="Q63" s="152">
        <v>1</v>
      </c>
      <c r="R63" s="137" t="s">
        <v>231</v>
      </c>
      <c r="S63" s="82"/>
      <c r="T63" s="156"/>
      <c r="U63" s="156"/>
      <c r="V63" s="143"/>
      <c r="W63" s="117" t="str">
        <f>IF(R63="Constante","4",IF(R63="Demanda","4","0"))</f>
        <v>0</v>
      </c>
      <c r="X63" s="77">
        <f t="shared" si="4"/>
        <v>0</v>
      </c>
      <c r="Y63" s="118">
        <f t="shared" si="5"/>
        <v>0</v>
      </c>
      <c r="Z63" s="118">
        <f t="shared" si="2"/>
        <v>0</v>
      </c>
      <c r="AA63" s="84"/>
      <c r="AB63" s="84"/>
      <c r="AC63" s="84"/>
      <c r="AD63" s="212"/>
      <c r="AE63" s="80"/>
      <c r="AF63" s="87"/>
      <c r="AG63" s="79"/>
      <c r="AH63" s="112"/>
      <c r="AI63" s="84"/>
      <c r="AJ63" s="212"/>
      <c r="AK63" s="80"/>
      <c r="AL63" s="80"/>
      <c r="AM63" s="84"/>
      <c r="AN63" s="84"/>
      <c r="AO63" s="84"/>
      <c r="AP63" s="84"/>
      <c r="AQ63" s="84"/>
      <c r="AR63" s="84"/>
      <c r="AS63" s="84"/>
      <c r="AT63" s="84"/>
      <c r="AU63" s="84"/>
      <c r="AV63" s="84"/>
      <c r="AW63" s="84"/>
      <c r="AX63" s="122"/>
    </row>
    <row r="64" spans="1:50" ht="96" customHeight="1" x14ac:dyDescent="0.25">
      <c r="A64" s="112">
        <v>59</v>
      </c>
      <c r="B64" s="79" t="s">
        <v>123</v>
      </c>
      <c r="C64" s="79" t="s">
        <v>123</v>
      </c>
      <c r="D64" s="79" t="s">
        <v>117</v>
      </c>
      <c r="E64" s="79" t="s">
        <v>153</v>
      </c>
      <c r="F64" s="79" t="s">
        <v>141</v>
      </c>
      <c r="G64" s="79" t="s">
        <v>158</v>
      </c>
      <c r="H64" s="86" t="s">
        <v>328</v>
      </c>
      <c r="I64" s="86" t="s">
        <v>237</v>
      </c>
      <c r="J64" s="79" t="s">
        <v>229</v>
      </c>
      <c r="K64" s="86" t="s">
        <v>329</v>
      </c>
      <c r="L64" s="146">
        <v>0.25</v>
      </c>
      <c r="M64" s="146">
        <v>0.25</v>
      </c>
      <c r="N64" s="146">
        <v>0.25</v>
      </c>
      <c r="O64" s="146">
        <v>0.25</v>
      </c>
      <c r="P64" s="146">
        <v>0.25</v>
      </c>
      <c r="Q64" s="152">
        <v>1</v>
      </c>
      <c r="R64" s="137" t="s">
        <v>231</v>
      </c>
      <c r="S64" s="156"/>
      <c r="T64" s="156"/>
      <c r="U64" s="156"/>
      <c r="V64" s="143"/>
      <c r="W64" s="117" t="str">
        <f>IF(R64="Constante","4",IF(R64="Demanda","4","0"))</f>
        <v>0</v>
      </c>
      <c r="X64" s="77">
        <f t="shared" si="4"/>
        <v>0</v>
      </c>
      <c r="Y64" s="118">
        <f t="shared" si="5"/>
        <v>0</v>
      </c>
      <c r="Z64" s="118">
        <f t="shared" si="2"/>
        <v>0</v>
      </c>
      <c r="AA64" s="87"/>
      <c r="AB64" s="84"/>
      <c r="AC64" s="84"/>
      <c r="AD64" s="87"/>
      <c r="AE64" s="80"/>
      <c r="AF64" s="87"/>
      <c r="AG64" s="79"/>
      <c r="AH64" s="112"/>
      <c r="AI64" s="84"/>
      <c r="AJ64" s="87"/>
      <c r="AK64" s="80"/>
      <c r="AL64" s="80"/>
      <c r="AM64" s="84"/>
      <c r="AN64" s="84"/>
      <c r="AO64" s="84"/>
      <c r="AP64" s="84"/>
      <c r="AQ64" s="84"/>
      <c r="AR64" s="84"/>
      <c r="AS64" s="84"/>
      <c r="AT64" s="84"/>
      <c r="AU64" s="84"/>
      <c r="AV64" s="84"/>
      <c r="AW64" s="84"/>
      <c r="AX64" s="122"/>
    </row>
    <row r="65" spans="1:50" ht="84.75" customHeight="1" x14ac:dyDescent="0.25">
      <c r="A65" s="112">
        <v>60</v>
      </c>
      <c r="B65" s="79" t="s">
        <v>123</v>
      </c>
      <c r="C65" s="79" t="s">
        <v>123</v>
      </c>
      <c r="D65" s="79" t="s">
        <v>175</v>
      </c>
      <c r="E65" s="79" t="s">
        <v>153</v>
      </c>
      <c r="F65" s="79" t="s">
        <v>141</v>
      </c>
      <c r="G65" s="79" t="s">
        <v>119</v>
      </c>
      <c r="H65" s="86" t="s">
        <v>330</v>
      </c>
      <c r="I65" s="86" t="s">
        <v>237</v>
      </c>
      <c r="J65" s="79" t="s">
        <v>229</v>
      </c>
      <c r="K65" s="86" t="s">
        <v>331</v>
      </c>
      <c r="L65" s="146">
        <v>0.25</v>
      </c>
      <c r="M65" s="146">
        <v>0.25</v>
      </c>
      <c r="N65" s="146">
        <v>0.25</v>
      </c>
      <c r="O65" s="146">
        <v>0.25</v>
      </c>
      <c r="P65" s="146">
        <v>0.25</v>
      </c>
      <c r="Q65" s="152">
        <v>1</v>
      </c>
      <c r="R65" s="137" t="s">
        <v>231</v>
      </c>
      <c r="S65" s="156"/>
      <c r="T65" s="156"/>
      <c r="U65" s="156"/>
      <c r="V65" s="143"/>
      <c r="W65" s="117" t="str">
        <f>IF(R65="Constante","4",IF(R65="Demanda","4","0"))</f>
        <v>0</v>
      </c>
      <c r="X65" s="77">
        <f t="shared" si="4"/>
        <v>0</v>
      </c>
      <c r="Y65" s="118">
        <f t="shared" si="5"/>
        <v>0</v>
      </c>
      <c r="Z65" s="118">
        <f t="shared" si="2"/>
        <v>0</v>
      </c>
      <c r="AA65" s="87"/>
      <c r="AB65" s="84"/>
      <c r="AC65" s="84"/>
      <c r="AD65" s="87"/>
      <c r="AE65" s="80"/>
      <c r="AF65" s="87"/>
      <c r="AG65" s="79"/>
      <c r="AH65" s="112"/>
      <c r="AI65" s="84"/>
      <c r="AJ65" s="212"/>
      <c r="AK65" s="80"/>
      <c r="AL65" s="80"/>
      <c r="AM65" s="84"/>
      <c r="AN65" s="84"/>
      <c r="AO65" s="84"/>
      <c r="AP65" s="84"/>
      <c r="AQ65" s="84"/>
      <c r="AR65" s="84"/>
      <c r="AS65" s="84"/>
      <c r="AT65" s="84"/>
      <c r="AU65" s="84"/>
      <c r="AV65" s="84"/>
      <c r="AW65" s="84"/>
      <c r="AX65" s="122"/>
    </row>
    <row r="66" spans="1:50" ht="62.25" customHeight="1" x14ac:dyDescent="0.25">
      <c r="A66" s="112">
        <v>61</v>
      </c>
      <c r="B66" s="79" t="s">
        <v>86</v>
      </c>
      <c r="C66" s="79" t="s">
        <v>55</v>
      </c>
      <c r="D66" s="79" t="s">
        <v>185</v>
      </c>
      <c r="E66" s="79" t="s">
        <v>153</v>
      </c>
      <c r="F66" s="79" t="s">
        <v>141</v>
      </c>
      <c r="G66" s="79" t="s">
        <v>187</v>
      </c>
      <c r="H66" s="79" t="s">
        <v>332</v>
      </c>
      <c r="I66" s="79" t="s">
        <v>237</v>
      </c>
      <c r="J66" s="79" t="s">
        <v>229</v>
      </c>
      <c r="K66" s="79" t="s">
        <v>333</v>
      </c>
      <c r="L66" s="114">
        <v>0.9</v>
      </c>
      <c r="M66" s="192">
        <v>1</v>
      </c>
      <c r="N66" s="192">
        <v>1</v>
      </c>
      <c r="O66" s="192">
        <v>1</v>
      </c>
      <c r="P66" s="192">
        <v>1</v>
      </c>
      <c r="Q66" s="192">
        <v>1</v>
      </c>
      <c r="R66" s="112" t="s">
        <v>252</v>
      </c>
      <c r="S66" s="156"/>
      <c r="T66" s="156"/>
      <c r="U66" s="156"/>
      <c r="V66" s="143"/>
      <c r="W66" s="117" t="str">
        <f>IF(R66="Constante","4",IF(R66="Demanda","4","0"))</f>
        <v>4</v>
      </c>
      <c r="X66" s="131">
        <f t="shared" si="4"/>
        <v>0</v>
      </c>
      <c r="Y66" s="118">
        <f t="shared" si="5"/>
        <v>0</v>
      </c>
      <c r="Z66" s="118">
        <f t="shared" si="2"/>
        <v>0</v>
      </c>
      <c r="AA66" s="86"/>
      <c r="AB66" s="236"/>
      <c r="AC66" s="236"/>
      <c r="AD66" s="113"/>
      <c r="AE66" s="80"/>
      <c r="AF66" s="87"/>
      <c r="AG66" s="112"/>
      <c r="AH66" s="112"/>
      <c r="AI66" s="112"/>
      <c r="AJ66" s="113"/>
      <c r="AK66" s="80"/>
      <c r="AL66" s="80"/>
      <c r="AM66" s="84"/>
      <c r="AN66" s="84"/>
      <c r="AO66" s="84"/>
      <c r="AP66" s="84"/>
      <c r="AQ66" s="84"/>
      <c r="AR66" s="84"/>
      <c r="AS66" s="84"/>
      <c r="AT66" s="84"/>
      <c r="AU66" s="84"/>
      <c r="AV66" s="84"/>
      <c r="AW66" s="84"/>
      <c r="AX66" s="122"/>
    </row>
    <row r="67" spans="1:50" ht="105" customHeight="1" x14ac:dyDescent="0.25">
      <c r="A67" s="112">
        <v>62</v>
      </c>
      <c r="B67" s="79" t="s">
        <v>86</v>
      </c>
      <c r="C67" s="79" t="s">
        <v>55</v>
      </c>
      <c r="D67" s="79" t="s">
        <v>185</v>
      </c>
      <c r="E67" s="79" t="s">
        <v>153</v>
      </c>
      <c r="F67" s="79" t="s">
        <v>141</v>
      </c>
      <c r="G67" s="79" t="s">
        <v>187</v>
      </c>
      <c r="H67" s="79" t="s">
        <v>334</v>
      </c>
      <c r="I67" s="79" t="s">
        <v>237</v>
      </c>
      <c r="J67" s="79" t="s">
        <v>229</v>
      </c>
      <c r="K67" s="79" t="s">
        <v>335</v>
      </c>
      <c r="L67" s="114">
        <v>0.1</v>
      </c>
      <c r="M67" s="192">
        <v>1</v>
      </c>
      <c r="N67" s="192">
        <v>1</v>
      </c>
      <c r="O67" s="192">
        <v>1</v>
      </c>
      <c r="P67" s="192">
        <v>1</v>
      </c>
      <c r="Q67" s="192">
        <v>1</v>
      </c>
      <c r="R67" s="112" t="s">
        <v>252</v>
      </c>
      <c r="S67" s="193"/>
      <c r="T67" s="193"/>
      <c r="U67" s="78"/>
      <c r="V67" s="78"/>
      <c r="W67" s="117" t="str">
        <f t="shared" si="7"/>
        <v>4</v>
      </c>
      <c r="X67" s="131">
        <f t="shared" ref="X67" si="8">IF(R67="sumatoria",(S67+T67+U67+V67),(S67+T67+U67+V67)/W67)</f>
        <v>0</v>
      </c>
      <c r="Y67" s="118">
        <f t="shared" si="5"/>
        <v>0</v>
      </c>
      <c r="Z67" s="118">
        <f t="shared" ref="Z67:Z100" si="9">Y67*L67</f>
        <v>0</v>
      </c>
      <c r="AA67" s="124"/>
      <c r="AB67" s="237"/>
      <c r="AC67" s="125"/>
      <c r="AD67" s="125"/>
      <c r="AE67" s="80"/>
      <c r="AF67" s="87"/>
      <c r="AG67" s="112"/>
      <c r="AH67" s="112"/>
      <c r="AI67" s="112"/>
      <c r="AJ67" s="125"/>
      <c r="AK67" s="80"/>
      <c r="AL67" s="80"/>
      <c r="AM67" s="84"/>
      <c r="AN67" s="84"/>
      <c r="AO67" s="84"/>
      <c r="AP67" s="84"/>
      <c r="AQ67" s="84"/>
      <c r="AR67" s="84"/>
      <c r="AS67" s="84"/>
      <c r="AT67" s="84"/>
      <c r="AU67" s="84"/>
      <c r="AV67" s="84"/>
      <c r="AW67" s="84"/>
      <c r="AX67" s="122"/>
    </row>
    <row r="68" spans="1:50" ht="116.25" customHeight="1" x14ac:dyDescent="0.25">
      <c r="A68" s="112">
        <v>63</v>
      </c>
      <c r="B68" s="79" t="s">
        <v>107</v>
      </c>
      <c r="C68" s="79" t="s">
        <v>155</v>
      </c>
      <c r="D68" s="79" t="s">
        <v>165</v>
      </c>
      <c r="E68" s="79" t="s">
        <v>91</v>
      </c>
      <c r="F68" s="79" t="s">
        <v>93</v>
      </c>
      <c r="G68" s="79" t="s">
        <v>103</v>
      </c>
      <c r="H68" s="196" t="s">
        <v>336</v>
      </c>
      <c r="I68" s="194" t="s">
        <v>228</v>
      </c>
      <c r="J68" s="79" t="s">
        <v>229</v>
      </c>
      <c r="K68" s="79" t="s">
        <v>230</v>
      </c>
      <c r="L68" s="195">
        <v>0.5</v>
      </c>
      <c r="M68" s="196">
        <v>1</v>
      </c>
      <c r="N68" s="196">
        <v>1</v>
      </c>
      <c r="O68" s="196">
        <v>1</v>
      </c>
      <c r="P68" s="196">
        <v>1</v>
      </c>
      <c r="Q68" s="197">
        <v>4</v>
      </c>
      <c r="R68" s="197" t="s">
        <v>231</v>
      </c>
      <c r="S68" s="88"/>
      <c r="T68" s="198"/>
      <c r="U68" s="78"/>
      <c r="V68" s="78"/>
      <c r="W68" s="117" t="str">
        <f t="shared" si="7"/>
        <v>0</v>
      </c>
      <c r="X68" s="77">
        <f t="shared" si="4"/>
        <v>0</v>
      </c>
      <c r="Y68" s="118">
        <f t="shared" si="5"/>
        <v>0</v>
      </c>
      <c r="Z68" s="118">
        <f t="shared" si="9"/>
        <v>0</v>
      </c>
      <c r="AA68" s="87"/>
      <c r="AB68" s="84"/>
      <c r="AC68" s="84"/>
      <c r="AD68" s="87"/>
      <c r="AE68" s="80"/>
      <c r="AF68" s="87"/>
      <c r="AG68" s="79"/>
      <c r="AH68" s="79"/>
      <c r="AI68" s="87"/>
      <c r="AJ68" s="87"/>
      <c r="AK68" s="80"/>
      <c r="AL68" s="80"/>
      <c r="AM68" s="84"/>
      <c r="AN68" s="84"/>
      <c r="AO68" s="84"/>
      <c r="AP68" s="84"/>
      <c r="AQ68" s="84"/>
      <c r="AR68" s="84"/>
      <c r="AS68" s="84"/>
      <c r="AT68" s="84"/>
      <c r="AU68" s="84"/>
      <c r="AV68" s="84"/>
      <c r="AW68" s="84"/>
      <c r="AX68" s="122"/>
    </row>
    <row r="69" spans="1:50" ht="92.25" customHeight="1" x14ac:dyDescent="0.25">
      <c r="A69" s="112">
        <v>64</v>
      </c>
      <c r="B69" s="79" t="s">
        <v>107</v>
      </c>
      <c r="C69" s="79" t="s">
        <v>155</v>
      </c>
      <c r="D69" s="79" t="s">
        <v>165</v>
      </c>
      <c r="E69" s="79" t="s">
        <v>91</v>
      </c>
      <c r="F69" s="79" t="s">
        <v>93</v>
      </c>
      <c r="G69" s="79" t="s">
        <v>111</v>
      </c>
      <c r="H69" s="196" t="s">
        <v>337</v>
      </c>
      <c r="I69" s="194" t="s">
        <v>228</v>
      </c>
      <c r="J69" s="79" t="s">
        <v>229</v>
      </c>
      <c r="K69" s="79" t="s">
        <v>230</v>
      </c>
      <c r="L69" s="195">
        <v>0.25</v>
      </c>
      <c r="M69" s="196">
        <v>1</v>
      </c>
      <c r="N69" s="196">
        <v>1</v>
      </c>
      <c r="O69" s="196">
        <v>1</v>
      </c>
      <c r="P69" s="196">
        <v>1</v>
      </c>
      <c r="Q69" s="197">
        <v>4</v>
      </c>
      <c r="R69" s="197" t="s">
        <v>231</v>
      </c>
      <c r="S69" s="88"/>
      <c r="T69" s="198"/>
      <c r="U69" s="150"/>
      <c r="V69" s="143"/>
      <c r="W69" s="117" t="str">
        <f t="shared" si="7"/>
        <v>0</v>
      </c>
      <c r="X69" s="77">
        <f t="shared" si="4"/>
        <v>0</v>
      </c>
      <c r="Y69" s="118">
        <f t="shared" si="5"/>
        <v>0</v>
      </c>
      <c r="Z69" s="118">
        <f t="shared" si="9"/>
        <v>0</v>
      </c>
      <c r="AA69" s="87"/>
      <c r="AB69" s="84"/>
      <c r="AC69" s="84"/>
      <c r="AD69" s="87"/>
      <c r="AE69" s="80"/>
      <c r="AF69" s="87"/>
      <c r="AG69" s="79"/>
      <c r="AH69" s="79"/>
      <c r="AI69" s="87"/>
      <c r="AJ69" s="87"/>
      <c r="AK69" s="80"/>
      <c r="AL69" s="80"/>
      <c r="AM69" s="84"/>
      <c r="AN69" s="84"/>
      <c r="AO69" s="84"/>
      <c r="AP69" s="84"/>
      <c r="AQ69" s="84"/>
      <c r="AR69" s="84"/>
      <c r="AS69" s="84"/>
      <c r="AT69" s="84"/>
      <c r="AU69" s="84"/>
      <c r="AV69" s="84"/>
      <c r="AW69" s="84"/>
      <c r="AX69" s="122"/>
    </row>
    <row r="70" spans="1:50" ht="96" customHeight="1" x14ac:dyDescent="0.25">
      <c r="A70" s="112">
        <v>65</v>
      </c>
      <c r="B70" s="79" t="s">
        <v>107</v>
      </c>
      <c r="C70" s="79" t="s">
        <v>155</v>
      </c>
      <c r="D70" s="79" t="s">
        <v>165</v>
      </c>
      <c r="E70" s="79" t="s">
        <v>91</v>
      </c>
      <c r="F70" s="79" t="s">
        <v>93</v>
      </c>
      <c r="G70" s="79" t="s">
        <v>103</v>
      </c>
      <c r="H70" s="196" t="s">
        <v>338</v>
      </c>
      <c r="I70" s="194" t="s">
        <v>237</v>
      </c>
      <c r="J70" s="79" t="s">
        <v>229</v>
      </c>
      <c r="K70" s="196" t="s">
        <v>339</v>
      </c>
      <c r="L70" s="195">
        <v>0.25</v>
      </c>
      <c r="M70" s="195">
        <v>1</v>
      </c>
      <c r="N70" s="195">
        <v>1</v>
      </c>
      <c r="O70" s="195">
        <v>1</v>
      </c>
      <c r="P70" s="195">
        <v>1</v>
      </c>
      <c r="Q70" s="195">
        <v>1</v>
      </c>
      <c r="R70" s="197" t="s">
        <v>252</v>
      </c>
      <c r="S70" s="156"/>
      <c r="T70" s="199"/>
      <c r="U70" s="150"/>
      <c r="V70" s="143"/>
      <c r="W70" s="117" t="str">
        <f t="shared" si="7"/>
        <v>4</v>
      </c>
      <c r="X70" s="131">
        <f>IF(R70="sumatoria",(S70+T70+U70+V70),(S70+T70+U70+V70)/W70)</f>
        <v>0</v>
      </c>
      <c r="Y70" s="118">
        <f t="shared" si="5"/>
        <v>0</v>
      </c>
      <c r="Z70" s="118">
        <f t="shared" si="9"/>
        <v>0</v>
      </c>
      <c r="AA70" s="87"/>
      <c r="AB70" s="84"/>
      <c r="AC70" s="84"/>
      <c r="AD70" s="87"/>
      <c r="AE70" s="80"/>
      <c r="AF70" s="87"/>
      <c r="AG70" s="79"/>
      <c r="AH70" s="79"/>
      <c r="AI70" s="87"/>
      <c r="AJ70" s="87"/>
      <c r="AK70" s="80"/>
      <c r="AL70" s="80"/>
      <c r="AM70" s="84"/>
      <c r="AN70" s="84"/>
      <c r="AO70" s="84"/>
      <c r="AP70" s="84"/>
      <c r="AQ70" s="84"/>
      <c r="AR70" s="84"/>
      <c r="AS70" s="84"/>
      <c r="AT70" s="84"/>
      <c r="AU70" s="84"/>
      <c r="AV70" s="84"/>
      <c r="AW70" s="84"/>
      <c r="AX70" s="122"/>
    </row>
    <row r="71" spans="1:50" ht="144.94999999999999" customHeight="1" x14ac:dyDescent="0.25">
      <c r="A71" s="112">
        <v>66</v>
      </c>
      <c r="B71" s="79" t="s">
        <v>107</v>
      </c>
      <c r="C71" s="79" t="s">
        <v>107</v>
      </c>
      <c r="D71" s="79" t="s">
        <v>165</v>
      </c>
      <c r="E71" s="79" t="s">
        <v>128</v>
      </c>
      <c r="F71" s="87" t="s">
        <v>340</v>
      </c>
      <c r="G71" s="79" t="s">
        <v>111</v>
      </c>
      <c r="H71" s="79" t="s">
        <v>341</v>
      </c>
      <c r="I71" s="79" t="s">
        <v>228</v>
      </c>
      <c r="J71" s="79" t="s">
        <v>229</v>
      </c>
      <c r="K71" s="79" t="s">
        <v>230</v>
      </c>
      <c r="L71" s="114">
        <v>0.5</v>
      </c>
      <c r="M71" s="189">
        <v>3</v>
      </c>
      <c r="N71" s="79">
        <v>3</v>
      </c>
      <c r="O71" s="79">
        <v>3</v>
      </c>
      <c r="P71" s="79">
        <v>3</v>
      </c>
      <c r="Q71" s="112">
        <f t="shared" ref="Q71:Q76" si="10">SUBTOTAL(9,M71:P71)</f>
        <v>12</v>
      </c>
      <c r="R71" s="112" t="s">
        <v>231</v>
      </c>
      <c r="S71" s="89"/>
      <c r="T71" s="200"/>
      <c r="U71" s="201"/>
      <c r="V71" s="143"/>
      <c r="W71" s="117" t="str">
        <f t="shared" si="7"/>
        <v>0</v>
      </c>
      <c r="X71" s="77">
        <f t="shared" si="4"/>
        <v>0</v>
      </c>
      <c r="Y71" s="118">
        <f t="shared" ref="Y71:Y100" si="11">(X71/Q71)</f>
        <v>0</v>
      </c>
      <c r="Z71" s="118">
        <f t="shared" si="9"/>
        <v>0</v>
      </c>
      <c r="AA71" s="87"/>
      <c r="AB71" s="87"/>
      <c r="AC71" s="87"/>
      <c r="AD71" s="84"/>
      <c r="AE71" s="80"/>
      <c r="AF71" s="87"/>
      <c r="AG71" s="87"/>
      <c r="AH71" s="112"/>
      <c r="AI71" s="84"/>
      <c r="AJ71" s="84"/>
      <c r="AK71" s="80"/>
      <c r="AL71" s="80"/>
      <c r="AM71" s="84"/>
      <c r="AN71" s="84"/>
      <c r="AO71" s="84"/>
      <c r="AP71" s="84"/>
      <c r="AQ71" s="84"/>
      <c r="AR71" s="84"/>
      <c r="AS71" s="84"/>
      <c r="AT71" s="84"/>
      <c r="AU71" s="84"/>
      <c r="AV71" s="84"/>
      <c r="AW71" s="84"/>
      <c r="AX71" s="122"/>
    </row>
    <row r="72" spans="1:50" ht="111" customHeight="1" x14ac:dyDescent="0.25">
      <c r="A72" s="112">
        <v>67</v>
      </c>
      <c r="B72" s="79" t="s">
        <v>107</v>
      </c>
      <c r="C72" s="79" t="s">
        <v>107</v>
      </c>
      <c r="D72" s="79" t="s">
        <v>165</v>
      </c>
      <c r="E72" s="79" t="s">
        <v>128</v>
      </c>
      <c r="F72" s="79" t="s">
        <v>100</v>
      </c>
      <c r="G72" s="79" t="s">
        <v>158</v>
      </c>
      <c r="H72" s="79" t="s">
        <v>342</v>
      </c>
      <c r="I72" s="79" t="s">
        <v>228</v>
      </c>
      <c r="J72" s="79" t="s">
        <v>229</v>
      </c>
      <c r="K72" s="79" t="s">
        <v>230</v>
      </c>
      <c r="L72" s="114">
        <v>0.25</v>
      </c>
      <c r="M72" s="189">
        <v>0</v>
      </c>
      <c r="N72" s="79">
        <v>1</v>
      </c>
      <c r="O72" s="79">
        <v>0</v>
      </c>
      <c r="P72" s="79">
        <v>1</v>
      </c>
      <c r="Q72" s="112">
        <f t="shared" si="10"/>
        <v>2</v>
      </c>
      <c r="R72" s="112" t="s">
        <v>231</v>
      </c>
      <c r="S72" s="82"/>
      <c r="T72" s="200"/>
      <c r="U72" s="201"/>
      <c r="V72" s="143"/>
      <c r="W72" s="117" t="str">
        <f t="shared" si="7"/>
        <v>0</v>
      </c>
      <c r="X72" s="77">
        <f t="shared" si="4"/>
        <v>0</v>
      </c>
      <c r="Y72" s="118">
        <f t="shared" si="11"/>
        <v>0</v>
      </c>
      <c r="Z72" s="118">
        <f t="shared" si="9"/>
        <v>0</v>
      </c>
      <c r="AA72" s="84"/>
      <c r="AB72" s="84"/>
      <c r="AC72" s="84"/>
      <c r="AD72" s="84"/>
      <c r="AE72" s="80"/>
      <c r="AF72" s="87"/>
      <c r="AG72" s="87"/>
      <c r="AH72" s="112"/>
      <c r="AI72" s="84"/>
      <c r="AJ72" s="84"/>
      <c r="AK72" s="80"/>
      <c r="AL72" s="80"/>
      <c r="AM72" s="84"/>
      <c r="AN72" s="84"/>
      <c r="AO72" s="84"/>
      <c r="AP72" s="84"/>
      <c r="AQ72" s="84"/>
      <c r="AR72" s="84"/>
      <c r="AS72" s="84"/>
      <c r="AT72" s="84"/>
      <c r="AU72" s="84"/>
      <c r="AV72" s="84"/>
      <c r="AW72" s="84"/>
      <c r="AX72" s="122"/>
    </row>
    <row r="73" spans="1:50" ht="152.25" customHeight="1" x14ac:dyDescent="0.25">
      <c r="A73" s="112">
        <v>68</v>
      </c>
      <c r="B73" s="79" t="s">
        <v>107</v>
      </c>
      <c r="C73" s="79" t="s">
        <v>107</v>
      </c>
      <c r="D73" s="79" t="s">
        <v>165</v>
      </c>
      <c r="E73" s="79" t="s">
        <v>128</v>
      </c>
      <c r="F73" s="87" t="s">
        <v>340</v>
      </c>
      <c r="G73" s="79" t="s">
        <v>171</v>
      </c>
      <c r="H73" s="79" t="s">
        <v>343</v>
      </c>
      <c r="I73" s="79" t="s">
        <v>228</v>
      </c>
      <c r="J73" s="79" t="s">
        <v>229</v>
      </c>
      <c r="K73" s="79" t="s">
        <v>230</v>
      </c>
      <c r="L73" s="114">
        <v>0.25</v>
      </c>
      <c r="M73" s="189">
        <v>1</v>
      </c>
      <c r="N73" s="79">
        <v>1</v>
      </c>
      <c r="O73" s="79">
        <v>1</v>
      </c>
      <c r="P73" s="79">
        <v>1</v>
      </c>
      <c r="Q73" s="112">
        <f t="shared" si="10"/>
        <v>4</v>
      </c>
      <c r="R73" s="112" t="s">
        <v>231</v>
      </c>
      <c r="S73" s="89"/>
      <c r="T73" s="200"/>
      <c r="U73" s="201"/>
      <c r="V73" s="143"/>
      <c r="W73" s="117" t="str">
        <f t="shared" si="7"/>
        <v>0</v>
      </c>
      <c r="X73" s="77">
        <f t="shared" si="4"/>
        <v>0</v>
      </c>
      <c r="Y73" s="118">
        <f t="shared" si="11"/>
        <v>0</v>
      </c>
      <c r="Z73" s="118">
        <f t="shared" si="9"/>
        <v>0</v>
      </c>
      <c r="AA73" s="87"/>
      <c r="AB73" s="84"/>
      <c r="AC73" s="84"/>
      <c r="AD73" s="84"/>
      <c r="AE73" s="80"/>
      <c r="AF73" s="87"/>
      <c r="AG73" s="87"/>
      <c r="AH73" s="112"/>
      <c r="AI73" s="84"/>
      <c r="AJ73" s="84"/>
      <c r="AK73" s="80"/>
      <c r="AL73" s="80"/>
      <c r="AM73" s="84"/>
      <c r="AN73" s="84"/>
      <c r="AO73" s="84"/>
      <c r="AP73" s="84"/>
      <c r="AQ73" s="84"/>
      <c r="AR73" s="84"/>
      <c r="AS73" s="84"/>
      <c r="AT73" s="84"/>
      <c r="AU73" s="84"/>
      <c r="AV73" s="84"/>
      <c r="AW73" s="84"/>
      <c r="AX73" s="122"/>
    </row>
    <row r="74" spans="1:50" ht="150.75" customHeight="1" x14ac:dyDescent="0.25">
      <c r="A74" s="112">
        <v>69</v>
      </c>
      <c r="B74" s="79" t="s">
        <v>123</v>
      </c>
      <c r="C74" s="79" t="s">
        <v>48</v>
      </c>
      <c r="D74" s="79" t="s">
        <v>172</v>
      </c>
      <c r="E74" s="79" t="s">
        <v>153</v>
      </c>
      <c r="F74" s="79" t="s">
        <v>141</v>
      </c>
      <c r="G74" s="79" t="s">
        <v>111</v>
      </c>
      <c r="H74" s="79" t="s">
        <v>344</v>
      </c>
      <c r="I74" s="79" t="s">
        <v>228</v>
      </c>
      <c r="J74" s="79" t="s">
        <v>229</v>
      </c>
      <c r="K74" s="79" t="s">
        <v>230</v>
      </c>
      <c r="L74" s="202">
        <v>0.34</v>
      </c>
      <c r="M74" s="189">
        <v>1</v>
      </c>
      <c r="N74" s="189">
        <v>1</v>
      </c>
      <c r="O74" s="189">
        <v>1</v>
      </c>
      <c r="P74" s="189">
        <v>0</v>
      </c>
      <c r="Q74" s="112">
        <f t="shared" si="10"/>
        <v>3</v>
      </c>
      <c r="R74" s="112" t="s">
        <v>231</v>
      </c>
      <c r="S74" s="203"/>
      <c r="T74" s="203"/>
      <c r="U74" s="203"/>
      <c r="V74" s="203"/>
      <c r="W74" s="117" t="str">
        <f t="shared" si="7"/>
        <v>0</v>
      </c>
      <c r="X74" s="77">
        <f t="shared" si="4"/>
        <v>0</v>
      </c>
      <c r="Y74" s="118">
        <f t="shared" si="11"/>
        <v>0</v>
      </c>
      <c r="Z74" s="118">
        <f t="shared" si="9"/>
        <v>0</v>
      </c>
      <c r="AA74" s="87"/>
      <c r="AB74" s="84"/>
      <c r="AC74" s="84"/>
      <c r="AD74" s="87"/>
      <c r="AE74" s="80"/>
      <c r="AF74" s="87"/>
      <c r="AG74" s="112"/>
      <c r="AH74" s="112"/>
      <c r="AI74" s="84"/>
      <c r="AJ74" s="87"/>
      <c r="AK74" s="80"/>
      <c r="AL74" s="80"/>
      <c r="AM74" s="84"/>
      <c r="AN74" s="84"/>
      <c r="AO74" s="84"/>
      <c r="AP74" s="84"/>
      <c r="AQ74" s="84"/>
      <c r="AR74" s="84"/>
      <c r="AS74" s="84"/>
      <c r="AT74" s="84"/>
      <c r="AU74" s="84"/>
      <c r="AV74" s="84"/>
      <c r="AW74" s="84"/>
      <c r="AX74" s="122"/>
    </row>
    <row r="75" spans="1:50" ht="103.5" customHeight="1" x14ac:dyDescent="0.25">
      <c r="A75" s="112">
        <v>70</v>
      </c>
      <c r="B75" s="79" t="s">
        <v>123</v>
      </c>
      <c r="C75" s="79" t="s">
        <v>48</v>
      </c>
      <c r="D75" s="79" t="s">
        <v>172</v>
      </c>
      <c r="E75" s="79" t="s">
        <v>153</v>
      </c>
      <c r="F75" s="79" t="s">
        <v>141</v>
      </c>
      <c r="G75" s="79" t="s">
        <v>111</v>
      </c>
      <c r="H75" s="79" t="s">
        <v>345</v>
      </c>
      <c r="I75" s="79" t="s">
        <v>228</v>
      </c>
      <c r="J75" s="79" t="s">
        <v>229</v>
      </c>
      <c r="K75" s="79" t="s">
        <v>230</v>
      </c>
      <c r="L75" s="202">
        <v>0.33</v>
      </c>
      <c r="M75" s="204">
        <v>0</v>
      </c>
      <c r="N75" s="204">
        <v>1</v>
      </c>
      <c r="O75" s="204">
        <v>0</v>
      </c>
      <c r="P75" s="204">
        <v>1</v>
      </c>
      <c r="Q75" s="112">
        <f t="shared" si="10"/>
        <v>2</v>
      </c>
      <c r="R75" s="112" t="s">
        <v>231</v>
      </c>
      <c r="S75" s="82"/>
      <c r="T75" s="203"/>
      <c r="U75" s="203"/>
      <c r="V75" s="203"/>
      <c r="W75" s="117" t="str">
        <f t="shared" si="7"/>
        <v>0</v>
      </c>
      <c r="X75" s="77">
        <f>IF(R75="sumatoria",(S75+T75+U75+V75),(S75+T75+U75+V75)/W75)</f>
        <v>0</v>
      </c>
      <c r="Y75" s="118">
        <f t="shared" si="11"/>
        <v>0</v>
      </c>
      <c r="Z75" s="118">
        <f t="shared" si="9"/>
        <v>0</v>
      </c>
      <c r="AA75" s="84"/>
      <c r="AB75" s="84"/>
      <c r="AC75" s="84"/>
      <c r="AD75" s="84"/>
      <c r="AE75" s="80"/>
      <c r="AF75" s="87"/>
      <c r="AG75" s="112"/>
      <c r="AH75" s="112"/>
      <c r="AI75" s="84"/>
      <c r="AJ75" s="84"/>
      <c r="AK75" s="80"/>
      <c r="AL75" s="80"/>
      <c r="AM75" s="84"/>
      <c r="AN75" s="84"/>
      <c r="AO75" s="84"/>
      <c r="AP75" s="84"/>
      <c r="AQ75" s="84"/>
      <c r="AR75" s="84"/>
      <c r="AS75" s="84"/>
      <c r="AT75" s="84"/>
      <c r="AU75" s="84"/>
      <c r="AV75" s="84"/>
      <c r="AW75" s="84"/>
      <c r="AX75" s="122"/>
    </row>
    <row r="76" spans="1:50" ht="103.5" customHeight="1" x14ac:dyDescent="0.25">
      <c r="A76" s="112">
        <v>71</v>
      </c>
      <c r="B76" s="79" t="s">
        <v>123</v>
      </c>
      <c r="C76" s="79" t="s">
        <v>48</v>
      </c>
      <c r="D76" s="79" t="s">
        <v>172</v>
      </c>
      <c r="E76" s="79" t="s">
        <v>153</v>
      </c>
      <c r="F76" s="79" t="s">
        <v>141</v>
      </c>
      <c r="G76" s="79" t="s">
        <v>111</v>
      </c>
      <c r="H76" s="79" t="s">
        <v>346</v>
      </c>
      <c r="I76" s="79" t="s">
        <v>228</v>
      </c>
      <c r="J76" s="79" t="s">
        <v>229</v>
      </c>
      <c r="K76" s="79" t="s">
        <v>230</v>
      </c>
      <c r="L76" s="202">
        <v>0.33</v>
      </c>
      <c r="M76" s="204">
        <v>0</v>
      </c>
      <c r="N76" s="204">
        <v>1</v>
      </c>
      <c r="O76" s="204">
        <v>0</v>
      </c>
      <c r="P76" s="204">
        <v>1</v>
      </c>
      <c r="Q76" s="112">
        <f t="shared" si="10"/>
        <v>2</v>
      </c>
      <c r="R76" s="112" t="s">
        <v>231</v>
      </c>
      <c r="S76" s="82"/>
      <c r="T76" s="203"/>
      <c r="U76" s="203"/>
      <c r="V76" s="203"/>
      <c r="W76" s="117" t="str">
        <f t="shared" si="7"/>
        <v>0</v>
      </c>
      <c r="X76" s="77">
        <f>IF(R76="sumatoria",(S76+T76+U76+V76),(S76+T76+U76+V76)/W76)</f>
        <v>0</v>
      </c>
      <c r="Y76" s="118">
        <f t="shared" si="11"/>
        <v>0</v>
      </c>
      <c r="Z76" s="118">
        <f t="shared" si="9"/>
        <v>0</v>
      </c>
      <c r="AA76" s="84"/>
      <c r="AB76" s="84"/>
      <c r="AC76" s="84"/>
      <c r="AD76" s="84"/>
      <c r="AE76" s="80"/>
      <c r="AF76" s="87"/>
      <c r="AG76" s="112"/>
      <c r="AH76" s="112"/>
      <c r="AI76" s="84"/>
      <c r="AJ76" s="84"/>
      <c r="AK76" s="80"/>
      <c r="AL76" s="80"/>
      <c r="AM76" s="84"/>
      <c r="AN76" s="84"/>
      <c r="AO76" s="84"/>
      <c r="AP76" s="84"/>
      <c r="AQ76" s="84"/>
      <c r="AR76" s="84"/>
      <c r="AS76" s="84"/>
      <c r="AT76" s="84"/>
      <c r="AU76" s="84"/>
      <c r="AV76" s="84"/>
      <c r="AW76" s="84"/>
      <c r="AX76" s="122"/>
    </row>
    <row r="77" spans="1:50" ht="135" customHeight="1" x14ac:dyDescent="0.25">
      <c r="A77" s="112">
        <v>72</v>
      </c>
      <c r="B77" s="87" t="s">
        <v>107</v>
      </c>
      <c r="C77" s="79" t="s">
        <v>160</v>
      </c>
      <c r="D77" s="79" t="s">
        <v>161</v>
      </c>
      <c r="E77" s="79" t="s">
        <v>153</v>
      </c>
      <c r="F77" s="79" t="s">
        <v>100</v>
      </c>
      <c r="G77" s="79" t="s">
        <v>82</v>
      </c>
      <c r="H77" s="86" t="s">
        <v>347</v>
      </c>
      <c r="I77" s="86" t="s">
        <v>228</v>
      </c>
      <c r="J77" s="79" t="s">
        <v>229</v>
      </c>
      <c r="K77" s="79" t="s">
        <v>348</v>
      </c>
      <c r="L77" s="146">
        <v>0.5</v>
      </c>
      <c r="M77" s="194">
        <v>3</v>
      </c>
      <c r="N77" s="194">
        <v>3</v>
      </c>
      <c r="O77" s="194">
        <v>3</v>
      </c>
      <c r="P77" s="194">
        <v>3</v>
      </c>
      <c r="Q77" s="194">
        <v>12</v>
      </c>
      <c r="R77" s="205" t="s">
        <v>231</v>
      </c>
      <c r="S77" s="89"/>
      <c r="T77" s="89"/>
      <c r="U77" s="78"/>
      <c r="V77" s="78"/>
      <c r="W77" s="117" t="str">
        <f t="shared" si="7"/>
        <v>0</v>
      </c>
      <c r="X77" s="77">
        <f t="shared" ref="X77:X100" si="12">IF(R77="sumatoria",(S77+T77+U77+V77),(S77+T77+U77+V77)/W77)</f>
        <v>0</v>
      </c>
      <c r="Y77" s="118">
        <f t="shared" si="11"/>
        <v>0</v>
      </c>
      <c r="Z77" s="118">
        <f t="shared" si="9"/>
        <v>0</v>
      </c>
      <c r="AA77" s="87"/>
      <c r="AB77" s="87"/>
      <c r="AC77" s="87"/>
      <c r="AD77" s="86"/>
      <c r="AE77" s="80"/>
      <c r="AF77" s="87"/>
      <c r="AG77" s="87"/>
      <c r="AH77" s="87"/>
      <c r="AI77" s="87"/>
      <c r="AJ77" s="87"/>
      <c r="AK77" s="80"/>
      <c r="AL77" s="87"/>
      <c r="AM77" s="84"/>
      <c r="AN77" s="84"/>
      <c r="AO77" s="84"/>
      <c r="AP77" s="84"/>
      <c r="AQ77" s="84"/>
      <c r="AR77" s="84"/>
      <c r="AS77" s="84"/>
      <c r="AT77" s="84"/>
      <c r="AU77" s="84"/>
      <c r="AV77" s="84"/>
      <c r="AW77" s="84"/>
      <c r="AX77" s="122"/>
    </row>
    <row r="78" spans="1:50" s="272" customFormat="1" ht="189" customHeight="1" x14ac:dyDescent="0.25">
      <c r="A78" s="259">
        <v>73</v>
      </c>
      <c r="B78" s="260" t="s">
        <v>107</v>
      </c>
      <c r="C78" s="261" t="s">
        <v>160</v>
      </c>
      <c r="D78" s="261" t="s">
        <v>161</v>
      </c>
      <c r="E78" s="261" t="s">
        <v>99</v>
      </c>
      <c r="F78" s="261" t="s">
        <v>100</v>
      </c>
      <c r="G78" s="261" t="s">
        <v>82</v>
      </c>
      <c r="H78" s="87" t="s">
        <v>598</v>
      </c>
      <c r="I78" s="263" t="s">
        <v>228</v>
      </c>
      <c r="J78" s="261" t="s">
        <v>229</v>
      </c>
      <c r="K78" s="261" t="s">
        <v>348</v>
      </c>
      <c r="L78" s="264">
        <v>0.5</v>
      </c>
      <c r="M78" s="262">
        <v>3</v>
      </c>
      <c r="N78" s="262">
        <v>3</v>
      </c>
      <c r="O78" s="262">
        <v>3</v>
      </c>
      <c r="P78" s="262">
        <v>3</v>
      </c>
      <c r="Q78" s="262">
        <v>12</v>
      </c>
      <c r="R78" s="265" t="s">
        <v>231</v>
      </c>
      <c r="S78" s="261"/>
      <c r="T78" s="261"/>
      <c r="U78" s="266"/>
      <c r="V78" s="266"/>
      <c r="W78" s="258" t="str">
        <f t="shared" si="7"/>
        <v>0</v>
      </c>
      <c r="X78" s="267">
        <f t="shared" si="12"/>
        <v>0</v>
      </c>
      <c r="Y78" s="160">
        <f t="shared" si="11"/>
        <v>0</v>
      </c>
      <c r="Z78" s="160">
        <f t="shared" si="9"/>
        <v>0</v>
      </c>
      <c r="AA78" s="260"/>
      <c r="AB78" s="260"/>
      <c r="AC78" s="268"/>
      <c r="AD78" s="269"/>
      <c r="AE78" s="270"/>
      <c r="AF78" s="260"/>
      <c r="AG78" s="260"/>
      <c r="AH78" s="260"/>
      <c r="AI78" s="260"/>
      <c r="AJ78" s="260"/>
      <c r="AK78" s="270"/>
      <c r="AL78" s="260"/>
      <c r="AM78" s="268"/>
      <c r="AN78" s="268"/>
      <c r="AO78" s="268"/>
      <c r="AP78" s="268"/>
      <c r="AQ78" s="268"/>
      <c r="AR78" s="268"/>
      <c r="AS78" s="268"/>
      <c r="AT78" s="268"/>
      <c r="AU78" s="268"/>
      <c r="AV78" s="268"/>
      <c r="AW78" s="268"/>
      <c r="AX78" s="271"/>
    </row>
    <row r="79" spans="1:50" ht="98.25" customHeight="1" x14ac:dyDescent="0.25">
      <c r="A79" s="112">
        <v>74</v>
      </c>
      <c r="B79" s="87" t="s">
        <v>107</v>
      </c>
      <c r="C79" s="87" t="s">
        <v>164</v>
      </c>
      <c r="D79" s="79" t="s">
        <v>161</v>
      </c>
      <c r="E79" s="79" t="s">
        <v>128</v>
      </c>
      <c r="F79" s="79" t="s">
        <v>100</v>
      </c>
      <c r="G79" s="87" t="s">
        <v>158</v>
      </c>
      <c r="H79" s="209" t="s">
        <v>349</v>
      </c>
      <c r="I79" s="206" t="s">
        <v>228</v>
      </c>
      <c r="J79" s="79" t="s">
        <v>229</v>
      </c>
      <c r="K79" s="79" t="s">
        <v>230</v>
      </c>
      <c r="L79" s="207">
        <v>0.2</v>
      </c>
      <c r="M79" s="208">
        <v>0</v>
      </c>
      <c r="N79" s="208">
        <v>1</v>
      </c>
      <c r="O79" s="208">
        <v>0</v>
      </c>
      <c r="P79" s="208">
        <v>1</v>
      </c>
      <c r="Q79" s="208">
        <v>2</v>
      </c>
      <c r="R79" s="208" t="s">
        <v>231</v>
      </c>
      <c r="S79" s="82"/>
      <c r="T79" s="82"/>
      <c r="U79" s="143"/>
      <c r="V79" s="143"/>
      <c r="W79" s="117" t="str">
        <f t="shared" si="7"/>
        <v>0</v>
      </c>
      <c r="X79" s="77">
        <f t="shared" si="12"/>
        <v>0</v>
      </c>
      <c r="Y79" s="118">
        <f t="shared" si="11"/>
        <v>0</v>
      </c>
      <c r="Z79" s="118">
        <f t="shared" si="9"/>
        <v>0</v>
      </c>
      <c r="AA79" s="87"/>
      <c r="AB79" s="87"/>
      <c r="AC79" s="87"/>
      <c r="AD79" s="84"/>
      <c r="AE79" s="80"/>
      <c r="AF79" s="87"/>
      <c r="AG79" s="112"/>
      <c r="AH79" s="112"/>
      <c r="AI79" s="112"/>
      <c r="AJ79" s="112"/>
      <c r="AK79" s="80"/>
      <c r="AL79" s="87"/>
      <c r="AM79" s="84"/>
      <c r="AN79" s="84"/>
      <c r="AO79" s="84"/>
      <c r="AP79" s="84"/>
      <c r="AQ79" s="84"/>
      <c r="AR79" s="84"/>
      <c r="AS79" s="84"/>
      <c r="AT79" s="84"/>
      <c r="AU79" s="84"/>
      <c r="AV79" s="84"/>
      <c r="AW79" s="84"/>
      <c r="AX79" s="122"/>
    </row>
    <row r="80" spans="1:50" ht="98.25" customHeight="1" x14ac:dyDescent="0.25">
      <c r="A80" s="112">
        <v>75</v>
      </c>
      <c r="B80" s="87" t="s">
        <v>107</v>
      </c>
      <c r="C80" s="87" t="s">
        <v>164</v>
      </c>
      <c r="D80" s="79" t="s">
        <v>161</v>
      </c>
      <c r="E80" s="79" t="s">
        <v>128</v>
      </c>
      <c r="F80" s="79" t="s">
        <v>100</v>
      </c>
      <c r="G80" s="87" t="s">
        <v>158</v>
      </c>
      <c r="H80" s="209" t="s">
        <v>350</v>
      </c>
      <c r="I80" s="206" t="s">
        <v>228</v>
      </c>
      <c r="J80" s="79" t="s">
        <v>229</v>
      </c>
      <c r="K80" s="79" t="s">
        <v>230</v>
      </c>
      <c r="L80" s="207">
        <v>0.2</v>
      </c>
      <c r="M80" s="208">
        <v>0</v>
      </c>
      <c r="N80" s="208">
        <v>1</v>
      </c>
      <c r="O80" s="208">
        <v>0</v>
      </c>
      <c r="P80" s="208">
        <v>1</v>
      </c>
      <c r="Q80" s="208">
        <v>2</v>
      </c>
      <c r="R80" s="208" t="s">
        <v>231</v>
      </c>
      <c r="S80" s="143"/>
      <c r="T80" s="82"/>
      <c r="U80" s="82"/>
      <c r="V80" s="143"/>
      <c r="W80" s="117" t="str">
        <f t="shared" si="7"/>
        <v>0</v>
      </c>
      <c r="X80" s="77">
        <f t="shared" si="12"/>
        <v>0</v>
      </c>
      <c r="Y80" s="118">
        <f t="shared" si="11"/>
        <v>0</v>
      </c>
      <c r="Z80" s="118">
        <f t="shared" si="9"/>
        <v>0</v>
      </c>
      <c r="AA80" s="87"/>
      <c r="AB80" s="84"/>
      <c r="AC80" s="84"/>
      <c r="AD80" s="87"/>
      <c r="AE80" s="80"/>
      <c r="AF80" s="87"/>
      <c r="AG80" s="112"/>
      <c r="AH80" s="112"/>
      <c r="AI80" s="112"/>
      <c r="AJ80" s="112"/>
      <c r="AK80" s="80"/>
      <c r="AL80" s="87"/>
      <c r="AM80" s="84"/>
      <c r="AN80" s="84"/>
      <c r="AO80" s="84"/>
      <c r="AP80" s="84"/>
      <c r="AQ80" s="84"/>
      <c r="AR80" s="84"/>
      <c r="AS80" s="84"/>
      <c r="AT80" s="84"/>
      <c r="AU80" s="84"/>
      <c r="AV80" s="84"/>
      <c r="AW80" s="84"/>
      <c r="AX80" s="122"/>
    </row>
    <row r="81" spans="1:50" ht="98.25" customHeight="1" x14ac:dyDescent="0.25">
      <c r="A81" s="112">
        <v>76</v>
      </c>
      <c r="B81" s="87" t="s">
        <v>107</v>
      </c>
      <c r="C81" s="87" t="s">
        <v>164</v>
      </c>
      <c r="D81" s="79" t="s">
        <v>161</v>
      </c>
      <c r="E81" s="79" t="s">
        <v>128</v>
      </c>
      <c r="F81" s="79" t="s">
        <v>100</v>
      </c>
      <c r="G81" s="87" t="s">
        <v>126</v>
      </c>
      <c r="H81" s="209" t="s">
        <v>351</v>
      </c>
      <c r="I81" s="206" t="s">
        <v>228</v>
      </c>
      <c r="J81" s="79" t="s">
        <v>229</v>
      </c>
      <c r="K81" s="79" t="s">
        <v>230</v>
      </c>
      <c r="L81" s="207">
        <v>0.2</v>
      </c>
      <c r="M81" s="208">
        <v>1</v>
      </c>
      <c r="N81" s="208">
        <v>1</v>
      </c>
      <c r="O81" s="208">
        <v>1</v>
      </c>
      <c r="P81" s="208">
        <v>1</v>
      </c>
      <c r="Q81" s="208">
        <v>4</v>
      </c>
      <c r="R81" s="208" t="s">
        <v>231</v>
      </c>
      <c r="S81" s="143"/>
      <c r="T81" s="143"/>
      <c r="U81" s="143"/>
      <c r="V81" s="143"/>
      <c r="W81" s="117" t="str">
        <f t="shared" si="7"/>
        <v>0</v>
      </c>
      <c r="X81" s="77">
        <f t="shared" si="12"/>
        <v>0</v>
      </c>
      <c r="Y81" s="118">
        <f t="shared" si="11"/>
        <v>0</v>
      </c>
      <c r="Z81" s="118">
        <f t="shared" si="9"/>
        <v>0</v>
      </c>
      <c r="AA81" s="87"/>
      <c r="AB81" s="84"/>
      <c r="AC81" s="84"/>
      <c r="AD81" s="87"/>
      <c r="AE81" s="80"/>
      <c r="AF81" s="87"/>
      <c r="AG81" s="112"/>
      <c r="AH81" s="112"/>
      <c r="AI81" s="112"/>
      <c r="AJ81" s="112"/>
      <c r="AK81" s="80"/>
      <c r="AL81" s="87"/>
      <c r="AM81" s="84"/>
      <c r="AN81" s="84"/>
      <c r="AO81" s="84"/>
      <c r="AP81" s="84"/>
      <c r="AQ81" s="84"/>
      <c r="AR81" s="84"/>
      <c r="AS81" s="84"/>
      <c r="AT81" s="84"/>
      <c r="AU81" s="84"/>
      <c r="AV81" s="84"/>
      <c r="AW81" s="84"/>
      <c r="AX81" s="122"/>
    </row>
    <row r="82" spans="1:50" ht="98.25" customHeight="1" x14ac:dyDescent="0.25">
      <c r="A82" s="112">
        <v>77</v>
      </c>
      <c r="B82" s="87" t="s">
        <v>107</v>
      </c>
      <c r="C82" s="87" t="s">
        <v>164</v>
      </c>
      <c r="D82" s="79" t="s">
        <v>161</v>
      </c>
      <c r="E82" s="79" t="s">
        <v>128</v>
      </c>
      <c r="F82" s="79" t="s">
        <v>100</v>
      </c>
      <c r="G82" s="87" t="s">
        <v>158</v>
      </c>
      <c r="H82" s="209" t="s">
        <v>352</v>
      </c>
      <c r="I82" s="206" t="s">
        <v>237</v>
      </c>
      <c r="J82" s="79" t="s">
        <v>229</v>
      </c>
      <c r="K82" s="209" t="s">
        <v>353</v>
      </c>
      <c r="L82" s="207">
        <v>0.2</v>
      </c>
      <c r="M82" s="207">
        <v>1</v>
      </c>
      <c r="N82" s="207">
        <v>1</v>
      </c>
      <c r="O82" s="207">
        <v>1</v>
      </c>
      <c r="P82" s="207">
        <v>1</v>
      </c>
      <c r="Q82" s="207">
        <v>1</v>
      </c>
      <c r="R82" s="208" t="s">
        <v>239</v>
      </c>
      <c r="S82" s="156"/>
      <c r="T82" s="156"/>
      <c r="U82" s="143"/>
      <c r="V82" s="143"/>
      <c r="W82" s="117" t="str">
        <f t="shared" si="7"/>
        <v>4</v>
      </c>
      <c r="X82" s="77">
        <f t="shared" si="12"/>
        <v>0</v>
      </c>
      <c r="Y82" s="118">
        <f t="shared" si="11"/>
        <v>0</v>
      </c>
      <c r="Z82" s="118">
        <f t="shared" si="9"/>
        <v>0</v>
      </c>
      <c r="AA82" s="87"/>
      <c r="AB82" s="84"/>
      <c r="AC82" s="84"/>
      <c r="AD82" s="87"/>
      <c r="AE82" s="80"/>
      <c r="AF82" s="87"/>
      <c r="AG82" s="112"/>
      <c r="AH82" s="112"/>
      <c r="AI82" s="112"/>
      <c r="AJ82" s="112"/>
      <c r="AK82" s="80"/>
      <c r="AL82" s="87"/>
      <c r="AM82" s="84"/>
      <c r="AN82" s="84"/>
      <c r="AO82" s="84"/>
      <c r="AP82" s="84"/>
      <c r="AQ82" s="84"/>
      <c r="AR82" s="84"/>
      <c r="AS82" s="84"/>
      <c r="AT82" s="84"/>
      <c r="AU82" s="84"/>
      <c r="AV82" s="84"/>
      <c r="AW82" s="84"/>
      <c r="AX82" s="122"/>
    </row>
    <row r="83" spans="1:50" ht="98.25" customHeight="1" x14ac:dyDescent="0.25">
      <c r="A83" s="112">
        <v>78</v>
      </c>
      <c r="B83" s="87" t="s">
        <v>107</v>
      </c>
      <c r="C83" s="87" t="s">
        <v>164</v>
      </c>
      <c r="D83" s="79" t="s">
        <v>161</v>
      </c>
      <c r="E83" s="79" t="s">
        <v>128</v>
      </c>
      <c r="F83" s="79" t="s">
        <v>100</v>
      </c>
      <c r="G83" s="87" t="s">
        <v>89</v>
      </c>
      <c r="H83" s="209" t="s">
        <v>354</v>
      </c>
      <c r="I83" s="206" t="s">
        <v>228</v>
      </c>
      <c r="J83" s="79" t="s">
        <v>229</v>
      </c>
      <c r="K83" s="79" t="s">
        <v>230</v>
      </c>
      <c r="L83" s="207">
        <v>0.2</v>
      </c>
      <c r="M83" s="208">
        <v>1</v>
      </c>
      <c r="N83" s="208">
        <v>1</v>
      </c>
      <c r="O83" s="208">
        <v>1</v>
      </c>
      <c r="P83" s="208">
        <v>1</v>
      </c>
      <c r="Q83" s="208">
        <v>4</v>
      </c>
      <c r="R83" s="208" t="s">
        <v>231</v>
      </c>
      <c r="S83" s="88"/>
      <c r="T83" s="88"/>
      <c r="U83" s="143"/>
      <c r="V83" s="143"/>
      <c r="W83" s="117" t="str">
        <f t="shared" si="7"/>
        <v>0</v>
      </c>
      <c r="X83" s="77">
        <f t="shared" si="12"/>
        <v>0</v>
      </c>
      <c r="Y83" s="118">
        <f t="shared" si="11"/>
        <v>0</v>
      </c>
      <c r="Z83" s="118">
        <f t="shared" si="9"/>
        <v>0</v>
      </c>
      <c r="AA83" s="87"/>
      <c r="AB83" s="84"/>
      <c r="AC83" s="84"/>
      <c r="AD83" s="87"/>
      <c r="AE83" s="80"/>
      <c r="AF83" s="87"/>
      <c r="AG83" s="112"/>
      <c r="AH83" s="112"/>
      <c r="AI83" s="112"/>
      <c r="AJ83" s="112"/>
      <c r="AK83" s="80"/>
      <c r="AL83" s="87"/>
      <c r="AM83" s="84"/>
      <c r="AN83" s="84"/>
      <c r="AO83" s="84"/>
      <c r="AP83" s="84"/>
      <c r="AQ83" s="84"/>
      <c r="AR83" s="84"/>
      <c r="AS83" s="84"/>
      <c r="AT83" s="84"/>
      <c r="AU83" s="84"/>
      <c r="AV83" s="84"/>
      <c r="AW83" s="84"/>
      <c r="AX83" s="122"/>
    </row>
    <row r="84" spans="1:50" ht="105" customHeight="1" x14ac:dyDescent="0.25">
      <c r="A84" s="112">
        <v>79</v>
      </c>
      <c r="B84" s="79" t="s">
        <v>115</v>
      </c>
      <c r="C84" s="79" t="s">
        <v>178</v>
      </c>
      <c r="D84" s="79" t="s">
        <v>142</v>
      </c>
      <c r="E84" s="79" t="s">
        <v>153</v>
      </c>
      <c r="F84" s="87" t="s">
        <v>315</v>
      </c>
      <c r="G84" s="79" t="s">
        <v>171</v>
      </c>
      <c r="H84" s="211" t="s">
        <v>355</v>
      </c>
      <c r="I84" s="86" t="s">
        <v>228</v>
      </c>
      <c r="J84" s="79" t="s">
        <v>229</v>
      </c>
      <c r="K84" s="79" t="s">
        <v>230</v>
      </c>
      <c r="L84" s="210">
        <v>0.25</v>
      </c>
      <c r="M84" s="211">
        <v>1</v>
      </c>
      <c r="N84" s="211">
        <v>1</v>
      </c>
      <c r="O84" s="211">
        <v>1</v>
      </c>
      <c r="P84" s="211">
        <v>1</v>
      </c>
      <c r="Q84" s="211">
        <v>4</v>
      </c>
      <c r="R84" s="211" t="s">
        <v>231</v>
      </c>
      <c r="S84" s="88"/>
      <c r="T84" s="88"/>
      <c r="U84" s="126"/>
      <c r="V84" s="117"/>
      <c r="W84" s="117" t="str">
        <f t="shared" si="7"/>
        <v>0</v>
      </c>
      <c r="X84" s="77">
        <f t="shared" si="12"/>
        <v>0</v>
      </c>
      <c r="Y84" s="118">
        <f t="shared" si="11"/>
        <v>0</v>
      </c>
      <c r="Z84" s="118">
        <f t="shared" si="9"/>
        <v>0</v>
      </c>
      <c r="AA84" s="87"/>
      <c r="AB84" s="84"/>
      <c r="AC84" s="84"/>
      <c r="AD84" s="87"/>
      <c r="AE84" s="80"/>
      <c r="AF84" s="87"/>
      <c r="AG84" s="87"/>
      <c r="AH84" s="84"/>
      <c r="AI84" s="84"/>
      <c r="AJ84" s="87"/>
      <c r="AK84" s="80"/>
      <c r="AL84" s="87"/>
      <c r="AM84" s="84"/>
      <c r="AN84" s="84"/>
      <c r="AO84" s="84"/>
      <c r="AP84" s="84"/>
      <c r="AQ84" s="84"/>
      <c r="AR84" s="84"/>
      <c r="AS84" s="84"/>
      <c r="AT84" s="84"/>
      <c r="AU84" s="84"/>
      <c r="AV84" s="84"/>
      <c r="AW84" s="84"/>
      <c r="AX84" s="122"/>
    </row>
    <row r="85" spans="1:50" ht="71.25" customHeight="1" x14ac:dyDescent="0.25">
      <c r="A85" s="112">
        <v>80</v>
      </c>
      <c r="B85" s="79" t="s">
        <v>115</v>
      </c>
      <c r="C85" s="79" t="s">
        <v>178</v>
      </c>
      <c r="D85" s="79" t="s">
        <v>142</v>
      </c>
      <c r="E85" s="79" t="s">
        <v>153</v>
      </c>
      <c r="F85" s="79" t="s">
        <v>129</v>
      </c>
      <c r="G85" s="79" t="s">
        <v>171</v>
      </c>
      <c r="H85" s="211" t="s">
        <v>356</v>
      </c>
      <c r="I85" s="86" t="s">
        <v>228</v>
      </c>
      <c r="J85" s="79" t="s">
        <v>229</v>
      </c>
      <c r="K85" s="79" t="s">
        <v>230</v>
      </c>
      <c r="L85" s="210">
        <v>0.2</v>
      </c>
      <c r="M85" s="211">
        <v>1</v>
      </c>
      <c r="N85" s="211">
        <v>3</v>
      </c>
      <c r="O85" s="211">
        <v>3</v>
      </c>
      <c r="P85" s="211">
        <v>3</v>
      </c>
      <c r="Q85" s="211">
        <v>10</v>
      </c>
      <c r="R85" s="211" t="s">
        <v>231</v>
      </c>
      <c r="S85" s="88"/>
      <c r="T85" s="88"/>
      <c r="U85" s="126"/>
      <c r="V85" s="117"/>
      <c r="W85" s="117" t="str">
        <f t="shared" si="7"/>
        <v>0</v>
      </c>
      <c r="X85" s="77">
        <f t="shared" si="12"/>
        <v>0</v>
      </c>
      <c r="Y85" s="118">
        <f t="shared" si="11"/>
        <v>0</v>
      </c>
      <c r="Z85" s="118">
        <f t="shared" si="9"/>
        <v>0</v>
      </c>
      <c r="AA85" s="87"/>
      <c r="AB85" s="84"/>
      <c r="AC85" s="84"/>
      <c r="AD85" s="87"/>
      <c r="AE85" s="80"/>
      <c r="AF85" s="87"/>
      <c r="AG85" s="87"/>
      <c r="AH85" s="84"/>
      <c r="AI85" s="84"/>
      <c r="AJ85" s="87"/>
      <c r="AK85" s="80"/>
      <c r="AL85" s="87"/>
      <c r="AM85" s="84"/>
      <c r="AN85" s="84"/>
      <c r="AO85" s="84"/>
      <c r="AP85" s="84"/>
      <c r="AQ85" s="84"/>
      <c r="AR85" s="84"/>
      <c r="AS85" s="84"/>
      <c r="AT85" s="84"/>
      <c r="AU85" s="84"/>
      <c r="AV85" s="84"/>
      <c r="AW85" s="84"/>
      <c r="AX85" s="122"/>
    </row>
    <row r="86" spans="1:50" ht="71.25" customHeight="1" x14ac:dyDescent="0.25">
      <c r="A86" s="112">
        <v>81</v>
      </c>
      <c r="B86" s="79" t="s">
        <v>115</v>
      </c>
      <c r="C86" s="79" t="s">
        <v>178</v>
      </c>
      <c r="D86" s="79" t="s">
        <v>142</v>
      </c>
      <c r="E86" s="79" t="s">
        <v>153</v>
      </c>
      <c r="F86" s="79" t="s">
        <v>129</v>
      </c>
      <c r="G86" s="79" t="s">
        <v>171</v>
      </c>
      <c r="H86" s="211" t="s">
        <v>357</v>
      </c>
      <c r="I86" s="86" t="s">
        <v>237</v>
      </c>
      <c r="J86" s="79" t="s">
        <v>229</v>
      </c>
      <c r="K86" s="211" t="s">
        <v>358</v>
      </c>
      <c r="L86" s="210">
        <v>0.3</v>
      </c>
      <c r="M86" s="210">
        <v>0.1</v>
      </c>
      <c r="N86" s="210">
        <v>0.35</v>
      </c>
      <c r="O86" s="210">
        <v>0.35</v>
      </c>
      <c r="P86" s="210">
        <v>0.2</v>
      </c>
      <c r="Q86" s="210">
        <v>1</v>
      </c>
      <c r="R86" s="211" t="s">
        <v>231</v>
      </c>
      <c r="S86" s="145"/>
      <c r="T86" s="83"/>
      <c r="U86" s="126"/>
      <c r="V86" s="117"/>
      <c r="W86" s="117" t="str">
        <f t="shared" si="7"/>
        <v>0</v>
      </c>
      <c r="X86" s="77">
        <f t="shared" si="12"/>
        <v>0</v>
      </c>
      <c r="Y86" s="118">
        <f t="shared" si="11"/>
        <v>0</v>
      </c>
      <c r="Z86" s="118">
        <f t="shared" si="9"/>
        <v>0</v>
      </c>
      <c r="AA86" s="87"/>
      <c r="AB86" s="87"/>
      <c r="AC86" s="87"/>
      <c r="AD86" s="238"/>
      <c r="AE86" s="80"/>
      <c r="AF86" s="87"/>
      <c r="AG86" s="112"/>
      <c r="AH86" s="84"/>
      <c r="AI86" s="84"/>
      <c r="AJ86" s="239"/>
      <c r="AK86" s="80"/>
      <c r="AL86" s="87"/>
      <c r="AM86" s="84"/>
      <c r="AN86" s="84"/>
      <c r="AO86" s="84"/>
      <c r="AP86" s="84"/>
      <c r="AQ86" s="84"/>
      <c r="AR86" s="84"/>
      <c r="AS86" s="84"/>
      <c r="AT86" s="84"/>
      <c r="AU86" s="84"/>
      <c r="AV86" s="84"/>
      <c r="AW86" s="84"/>
      <c r="AX86" s="122"/>
    </row>
    <row r="87" spans="1:50" ht="71.25" customHeight="1" x14ac:dyDescent="0.25">
      <c r="A87" s="112">
        <v>82</v>
      </c>
      <c r="B87" s="79" t="s">
        <v>115</v>
      </c>
      <c r="C87" s="79" t="s">
        <v>178</v>
      </c>
      <c r="D87" s="79" t="s">
        <v>142</v>
      </c>
      <c r="E87" s="79" t="s">
        <v>153</v>
      </c>
      <c r="F87" s="79" t="s">
        <v>129</v>
      </c>
      <c r="G87" s="79" t="s">
        <v>171</v>
      </c>
      <c r="H87" s="211" t="s">
        <v>597</v>
      </c>
      <c r="I87" s="86" t="s">
        <v>228</v>
      </c>
      <c r="J87" s="79" t="s">
        <v>229</v>
      </c>
      <c r="K87" s="79" t="s">
        <v>230</v>
      </c>
      <c r="L87" s="210">
        <v>0.25</v>
      </c>
      <c r="M87" s="211">
        <v>3</v>
      </c>
      <c r="N87" s="211">
        <v>3</v>
      </c>
      <c r="O87" s="211">
        <v>3</v>
      </c>
      <c r="P87" s="211">
        <v>3</v>
      </c>
      <c r="Q87" s="211">
        <v>12</v>
      </c>
      <c r="R87" s="211" t="s">
        <v>231</v>
      </c>
      <c r="S87" s="89"/>
      <c r="T87" s="89"/>
      <c r="U87" s="126"/>
      <c r="V87" s="117"/>
      <c r="W87" s="117" t="str">
        <f t="shared" si="7"/>
        <v>0</v>
      </c>
      <c r="X87" s="77">
        <f t="shared" si="12"/>
        <v>0</v>
      </c>
      <c r="Y87" s="118">
        <f t="shared" si="11"/>
        <v>0</v>
      </c>
      <c r="Z87" s="118">
        <f t="shared" si="9"/>
        <v>0</v>
      </c>
      <c r="AA87" s="87"/>
      <c r="AB87" s="84"/>
      <c r="AC87" s="84"/>
      <c r="AD87" s="87"/>
      <c r="AE87" s="80"/>
      <c r="AF87" s="87"/>
      <c r="AG87" s="87"/>
      <c r="AH87" s="84"/>
      <c r="AI87" s="84"/>
      <c r="AJ87" s="87"/>
      <c r="AK87" s="80"/>
      <c r="AL87" s="87"/>
      <c r="AM87" s="84"/>
      <c r="AN87" s="84"/>
      <c r="AO87" s="84"/>
      <c r="AP87" s="84"/>
      <c r="AQ87" s="84"/>
      <c r="AR87" s="84"/>
      <c r="AS87" s="84"/>
      <c r="AT87" s="84"/>
      <c r="AU87" s="84"/>
      <c r="AV87" s="84"/>
      <c r="AW87" s="84"/>
      <c r="AX87" s="122"/>
    </row>
    <row r="88" spans="1:50" ht="409.5" customHeight="1" x14ac:dyDescent="0.25">
      <c r="A88" s="112">
        <v>83</v>
      </c>
      <c r="B88" s="87" t="s">
        <v>23</v>
      </c>
      <c r="C88" s="87" t="s">
        <v>28</v>
      </c>
      <c r="D88" s="79" t="s">
        <v>156</v>
      </c>
      <c r="E88" s="87" t="s">
        <v>113</v>
      </c>
      <c r="F88" s="79" t="s">
        <v>106</v>
      </c>
      <c r="G88" s="87" t="s">
        <v>171</v>
      </c>
      <c r="H88" s="86" t="s">
        <v>359</v>
      </c>
      <c r="I88" s="79" t="s">
        <v>237</v>
      </c>
      <c r="J88" s="79" t="s">
        <v>229</v>
      </c>
      <c r="K88" s="212" t="s">
        <v>360</v>
      </c>
      <c r="L88" s="146">
        <v>0.5</v>
      </c>
      <c r="M88" s="146">
        <v>1</v>
      </c>
      <c r="N88" s="146">
        <v>1</v>
      </c>
      <c r="O88" s="146">
        <v>1</v>
      </c>
      <c r="P88" s="146">
        <v>1</v>
      </c>
      <c r="Q88" s="146">
        <v>1</v>
      </c>
      <c r="R88" s="112" t="s">
        <v>252</v>
      </c>
      <c r="S88" s="78"/>
      <c r="T88" s="78"/>
      <c r="U88" s="143"/>
      <c r="V88" s="143"/>
      <c r="W88" s="117" t="str">
        <f t="shared" si="7"/>
        <v>4</v>
      </c>
      <c r="X88" s="77">
        <f t="shared" si="12"/>
        <v>0</v>
      </c>
      <c r="Y88" s="118">
        <f t="shared" si="11"/>
        <v>0</v>
      </c>
      <c r="Z88" s="118">
        <f t="shared" si="9"/>
        <v>0</v>
      </c>
      <c r="AA88" s="87"/>
      <c r="AB88" s="87"/>
      <c r="AC88" s="87"/>
      <c r="AD88" s="87"/>
      <c r="AE88" s="80"/>
      <c r="AF88" s="87"/>
      <c r="AG88" s="86"/>
      <c r="AH88" s="86"/>
      <c r="AI88" s="86"/>
      <c r="AJ88" s="86"/>
      <c r="AK88" s="80"/>
      <c r="AL88" s="87"/>
      <c r="AM88" s="84"/>
      <c r="AN88" s="84"/>
      <c r="AO88" s="84"/>
      <c r="AP88" s="84"/>
      <c r="AQ88" s="84"/>
      <c r="AR88" s="84"/>
      <c r="AS88" s="84"/>
      <c r="AT88" s="84"/>
      <c r="AU88" s="84"/>
      <c r="AV88" s="84"/>
      <c r="AW88" s="84"/>
      <c r="AX88" s="122"/>
    </row>
    <row r="89" spans="1:50" ht="148.5" customHeight="1" x14ac:dyDescent="0.25">
      <c r="A89" s="112">
        <v>84</v>
      </c>
      <c r="B89" s="87" t="s">
        <v>23</v>
      </c>
      <c r="C89" s="87" t="s">
        <v>28</v>
      </c>
      <c r="D89" s="79" t="s">
        <v>156</v>
      </c>
      <c r="E89" s="87" t="s">
        <v>121</v>
      </c>
      <c r="F89" s="79" t="s">
        <v>106</v>
      </c>
      <c r="G89" s="87" t="s">
        <v>167</v>
      </c>
      <c r="H89" s="86" t="s">
        <v>361</v>
      </c>
      <c r="I89" s="79" t="s">
        <v>237</v>
      </c>
      <c r="J89" s="79" t="s">
        <v>229</v>
      </c>
      <c r="K89" s="212" t="s">
        <v>362</v>
      </c>
      <c r="L89" s="146">
        <v>0.25</v>
      </c>
      <c r="M89" s="146">
        <v>1</v>
      </c>
      <c r="N89" s="146">
        <v>1</v>
      </c>
      <c r="O89" s="146">
        <v>1</v>
      </c>
      <c r="P89" s="146">
        <v>1</v>
      </c>
      <c r="Q89" s="146">
        <v>1</v>
      </c>
      <c r="R89" s="112" t="s">
        <v>252</v>
      </c>
      <c r="S89" s="78"/>
      <c r="T89" s="78"/>
      <c r="U89" s="143"/>
      <c r="V89" s="143"/>
      <c r="W89" s="117" t="str">
        <f t="shared" si="7"/>
        <v>4</v>
      </c>
      <c r="X89" s="77">
        <f t="shared" si="12"/>
        <v>0</v>
      </c>
      <c r="Y89" s="118">
        <f t="shared" si="11"/>
        <v>0</v>
      </c>
      <c r="Z89" s="118">
        <f t="shared" si="9"/>
        <v>0</v>
      </c>
      <c r="AA89" s="87"/>
      <c r="AB89" s="233"/>
      <c r="AC89" s="233"/>
      <c r="AD89" s="212"/>
      <c r="AE89" s="80"/>
      <c r="AF89" s="87"/>
      <c r="AG89" s="86"/>
      <c r="AH89" s="86"/>
      <c r="AI89" s="79"/>
      <c r="AJ89" s="86"/>
      <c r="AK89" s="80"/>
      <c r="AL89" s="87"/>
      <c r="AM89" s="84"/>
      <c r="AN89" s="84"/>
      <c r="AO89" s="84"/>
      <c r="AP89" s="84"/>
      <c r="AQ89" s="84"/>
      <c r="AR89" s="84"/>
      <c r="AS89" s="84"/>
      <c r="AT89" s="84"/>
      <c r="AU89" s="84"/>
      <c r="AV89" s="84"/>
      <c r="AW89" s="84"/>
      <c r="AX89" s="122"/>
    </row>
    <row r="90" spans="1:50" ht="136.5" customHeight="1" x14ac:dyDescent="0.25">
      <c r="A90" s="112">
        <v>85</v>
      </c>
      <c r="B90" s="87" t="s">
        <v>23</v>
      </c>
      <c r="C90" s="87" t="s">
        <v>28</v>
      </c>
      <c r="D90" s="79" t="s">
        <v>156</v>
      </c>
      <c r="E90" s="87" t="s">
        <v>121</v>
      </c>
      <c r="F90" s="79" t="s">
        <v>106</v>
      </c>
      <c r="G90" s="87" t="s">
        <v>167</v>
      </c>
      <c r="H90" s="86" t="s">
        <v>363</v>
      </c>
      <c r="I90" s="79" t="s">
        <v>237</v>
      </c>
      <c r="J90" s="79" t="s">
        <v>229</v>
      </c>
      <c r="K90" s="212" t="s">
        <v>360</v>
      </c>
      <c r="L90" s="146">
        <v>0.25</v>
      </c>
      <c r="M90" s="146">
        <v>1</v>
      </c>
      <c r="N90" s="146">
        <v>1</v>
      </c>
      <c r="O90" s="146">
        <v>1</v>
      </c>
      <c r="P90" s="146">
        <v>1</v>
      </c>
      <c r="Q90" s="146">
        <v>1</v>
      </c>
      <c r="R90" s="112" t="s">
        <v>252</v>
      </c>
      <c r="S90" s="78"/>
      <c r="T90" s="78"/>
      <c r="U90" s="143"/>
      <c r="V90" s="143"/>
      <c r="W90" s="117" t="str">
        <f t="shared" si="7"/>
        <v>4</v>
      </c>
      <c r="X90" s="77">
        <f t="shared" si="12"/>
        <v>0</v>
      </c>
      <c r="Y90" s="118">
        <f t="shared" si="11"/>
        <v>0</v>
      </c>
      <c r="Z90" s="118">
        <f t="shared" si="9"/>
        <v>0</v>
      </c>
      <c r="AA90" s="87"/>
      <c r="AB90" s="233"/>
      <c r="AC90" s="233"/>
      <c r="AD90" s="212"/>
      <c r="AE90" s="80"/>
      <c r="AF90" s="87"/>
      <c r="AG90" s="86"/>
      <c r="AH90" s="81"/>
      <c r="AI90" s="81"/>
      <c r="AJ90" s="86"/>
      <c r="AK90" s="80"/>
      <c r="AL90" s="87"/>
      <c r="AM90" s="84"/>
      <c r="AN90" s="84"/>
      <c r="AO90" s="84"/>
      <c r="AP90" s="84"/>
      <c r="AQ90" s="84"/>
      <c r="AR90" s="84"/>
      <c r="AS90" s="84"/>
      <c r="AT90" s="84"/>
      <c r="AU90" s="84"/>
      <c r="AV90" s="84"/>
      <c r="AW90" s="84"/>
      <c r="AX90" s="122"/>
    </row>
    <row r="91" spans="1:50" s="235" customFormat="1" ht="114" customHeight="1" x14ac:dyDescent="0.25">
      <c r="A91" s="112">
        <v>86</v>
      </c>
      <c r="B91" s="87" t="s">
        <v>23</v>
      </c>
      <c r="C91" s="87" t="s">
        <v>23</v>
      </c>
      <c r="D91" s="79" t="s">
        <v>156</v>
      </c>
      <c r="E91" s="87" t="s">
        <v>140</v>
      </c>
      <c r="F91" s="87" t="s">
        <v>364</v>
      </c>
      <c r="G91" s="87" t="s">
        <v>167</v>
      </c>
      <c r="H91" s="87" t="s">
        <v>365</v>
      </c>
      <c r="I91" s="79" t="s">
        <v>228</v>
      </c>
      <c r="J91" s="79" t="s">
        <v>229</v>
      </c>
      <c r="K91" s="79" t="s">
        <v>230</v>
      </c>
      <c r="L91" s="146">
        <v>0.25</v>
      </c>
      <c r="M91" s="213">
        <v>1</v>
      </c>
      <c r="N91" s="213">
        <v>1</v>
      </c>
      <c r="O91" s="213">
        <v>1</v>
      </c>
      <c r="P91" s="213">
        <v>1</v>
      </c>
      <c r="Q91" s="137">
        <f>SUBTOTAL(9,M91:P91)</f>
        <v>4</v>
      </c>
      <c r="R91" s="112" t="s">
        <v>231</v>
      </c>
      <c r="S91" s="143"/>
      <c r="T91" s="143"/>
      <c r="U91" s="143"/>
      <c r="V91" s="143"/>
      <c r="W91" s="117" t="str">
        <f t="shared" si="7"/>
        <v>0</v>
      </c>
      <c r="X91" s="77">
        <f t="shared" si="12"/>
        <v>0</v>
      </c>
      <c r="Y91" s="118">
        <f t="shared" si="11"/>
        <v>0</v>
      </c>
      <c r="Z91" s="118">
        <f t="shared" si="9"/>
        <v>0</v>
      </c>
      <c r="AA91" s="212"/>
      <c r="AB91" s="233"/>
      <c r="AC91" s="233"/>
      <c r="AD91" s="212"/>
      <c r="AE91" s="80"/>
      <c r="AF91" s="87"/>
      <c r="AG91" s="86"/>
      <c r="AH91" s="81"/>
      <c r="AI91" s="81"/>
      <c r="AJ91" s="212"/>
      <c r="AK91" s="80"/>
      <c r="AL91" s="87"/>
      <c r="AM91" s="233"/>
      <c r="AN91" s="233"/>
      <c r="AO91" s="233"/>
      <c r="AP91" s="233"/>
      <c r="AQ91" s="233"/>
      <c r="AR91" s="233"/>
      <c r="AS91" s="233"/>
      <c r="AT91" s="233"/>
      <c r="AU91" s="233"/>
      <c r="AV91" s="233"/>
      <c r="AW91" s="233"/>
      <c r="AX91" s="234"/>
    </row>
    <row r="92" spans="1:50" s="235" customFormat="1" ht="163.5" customHeight="1" x14ac:dyDescent="0.25">
      <c r="A92" s="112">
        <v>87</v>
      </c>
      <c r="B92" s="87" t="s">
        <v>23</v>
      </c>
      <c r="C92" s="87" t="s">
        <v>23</v>
      </c>
      <c r="D92" s="79" t="s">
        <v>156</v>
      </c>
      <c r="E92" s="87" t="s">
        <v>146</v>
      </c>
      <c r="F92" s="79" t="s">
        <v>106</v>
      </c>
      <c r="G92" s="87" t="s">
        <v>167</v>
      </c>
      <c r="H92" s="87" t="s">
        <v>366</v>
      </c>
      <c r="I92" s="79" t="s">
        <v>237</v>
      </c>
      <c r="J92" s="79" t="s">
        <v>229</v>
      </c>
      <c r="K92" s="212" t="s">
        <v>360</v>
      </c>
      <c r="L92" s="146">
        <v>0.25</v>
      </c>
      <c r="M92" s="146">
        <v>1</v>
      </c>
      <c r="N92" s="146">
        <v>1</v>
      </c>
      <c r="O92" s="146">
        <v>1</v>
      </c>
      <c r="P92" s="146">
        <v>1</v>
      </c>
      <c r="Q92" s="146">
        <v>1</v>
      </c>
      <c r="R92" s="112" t="s">
        <v>252</v>
      </c>
      <c r="S92" s="78"/>
      <c r="T92" s="78"/>
      <c r="U92" s="143"/>
      <c r="V92" s="143"/>
      <c r="W92" s="117" t="str">
        <f t="shared" si="7"/>
        <v>4</v>
      </c>
      <c r="X92" s="77">
        <f t="shared" si="12"/>
        <v>0</v>
      </c>
      <c r="Y92" s="118">
        <f>(X92/Q92)</f>
        <v>0</v>
      </c>
      <c r="Z92" s="118">
        <f t="shared" si="9"/>
        <v>0</v>
      </c>
      <c r="AA92" s="212"/>
      <c r="AB92" s="233"/>
      <c r="AC92" s="233"/>
      <c r="AD92" s="212"/>
      <c r="AE92" s="80"/>
      <c r="AF92" s="87"/>
      <c r="AG92" s="86"/>
      <c r="AH92" s="81"/>
      <c r="AI92" s="81"/>
      <c r="AJ92" s="212"/>
      <c r="AK92" s="80"/>
      <c r="AL92" s="87"/>
      <c r="AM92" s="233"/>
      <c r="AN92" s="233"/>
      <c r="AO92" s="233"/>
      <c r="AP92" s="233"/>
      <c r="AQ92" s="233"/>
      <c r="AR92" s="233"/>
      <c r="AS92" s="233"/>
      <c r="AT92" s="233"/>
      <c r="AU92" s="233"/>
      <c r="AV92" s="233"/>
      <c r="AW92" s="233"/>
      <c r="AX92" s="234"/>
    </row>
    <row r="93" spans="1:50" s="235" customFormat="1" ht="189" customHeight="1" x14ac:dyDescent="0.25">
      <c r="A93" s="112">
        <v>88</v>
      </c>
      <c r="B93" s="87" t="s">
        <v>23</v>
      </c>
      <c r="C93" s="87" t="s">
        <v>23</v>
      </c>
      <c r="D93" s="79" t="s">
        <v>156</v>
      </c>
      <c r="E93" s="87" t="s">
        <v>140</v>
      </c>
      <c r="F93" s="79" t="s">
        <v>106</v>
      </c>
      <c r="G93" s="87" t="s">
        <v>167</v>
      </c>
      <c r="H93" s="87" t="s">
        <v>367</v>
      </c>
      <c r="I93" s="79" t="s">
        <v>237</v>
      </c>
      <c r="J93" s="79" t="s">
        <v>229</v>
      </c>
      <c r="K93" s="212" t="s">
        <v>362</v>
      </c>
      <c r="L93" s="146">
        <v>0.25</v>
      </c>
      <c r="M93" s="146">
        <v>1</v>
      </c>
      <c r="N93" s="146">
        <v>1</v>
      </c>
      <c r="O93" s="146">
        <v>1</v>
      </c>
      <c r="P93" s="146">
        <v>1</v>
      </c>
      <c r="Q93" s="146">
        <v>1</v>
      </c>
      <c r="R93" s="112" t="s">
        <v>252</v>
      </c>
      <c r="S93" s="78"/>
      <c r="T93" s="78"/>
      <c r="U93" s="143"/>
      <c r="V93" s="143"/>
      <c r="W93" s="117" t="str">
        <f t="shared" si="7"/>
        <v>4</v>
      </c>
      <c r="X93" s="77">
        <f t="shared" si="12"/>
        <v>0</v>
      </c>
      <c r="Y93" s="118">
        <f t="shared" si="11"/>
        <v>0</v>
      </c>
      <c r="Z93" s="118">
        <f t="shared" si="9"/>
        <v>0</v>
      </c>
      <c r="AA93" s="212"/>
      <c r="AB93" s="233"/>
      <c r="AC93" s="233"/>
      <c r="AD93" s="212"/>
      <c r="AE93" s="80"/>
      <c r="AF93" s="87"/>
      <c r="AG93" s="86"/>
      <c r="AH93" s="81"/>
      <c r="AI93" s="81"/>
      <c r="AJ93" s="212"/>
      <c r="AK93" s="80"/>
      <c r="AL93" s="87"/>
      <c r="AM93" s="233"/>
      <c r="AN93" s="233"/>
      <c r="AO93" s="233"/>
      <c r="AP93" s="233"/>
      <c r="AQ93" s="233"/>
      <c r="AR93" s="233"/>
      <c r="AS93" s="233"/>
      <c r="AT93" s="233"/>
      <c r="AU93" s="233"/>
      <c r="AV93" s="233"/>
      <c r="AW93" s="233"/>
      <c r="AX93" s="234"/>
    </row>
    <row r="94" spans="1:50" s="235" customFormat="1" ht="102.75" customHeight="1" x14ac:dyDescent="0.25">
      <c r="A94" s="112">
        <v>89</v>
      </c>
      <c r="B94" s="87" t="s">
        <v>23</v>
      </c>
      <c r="C94" s="87" t="s">
        <v>23</v>
      </c>
      <c r="D94" s="79" t="s">
        <v>156</v>
      </c>
      <c r="E94" s="87" t="s">
        <v>121</v>
      </c>
      <c r="F94" s="79" t="s">
        <v>106</v>
      </c>
      <c r="G94" s="87" t="s">
        <v>167</v>
      </c>
      <c r="H94" s="87" t="s">
        <v>368</v>
      </c>
      <c r="I94" s="79" t="s">
        <v>237</v>
      </c>
      <c r="J94" s="79" t="s">
        <v>229</v>
      </c>
      <c r="K94" s="212" t="s">
        <v>360</v>
      </c>
      <c r="L94" s="146">
        <v>0.25</v>
      </c>
      <c r="M94" s="146">
        <v>1</v>
      </c>
      <c r="N94" s="146">
        <v>1</v>
      </c>
      <c r="O94" s="146">
        <v>1</v>
      </c>
      <c r="P94" s="146">
        <v>1</v>
      </c>
      <c r="Q94" s="146">
        <v>1</v>
      </c>
      <c r="R94" s="112" t="s">
        <v>252</v>
      </c>
      <c r="S94" s="78"/>
      <c r="T94" s="78"/>
      <c r="U94" s="143"/>
      <c r="V94" s="143"/>
      <c r="W94" s="117" t="str">
        <f t="shared" si="7"/>
        <v>4</v>
      </c>
      <c r="X94" s="77">
        <f t="shared" si="12"/>
        <v>0</v>
      </c>
      <c r="Y94" s="118">
        <f t="shared" si="11"/>
        <v>0</v>
      </c>
      <c r="Z94" s="118">
        <f t="shared" si="9"/>
        <v>0</v>
      </c>
      <c r="AA94" s="212"/>
      <c r="AB94" s="233"/>
      <c r="AC94" s="233"/>
      <c r="AD94" s="212"/>
      <c r="AE94" s="80"/>
      <c r="AF94" s="87"/>
      <c r="AG94" s="86"/>
      <c r="AH94" s="81"/>
      <c r="AI94" s="81"/>
      <c r="AJ94" s="212"/>
      <c r="AK94" s="80"/>
      <c r="AL94" s="87"/>
      <c r="AM94" s="233"/>
      <c r="AN94" s="233"/>
      <c r="AO94" s="233"/>
      <c r="AP94" s="233"/>
      <c r="AQ94" s="233"/>
      <c r="AR94" s="233"/>
      <c r="AS94" s="233"/>
      <c r="AT94" s="233"/>
      <c r="AU94" s="233"/>
      <c r="AV94" s="233"/>
      <c r="AW94" s="233"/>
      <c r="AX94" s="234"/>
    </row>
    <row r="95" spans="1:50" ht="101.25" customHeight="1" x14ac:dyDescent="0.25">
      <c r="A95" s="112">
        <v>90</v>
      </c>
      <c r="B95" s="87" t="s">
        <v>23</v>
      </c>
      <c r="C95" s="87" t="s">
        <v>26</v>
      </c>
      <c r="D95" s="79" t="s">
        <v>156</v>
      </c>
      <c r="E95" s="87" t="s">
        <v>91</v>
      </c>
      <c r="F95" s="87" t="s">
        <v>364</v>
      </c>
      <c r="G95" s="87" t="s">
        <v>171</v>
      </c>
      <c r="H95" s="87" t="s">
        <v>369</v>
      </c>
      <c r="I95" s="79" t="s">
        <v>237</v>
      </c>
      <c r="J95" s="79" t="s">
        <v>229</v>
      </c>
      <c r="K95" s="212" t="s">
        <v>360</v>
      </c>
      <c r="L95" s="146">
        <v>0.5</v>
      </c>
      <c r="M95" s="146">
        <v>1</v>
      </c>
      <c r="N95" s="146">
        <v>1</v>
      </c>
      <c r="O95" s="146">
        <v>1</v>
      </c>
      <c r="P95" s="146">
        <v>1</v>
      </c>
      <c r="Q95" s="152">
        <v>1</v>
      </c>
      <c r="R95" s="112" t="s">
        <v>252</v>
      </c>
      <c r="S95" s="78"/>
      <c r="T95" s="78"/>
      <c r="U95" s="143"/>
      <c r="V95" s="143"/>
      <c r="W95" s="117" t="str">
        <f t="shared" si="7"/>
        <v>4</v>
      </c>
      <c r="X95" s="77">
        <f t="shared" si="12"/>
        <v>0</v>
      </c>
      <c r="Y95" s="118">
        <f t="shared" si="11"/>
        <v>0</v>
      </c>
      <c r="Z95" s="118">
        <f t="shared" si="9"/>
        <v>0</v>
      </c>
      <c r="AA95" s="212"/>
      <c r="AB95" s="87"/>
      <c r="AC95" s="87"/>
      <c r="AD95" s="212"/>
      <c r="AE95" s="80"/>
      <c r="AF95" s="87"/>
      <c r="AG95" s="240"/>
      <c r="AH95" s="113"/>
      <c r="AI95" s="212"/>
      <c r="AJ95" s="212"/>
      <c r="AK95" s="80"/>
      <c r="AL95" s="87"/>
      <c r="AM95" s="233"/>
      <c r="AN95" s="233"/>
      <c r="AO95" s="233"/>
      <c r="AP95" s="233"/>
      <c r="AQ95" s="84"/>
      <c r="AR95" s="84"/>
      <c r="AS95" s="84"/>
      <c r="AT95" s="84"/>
      <c r="AU95" s="84"/>
      <c r="AV95" s="84"/>
      <c r="AW95" s="84"/>
      <c r="AX95" s="122"/>
    </row>
    <row r="96" spans="1:50" ht="150.75" customHeight="1" x14ac:dyDescent="0.25">
      <c r="A96" s="112">
        <v>91</v>
      </c>
      <c r="B96" s="87" t="s">
        <v>23</v>
      </c>
      <c r="C96" s="87" t="s">
        <v>26</v>
      </c>
      <c r="D96" s="79" t="s">
        <v>156</v>
      </c>
      <c r="E96" s="87" t="s">
        <v>121</v>
      </c>
      <c r="F96" s="87" t="s">
        <v>364</v>
      </c>
      <c r="G96" s="87" t="s">
        <v>82</v>
      </c>
      <c r="H96" s="87" t="s">
        <v>370</v>
      </c>
      <c r="I96" s="79" t="s">
        <v>237</v>
      </c>
      <c r="J96" s="79" t="s">
        <v>229</v>
      </c>
      <c r="K96" s="212" t="s">
        <v>362</v>
      </c>
      <c r="L96" s="146">
        <v>0.25</v>
      </c>
      <c r="M96" s="146">
        <v>1</v>
      </c>
      <c r="N96" s="146">
        <v>1</v>
      </c>
      <c r="O96" s="146">
        <v>1</v>
      </c>
      <c r="P96" s="146">
        <v>1</v>
      </c>
      <c r="Q96" s="146">
        <v>1</v>
      </c>
      <c r="R96" s="112" t="s">
        <v>252</v>
      </c>
      <c r="S96" s="78"/>
      <c r="T96" s="78"/>
      <c r="U96" s="143"/>
      <c r="V96" s="143"/>
      <c r="W96" s="117" t="str">
        <f t="shared" si="7"/>
        <v>4</v>
      </c>
      <c r="X96" s="77">
        <f t="shared" si="12"/>
        <v>0</v>
      </c>
      <c r="Y96" s="118">
        <f t="shared" si="11"/>
        <v>0</v>
      </c>
      <c r="Z96" s="118">
        <f t="shared" si="9"/>
        <v>0</v>
      </c>
      <c r="AA96" s="212"/>
      <c r="AB96" s="84"/>
      <c r="AC96" s="84"/>
      <c r="AD96" s="212"/>
      <c r="AE96" s="80"/>
      <c r="AF96" s="87"/>
      <c r="AG96" s="124"/>
      <c r="AH96" s="125"/>
      <c r="AI96" s="79"/>
      <c r="AJ96" s="86"/>
      <c r="AK96" s="80"/>
      <c r="AL96" s="87"/>
      <c r="AM96" s="84"/>
      <c r="AN96" s="84"/>
      <c r="AO96" s="84"/>
      <c r="AP96" s="84"/>
      <c r="AQ96" s="84"/>
      <c r="AR96" s="84"/>
      <c r="AS96" s="84"/>
      <c r="AT96" s="84"/>
      <c r="AU96" s="84"/>
      <c r="AV96" s="84"/>
      <c r="AW96" s="84"/>
      <c r="AX96" s="122"/>
    </row>
    <row r="97" spans="1:49" ht="168.75" customHeight="1" x14ac:dyDescent="0.25">
      <c r="A97" s="112">
        <v>92</v>
      </c>
      <c r="B97" s="87" t="s">
        <v>23</v>
      </c>
      <c r="C97" s="87" t="s">
        <v>26</v>
      </c>
      <c r="D97" s="79" t="s">
        <v>156</v>
      </c>
      <c r="E97" s="87" t="s">
        <v>121</v>
      </c>
      <c r="F97" s="79" t="s">
        <v>106</v>
      </c>
      <c r="G97" s="87" t="s">
        <v>82</v>
      </c>
      <c r="H97" s="87" t="s">
        <v>371</v>
      </c>
      <c r="I97" s="79" t="s">
        <v>237</v>
      </c>
      <c r="J97" s="79" t="s">
        <v>229</v>
      </c>
      <c r="K97" s="212" t="s">
        <v>360</v>
      </c>
      <c r="L97" s="146">
        <v>0.25</v>
      </c>
      <c r="M97" s="146">
        <v>1</v>
      </c>
      <c r="N97" s="146">
        <v>1</v>
      </c>
      <c r="O97" s="146">
        <v>1</v>
      </c>
      <c r="P97" s="146">
        <v>1</v>
      </c>
      <c r="Q97" s="146">
        <v>1</v>
      </c>
      <c r="R97" s="112" t="s">
        <v>252</v>
      </c>
      <c r="S97" s="78"/>
      <c r="T97" s="78"/>
      <c r="U97" s="143"/>
      <c r="V97" s="143"/>
      <c r="W97" s="117" t="str">
        <f t="shared" si="7"/>
        <v>4</v>
      </c>
      <c r="X97" s="77">
        <f t="shared" si="12"/>
        <v>0</v>
      </c>
      <c r="Y97" s="118">
        <f t="shared" si="11"/>
        <v>0</v>
      </c>
      <c r="Z97" s="118">
        <f t="shared" si="9"/>
        <v>0</v>
      </c>
      <c r="AA97" s="241"/>
      <c r="AB97" s="226"/>
      <c r="AC97" s="226"/>
      <c r="AD97" s="241"/>
      <c r="AE97" s="80"/>
      <c r="AF97" s="87"/>
      <c r="AG97" s="124"/>
      <c r="AH97" s="242"/>
      <c r="AI97" s="81"/>
      <c r="AJ97" s="86"/>
      <c r="AK97" s="80"/>
      <c r="AL97" s="87"/>
      <c r="AM97" s="84"/>
      <c r="AN97" s="84"/>
      <c r="AO97" s="84"/>
      <c r="AP97" s="84"/>
      <c r="AQ97" s="84"/>
      <c r="AR97" s="84"/>
      <c r="AS97" s="84"/>
      <c r="AT97" s="84"/>
      <c r="AU97" s="84"/>
      <c r="AV97" s="84"/>
      <c r="AW97" s="84"/>
    </row>
    <row r="98" spans="1:49" ht="261" customHeight="1" x14ac:dyDescent="0.25">
      <c r="A98" s="112">
        <v>93</v>
      </c>
      <c r="B98" s="79" t="s">
        <v>86</v>
      </c>
      <c r="C98" s="87" t="s">
        <v>108</v>
      </c>
      <c r="D98" s="79" t="s">
        <v>149</v>
      </c>
      <c r="E98" s="79" t="s">
        <v>153</v>
      </c>
      <c r="F98" s="79" t="s">
        <v>135</v>
      </c>
      <c r="G98" s="79" t="s">
        <v>181</v>
      </c>
      <c r="H98" s="87" t="s">
        <v>372</v>
      </c>
      <c r="I98" s="79" t="s">
        <v>237</v>
      </c>
      <c r="J98" s="79" t="s">
        <v>229</v>
      </c>
      <c r="K98" s="87" t="s">
        <v>373</v>
      </c>
      <c r="L98" s="146">
        <v>0.2</v>
      </c>
      <c r="M98" s="146">
        <v>1</v>
      </c>
      <c r="N98" s="146">
        <v>1</v>
      </c>
      <c r="O98" s="146">
        <v>1</v>
      </c>
      <c r="P98" s="146">
        <v>1</v>
      </c>
      <c r="Q98" s="214">
        <v>1</v>
      </c>
      <c r="R98" s="112" t="s">
        <v>252</v>
      </c>
      <c r="S98" s="78"/>
      <c r="T98" s="78"/>
      <c r="U98" s="143"/>
      <c r="V98" s="143"/>
      <c r="W98" s="117" t="str">
        <f t="shared" si="7"/>
        <v>4</v>
      </c>
      <c r="X98" s="77">
        <f t="shared" si="12"/>
        <v>0</v>
      </c>
      <c r="Y98" s="118">
        <f t="shared" si="11"/>
        <v>0</v>
      </c>
      <c r="Z98" s="215">
        <f t="shared" si="9"/>
        <v>0</v>
      </c>
      <c r="AA98" s="243"/>
      <c r="AB98" s="244"/>
      <c r="AC98" s="244"/>
      <c r="AD98" s="243"/>
      <c r="AE98" s="80"/>
      <c r="AF98" s="87"/>
      <c r="AG98" s="124"/>
      <c r="AH98" s="242"/>
      <c r="AI98" s="81"/>
      <c r="AJ98" s="87"/>
      <c r="AK98" s="80"/>
      <c r="AL98" s="87"/>
      <c r="AM98" s="84"/>
      <c r="AN98" s="84"/>
      <c r="AO98" s="84"/>
      <c r="AP98" s="84"/>
      <c r="AQ98" s="84"/>
      <c r="AR98" s="84"/>
      <c r="AS98" s="84"/>
      <c r="AT98" s="84"/>
      <c r="AU98" s="84"/>
      <c r="AV98" s="84"/>
      <c r="AW98" s="84"/>
    </row>
    <row r="99" spans="1:49" ht="286.5" customHeight="1" x14ac:dyDescent="0.25">
      <c r="A99" s="112">
        <v>94</v>
      </c>
      <c r="B99" s="79" t="s">
        <v>86</v>
      </c>
      <c r="C99" s="87" t="s">
        <v>108</v>
      </c>
      <c r="D99" s="79" t="s">
        <v>149</v>
      </c>
      <c r="E99" s="79" t="s">
        <v>153</v>
      </c>
      <c r="F99" s="79" t="s">
        <v>135</v>
      </c>
      <c r="G99" s="79" t="s">
        <v>82</v>
      </c>
      <c r="H99" s="87" t="s">
        <v>374</v>
      </c>
      <c r="I99" s="79" t="s">
        <v>228</v>
      </c>
      <c r="J99" s="79" t="s">
        <v>229</v>
      </c>
      <c r="K99" s="79" t="s">
        <v>230</v>
      </c>
      <c r="L99" s="146">
        <v>0.4</v>
      </c>
      <c r="M99" s="213">
        <v>3</v>
      </c>
      <c r="N99" s="213">
        <v>3</v>
      </c>
      <c r="O99" s="213">
        <v>3</v>
      </c>
      <c r="P99" s="213">
        <v>3</v>
      </c>
      <c r="Q99" s="213">
        <v>12</v>
      </c>
      <c r="R99" s="112" t="s">
        <v>231</v>
      </c>
      <c r="S99" s="89"/>
      <c r="T99" s="89"/>
      <c r="U99" s="143"/>
      <c r="V99" s="143"/>
      <c r="W99" s="117" t="str">
        <f t="shared" si="7"/>
        <v>0</v>
      </c>
      <c r="X99" s="77">
        <f t="shared" si="12"/>
        <v>0</v>
      </c>
      <c r="Y99" s="118">
        <f t="shared" si="11"/>
        <v>0</v>
      </c>
      <c r="Z99" s="215">
        <f t="shared" si="9"/>
        <v>0</v>
      </c>
      <c r="AA99" s="243"/>
      <c r="AB99" s="243"/>
      <c r="AC99" s="243"/>
      <c r="AD99" s="243"/>
      <c r="AE99" s="80"/>
      <c r="AF99" s="87"/>
      <c r="AG99" s="124"/>
      <c r="AH99" s="242"/>
      <c r="AI99" s="81"/>
      <c r="AJ99" s="87"/>
      <c r="AK99" s="80"/>
      <c r="AL99" s="87"/>
      <c r="AM99" s="84"/>
      <c r="AN99" s="84"/>
      <c r="AO99" s="84"/>
      <c r="AP99" s="84"/>
      <c r="AQ99" s="84"/>
      <c r="AR99" s="84"/>
      <c r="AS99" s="84"/>
      <c r="AT99" s="84"/>
      <c r="AU99" s="84"/>
      <c r="AV99" s="84"/>
      <c r="AW99" s="84"/>
    </row>
    <row r="100" spans="1:49" ht="149.25" customHeight="1" x14ac:dyDescent="0.25">
      <c r="A100" s="112">
        <v>95</v>
      </c>
      <c r="B100" s="79" t="s">
        <v>86</v>
      </c>
      <c r="C100" s="87" t="s">
        <v>108</v>
      </c>
      <c r="D100" s="79" t="s">
        <v>149</v>
      </c>
      <c r="E100" s="79" t="s">
        <v>153</v>
      </c>
      <c r="F100" s="79" t="s">
        <v>135</v>
      </c>
      <c r="G100" s="79" t="s">
        <v>119</v>
      </c>
      <c r="H100" s="87" t="s">
        <v>375</v>
      </c>
      <c r="I100" s="79" t="s">
        <v>228</v>
      </c>
      <c r="J100" s="79" t="s">
        <v>229</v>
      </c>
      <c r="K100" s="79" t="s">
        <v>230</v>
      </c>
      <c r="L100" s="146">
        <v>0.4</v>
      </c>
      <c r="M100" s="213">
        <v>3</v>
      </c>
      <c r="N100" s="213">
        <v>3</v>
      </c>
      <c r="O100" s="213">
        <v>3</v>
      </c>
      <c r="P100" s="213">
        <v>3</v>
      </c>
      <c r="Q100" s="213">
        <v>12</v>
      </c>
      <c r="R100" s="112" t="s">
        <v>231</v>
      </c>
      <c r="S100" s="89"/>
      <c r="T100" s="89"/>
      <c r="U100" s="143"/>
      <c r="V100" s="143"/>
      <c r="W100" s="117" t="str">
        <f t="shared" si="7"/>
        <v>0</v>
      </c>
      <c r="X100" s="77">
        <f t="shared" si="12"/>
        <v>0</v>
      </c>
      <c r="Y100" s="118">
        <f t="shared" si="11"/>
        <v>0</v>
      </c>
      <c r="Z100" s="118">
        <f t="shared" si="9"/>
        <v>0</v>
      </c>
      <c r="AA100" s="228"/>
      <c r="AB100" s="229"/>
      <c r="AC100" s="229"/>
      <c r="AD100" s="228"/>
      <c r="AE100" s="80"/>
      <c r="AF100" s="87"/>
      <c r="AG100" s="124"/>
      <c r="AH100" s="242"/>
      <c r="AI100" s="81"/>
      <c r="AJ100" s="87"/>
      <c r="AK100" s="80"/>
      <c r="AL100" s="87"/>
      <c r="AM100" s="84"/>
      <c r="AN100" s="84"/>
      <c r="AO100" s="84"/>
      <c r="AP100" s="84"/>
      <c r="AQ100" s="84"/>
      <c r="AR100" s="84"/>
      <c r="AS100" s="84"/>
      <c r="AT100" s="84"/>
      <c r="AU100" s="84"/>
      <c r="AV100" s="84"/>
      <c r="AW100" s="84"/>
    </row>
    <row r="101" spans="1:49" ht="114" x14ac:dyDescent="0.25">
      <c r="A101" s="112">
        <v>96</v>
      </c>
      <c r="B101" s="79" t="s">
        <v>79</v>
      </c>
      <c r="C101" s="87" t="s">
        <v>190</v>
      </c>
      <c r="D101" s="79" t="s">
        <v>156</v>
      </c>
      <c r="E101" s="79" t="s">
        <v>134</v>
      </c>
      <c r="F101" s="79" t="s">
        <v>114</v>
      </c>
      <c r="G101" s="79" t="s">
        <v>82</v>
      </c>
      <c r="H101" s="87" t="s">
        <v>376</v>
      </c>
      <c r="I101" s="79" t="s">
        <v>237</v>
      </c>
      <c r="J101" s="79" t="s">
        <v>229</v>
      </c>
      <c r="K101" s="79" t="s">
        <v>377</v>
      </c>
      <c r="L101" s="114">
        <v>1</v>
      </c>
      <c r="M101" s="157">
        <v>1</v>
      </c>
      <c r="N101" s="157">
        <v>1</v>
      </c>
      <c r="O101" s="157">
        <v>1</v>
      </c>
      <c r="P101" s="157">
        <v>1</v>
      </c>
      <c r="Q101" s="157">
        <v>1</v>
      </c>
      <c r="R101" s="112" t="s">
        <v>252</v>
      </c>
      <c r="S101" s="78"/>
      <c r="T101" s="193"/>
      <c r="U101" s="201"/>
      <c r="V101" s="143"/>
      <c r="W101" s="117" t="str">
        <f>IF(R101="Constante","4",IF(R101="Demanda","4","0"))</f>
        <v>4</v>
      </c>
      <c r="X101" s="77">
        <f>IF(R101="Constante",(S101+T101+U101+V101),(S101+T101+U101+V101)/W101)</f>
        <v>0</v>
      </c>
      <c r="Y101" s="118">
        <v>0</v>
      </c>
      <c r="Z101" s="118">
        <f>Y101*L101</f>
        <v>0</v>
      </c>
      <c r="AA101" s="87"/>
      <c r="AB101" s="87"/>
      <c r="AC101" s="87"/>
      <c r="AD101" s="245"/>
      <c r="AE101" s="80"/>
      <c r="AF101" s="87"/>
      <c r="AG101" s="86"/>
      <c r="AH101" s="113"/>
      <c r="AI101" s="113"/>
      <c r="AJ101" s="113"/>
      <c r="AK101" s="80"/>
      <c r="AL101" s="87"/>
      <c r="AM101" s="84"/>
      <c r="AN101" s="84"/>
      <c r="AO101" s="84"/>
      <c r="AP101" s="84"/>
      <c r="AQ101" s="84"/>
      <c r="AR101" s="84"/>
      <c r="AS101" s="84"/>
      <c r="AT101" s="84"/>
      <c r="AU101" s="84"/>
      <c r="AV101" s="84"/>
      <c r="AW101" s="84"/>
    </row>
    <row r="102" spans="1:49" ht="79.5" customHeight="1" x14ac:dyDescent="0.25">
      <c r="H102" s="246"/>
      <c r="Y102" s="216"/>
      <c r="Z102" s="216"/>
      <c r="AG102" s="238"/>
      <c r="AH102" s="238"/>
    </row>
    <row r="103" spans="1:49" ht="18.75" customHeight="1" x14ac:dyDescent="0.25">
      <c r="H103" s="246"/>
      <c r="Y103" s="216"/>
      <c r="Z103" s="216"/>
      <c r="AG103" s="238"/>
      <c r="AH103" s="238"/>
    </row>
    <row r="104" spans="1:49" x14ac:dyDescent="0.25">
      <c r="J104" s="123" t="s">
        <v>378</v>
      </c>
      <c r="Y104" s="216"/>
      <c r="Z104" s="216"/>
      <c r="AG104" s="238"/>
      <c r="AH104" s="238"/>
    </row>
    <row r="105" spans="1:49" x14ac:dyDescent="0.25">
      <c r="Y105" s="216"/>
      <c r="Z105" s="216"/>
      <c r="AG105" s="238"/>
      <c r="AH105" s="238"/>
    </row>
    <row r="106" spans="1:49" x14ac:dyDescent="0.25">
      <c r="Y106" s="216"/>
      <c r="Z106" s="216"/>
      <c r="AG106" s="238"/>
      <c r="AH106" s="238"/>
    </row>
    <row r="107" spans="1:49" x14ac:dyDescent="0.25">
      <c r="Y107" s="216"/>
      <c r="Z107" s="216"/>
      <c r="AG107" s="238"/>
      <c r="AH107" s="238"/>
    </row>
    <row r="108" spans="1:49" x14ac:dyDescent="0.25">
      <c r="Y108" s="216"/>
      <c r="Z108" s="216"/>
      <c r="AG108" s="238"/>
      <c r="AH108" s="238"/>
    </row>
    <row r="109" spans="1:49" x14ac:dyDescent="0.25">
      <c r="Y109" s="216"/>
      <c r="Z109" s="216"/>
      <c r="AG109" s="238"/>
      <c r="AH109" s="238"/>
    </row>
    <row r="110" spans="1:49" x14ac:dyDescent="0.25">
      <c r="Y110" s="216"/>
      <c r="Z110" s="216"/>
      <c r="AG110" s="238"/>
      <c r="AH110" s="238"/>
    </row>
    <row r="111" spans="1:49" x14ac:dyDescent="0.25">
      <c r="Y111" s="216"/>
      <c r="Z111" s="216"/>
      <c r="AG111" s="238"/>
      <c r="AH111" s="238"/>
    </row>
    <row r="112" spans="1:49" x14ac:dyDescent="0.25">
      <c r="Y112" s="216"/>
      <c r="Z112" s="216"/>
      <c r="AG112" s="238"/>
      <c r="AH112" s="238"/>
    </row>
    <row r="113" spans="25:34" x14ac:dyDescent="0.25">
      <c r="Y113" s="216"/>
      <c r="Z113" s="216"/>
      <c r="AG113" s="238"/>
      <c r="AH113" s="238"/>
    </row>
    <row r="114" spans="25:34" x14ac:dyDescent="0.25">
      <c r="Y114" s="216"/>
      <c r="Z114" s="216"/>
      <c r="AG114" s="238"/>
      <c r="AH114" s="238"/>
    </row>
    <row r="115" spans="25:34" x14ac:dyDescent="0.25">
      <c r="Y115" s="216"/>
      <c r="Z115" s="216"/>
      <c r="AG115" s="238"/>
      <c r="AH115" s="238"/>
    </row>
    <row r="116" spans="25:34" x14ac:dyDescent="0.25">
      <c r="Y116" s="216"/>
      <c r="Z116" s="216"/>
      <c r="AG116" s="238"/>
      <c r="AH116" s="238"/>
    </row>
    <row r="117" spans="25:34" x14ac:dyDescent="0.25">
      <c r="Y117" s="216"/>
      <c r="Z117" s="216"/>
      <c r="AG117" s="238"/>
      <c r="AH117" s="238"/>
    </row>
    <row r="118" spans="25:34" x14ac:dyDescent="0.25">
      <c r="Y118" s="216"/>
      <c r="Z118" s="216"/>
      <c r="AG118" s="238"/>
      <c r="AH118" s="238"/>
    </row>
    <row r="119" spans="25:34" x14ac:dyDescent="0.25">
      <c r="Y119" s="216"/>
      <c r="Z119" s="216"/>
      <c r="AG119" s="238"/>
      <c r="AH119" s="238"/>
    </row>
    <row r="120" spans="25:34" x14ac:dyDescent="0.25">
      <c r="Y120" s="216"/>
      <c r="Z120" s="216"/>
      <c r="AG120" s="238"/>
      <c r="AH120" s="238"/>
    </row>
    <row r="121" spans="25:34" x14ac:dyDescent="0.25">
      <c r="Y121" s="216"/>
      <c r="Z121" s="216"/>
      <c r="AG121" s="238"/>
      <c r="AH121" s="238"/>
    </row>
    <row r="122" spans="25:34" x14ac:dyDescent="0.25">
      <c r="Y122" s="216"/>
      <c r="Z122" s="216"/>
      <c r="AG122" s="238"/>
      <c r="AH122" s="238"/>
    </row>
    <row r="123" spans="25:34" x14ac:dyDescent="0.25">
      <c r="Y123" s="216"/>
      <c r="Z123" s="216"/>
      <c r="AG123" s="238"/>
      <c r="AH123" s="238"/>
    </row>
    <row r="124" spans="25:34" x14ac:dyDescent="0.25">
      <c r="Y124" s="216"/>
      <c r="Z124" s="216"/>
      <c r="AG124" s="238"/>
      <c r="AH124" s="238"/>
    </row>
    <row r="125" spans="25:34" x14ac:dyDescent="0.25">
      <c r="Y125" s="216"/>
      <c r="Z125" s="216"/>
      <c r="AG125" s="238"/>
      <c r="AH125" s="238"/>
    </row>
    <row r="126" spans="25:34" x14ac:dyDescent="0.25">
      <c r="Y126" s="216"/>
      <c r="Z126" s="216"/>
      <c r="AG126" s="238"/>
      <c r="AH126" s="238"/>
    </row>
    <row r="127" spans="25:34" x14ac:dyDescent="0.25">
      <c r="Y127" s="216"/>
      <c r="Z127" s="216"/>
      <c r="AG127" s="238"/>
      <c r="AH127" s="238"/>
    </row>
    <row r="128" spans="25:34" x14ac:dyDescent="0.25">
      <c r="Y128" s="216"/>
      <c r="Z128" s="216"/>
      <c r="AG128" s="238"/>
      <c r="AH128" s="238"/>
    </row>
    <row r="129" spans="25:34" x14ac:dyDescent="0.25">
      <c r="Y129" s="216"/>
      <c r="Z129" s="216"/>
      <c r="AG129" s="238"/>
      <c r="AH129" s="238"/>
    </row>
    <row r="130" spans="25:34" x14ac:dyDescent="0.25">
      <c r="Y130" s="216"/>
      <c r="Z130" s="216"/>
      <c r="AG130" s="238"/>
      <c r="AH130" s="238"/>
    </row>
    <row r="131" spans="25:34" x14ac:dyDescent="0.25">
      <c r="Y131" s="216"/>
      <c r="Z131" s="216"/>
      <c r="AG131" s="238"/>
      <c r="AH131" s="238"/>
    </row>
    <row r="132" spans="25:34" x14ac:dyDescent="0.25">
      <c r="Y132" s="216"/>
      <c r="Z132" s="216"/>
      <c r="AG132" s="238"/>
      <c r="AH132" s="238"/>
    </row>
    <row r="133" spans="25:34" x14ac:dyDescent="0.25">
      <c r="Y133" s="216"/>
      <c r="Z133" s="216"/>
      <c r="AG133" s="238"/>
      <c r="AH133" s="238"/>
    </row>
    <row r="134" spans="25:34" x14ac:dyDescent="0.25">
      <c r="Y134" s="216"/>
      <c r="Z134" s="216"/>
      <c r="AG134" s="238"/>
      <c r="AH134" s="238"/>
    </row>
    <row r="135" spans="25:34" x14ac:dyDescent="0.25">
      <c r="Y135" s="216"/>
      <c r="Z135" s="216"/>
      <c r="AG135" s="238"/>
      <c r="AH135" s="238"/>
    </row>
    <row r="136" spans="25:34" x14ac:dyDescent="0.25">
      <c r="Y136" s="216"/>
      <c r="Z136" s="216"/>
      <c r="AG136" s="238"/>
      <c r="AH136" s="238"/>
    </row>
    <row r="137" spans="25:34" x14ac:dyDescent="0.25">
      <c r="Y137" s="216"/>
      <c r="Z137" s="216"/>
      <c r="AG137" s="238"/>
      <c r="AH137" s="238"/>
    </row>
    <row r="138" spans="25:34" x14ac:dyDescent="0.25">
      <c r="Y138" s="216"/>
      <c r="Z138" s="216"/>
      <c r="AG138" s="238"/>
      <c r="AH138" s="238"/>
    </row>
    <row r="139" spans="25:34" x14ac:dyDescent="0.25">
      <c r="Y139" s="216"/>
      <c r="Z139" s="216"/>
      <c r="AG139" s="238"/>
      <c r="AH139" s="238"/>
    </row>
    <row r="140" spans="25:34" x14ac:dyDescent="0.25">
      <c r="Y140" s="216"/>
      <c r="Z140" s="216"/>
      <c r="AG140" s="238"/>
      <c r="AH140" s="238"/>
    </row>
    <row r="141" spans="25:34" x14ac:dyDescent="0.25">
      <c r="Y141" s="216"/>
      <c r="Z141" s="216"/>
      <c r="AG141" s="238"/>
      <c r="AH141" s="238"/>
    </row>
    <row r="142" spans="25:34" x14ac:dyDescent="0.25">
      <c r="Y142" s="216"/>
      <c r="Z142" s="216"/>
      <c r="AG142" s="238"/>
      <c r="AH142" s="238"/>
    </row>
    <row r="143" spans="25:34" x14ac:dyDescent="0.25">
      <c r="Y143" s="216"/>
      <c r="Z143" s="216"/>
      <c r="AG143" s="238"/>
      <c r="AH143" s="238"/>
    </row>
    <row r="144" spans="25:34" x14ac:dyDescent="0.25">
      <c r="Y144" s="216"/>
      <c r="Z144" s="216"/>
      <c r="AG144" s="238"/>
      <c r="AH144" s="238"/>
    </row>
    <row r="145" spans="25:34" x14ac:dyDescent="0.25">
      <c r="Y145" s="216"/>
      <c r="Z145" s="216"/>
      <c r="AG145" s="238"/>
      <c r="AH145" s="238"/>
    </row>
    <row r="146" spans="25:34" x14ac:dyDescent="0.25">
      <c r="Y146" s="216"/>
      <c r="Z146" s="216"/>
      <c r="AG146" s="238"/>
      <c r="AH146" s="238"/>
    </row>
    <row r="147" spans="25:34" x14ac:dyDescent="0.25">
      <c r="Y147" s="216"/>
      <c r="Z147" s="216"/>
      <c r="AG147" s="238"/>
      <c r="AH147" s="238"/>
    </row>
    <row r="148" spans="25:34" x14ac:dyDescent="0.25">
      <c r="Y148" s="216"/>
      <c r="Z148" s="216"/>
      <c r="AG148" s="238"/>
      <c r="AH148" s="238"/>
    </row>
    <row r="149" spans="25:34" x14ac:dyDescent="0.25">
      <c r="Y149" s="216"/>
      <c r="Z149" s="216"/>
      <c r="AG149" s="238"/>
      <c r="AH149" s="238"/>
    </row>
    <row r="150" spans="25:34" x14ac:dyDescent="0.25">
      <c r="Y150" s="216"/>
      <c r="Z150" s="216"/>
      <c r="AG150" s="238"/>
      <c r="AH150" s="238"/>
    </row>
    <row r="151" spans="25:34" x14ac:dyDescent="0.25">
      <c r="Y151" s="216"/>
      <c r="Z151" s="216"/>
      <c r="AG151" s="238"/>
      <c r="AH151" s="238"/>
    </row>
    <row r="152" spans="25:34" x14ac:dyDescent="0.25">
      <c r="Y152" s="216"/>
      <c r="Z152" s="216"/>
      <c r="AG152" s="238"/>
      <c r="AH152" s="238"/>
    </row>
    <row r="153" spans="25:34" x14ac:dyDescent="0.25">
      <c r="Y153" s="216"/>
      <c r="Z153" s="216"/>
      <c r="AG153" s="238"/>
      <c r="AH153" s="238"/>
    </row>
    <row r="154" spans="25:34" x14ac:dyDescent="0.25">
      <c r="Y154" s="216"/>
      <c r="Z154" s="216"/>
      <c r="AG154" s="238"/>
      <c r="AH154" s="238"/>
    </row>
    <row r="155" spans="25:34" x14ac:dyDescent="0.25">
      <c r="Y155" s="216"/>
      <c r="Z155" s="216"/>
      <c r="AG155" s="238"/>
      <c r="AH155" s="238"/>
    </row>
    <row r="156" spans="25:34" x14ac:dyDescent="0.25">
      <c r="Y156" s="216"/>
      <c r="Z156" s="216"/>
      <c r="AG156" s="238"/>
      <c r="AH156" s="238"/>
    </row>
    <row r="157" spans="25:34" x14ac:dyDescent="0.25">
      <c r="Y157" s="216"/>
      <c r="Z157" s="216"/>
      <c r="AG157" s="238"/>
      <c r="AH157" s="238"/>
    </row>
    <row r="158" spans="25:34" x14ac:dyDescent="0.25">
      <c r="Y158" s="216"/>
      <c r="Z158" s="216"/>
      <c r="AG158" s="238"/>
      <c r="AH158" s="238"/>
    </row>
    <row r="159" spans="25:34" x14ac:dyDescent="0.25">
      <c r="Y159" s="216"/>
      <c r="Z159" s="216"/>
      <c r="AG159" s="238"/>
      <c r="AH159" s="238"/>
    </row>
    <row r="160" spans="25:34" x14ac:dyDescent="0.25">
      <c r="Y160" s="216"/>
      <c r="Z160" s="216"/>
      <c r="AG160" s="238"/>
      <c r="AH160" s="238"/>
    </row>
    <row r="161" spans="25:34" x14ac:dyDescent="0.25">
      <c r="Y161" s="216"/>
      <c r="Z161" s="216"/>
      <c r="AG161" s="238"/>
      <c r="AH161" s="238"/>
    </row>
    <row r="162" spans="25:34" x14ac:dyDescent="0.25">
      <c r="Y162" s="216"/>
      <c r="Z162" s="216"/>
      <c r="AG162" s="238"/>
      <c r="AH162" s="238"/>
    </row>
    <row r="163" spans="25:34" x14ac:dyDescent="0.25">
      <c r="Y163" s="216"/>
      <c r="Z163" s="216"/>
      <c r="AG163" s="238"/>
      <c r="AH163" s="238"/>
    </row>
    <row r="164" spans="25:34" x14ac:dyDescent="0.25">
      <c r="Y164" s="216"/>
      <c r="Z164" s="216"/>
      <c r="AG164" s="238"/>
      <c r="AH164" s="238"/>
    </row>
    <row r="165" spans="25:34" x14ac:dyDescent="0.25">
      <c r="Y165" s="216"/>
      <c r="Z165" s="216"/>
      <c r="AG165" s="238"/>
      <c r="AH165" s="238"/>
    </row>
    <row r="166" spans="25:34" x14ac:dyDescent="0.25">
      <c r="Y166" s="216"/>
      <c r="Z166" s="216"/>
      <c r="AG166" s="238"/>
      <c r="AH166" s="238"/>
    </row>
    <row r="167" spans="25:34" x14ac:dyDescent="0.25">
      <c r="Y167" s="216"/>
      <c r="Z167" s="216"/>
      <c r="AG167" s="238"/>
      <c r="AH167" s="238"/>
    </row>
    <row r="168" spans="25:34" x14ac:dyDescent="0.25">
      <c r="Y168" s="216"/>
      <c r="Z168" s="216"/>
      <c r="AG168" s="238"/>
      <c r="AH168" s="238"/>
    </row>
    <row r="169" spans="25:34" x14ac:dyDescent="0.25">
      <c r="Y169" s="216"/>
      <c r="Z169" s="216"/>
      <c r="AG169" s="238"/>
      <c r="AH169" s="238"/>
    </row>
    <row r="170" spans="25:34" x14ac:dyDescent="0.25">
      <c r="Y170" s="216"/>
      <c r="Z170" s="216"/>
      <c r="AG170" s="238"/>
      <c r="AH170" s="238"/>
    </row>
    <row r="171" spans="25:34" x14ac:dyDescent="0.25">
      <c r="Y171" s="216"/>
      <c r="Z171" s="216"/>
      <c r="AG171" s="238"/>
      <c r="AH171" s="238"/>
    </row>
    <row r="172" spans="25:34" x14ac:dyDescent="0.25">
      <c r="Y172" s="216"/>
      <c r="Z172" s="216"/>
      <c r="AG172" s="238"/>
      <c r="AH172" s="238"/>
    </row>
    <row r="173" spans="25:34" x14ac:dyDescent="0.25">
      <c r="Y173" s="216"/>
      <c r="Z173" s="216"/>
      <c r="AG173" s="238"/>
      <c r="AH173" s="238"/>
    </row>
    <row r="174" spans="25:34" x14ac:dyDescent="0.25">
      <c r="Y174" s="216"/>
      <c r="Z174" s="216"/>
      <c r="AG174" s="238"/>
      <c r="AH174" s="238"/>
    </row>
    <row r="175" spans="25:34" x14ac:dyDescent="0.25">
      <c r="Y175" s="216"/>
      <c r="Z175" s="216"/>
      <c r="AG175" s="238"/>
      <c r="AH175" s="238"/>
    </row>
    <row r="176" spans="25:34" x14ac:dyDescent="0.25">
      <c r="Y176" s="216"/>
      <c r="Z176" s="216"/>
      <c r="AG176" s="238"/>
      <c r="AH176" s="238"/>
    </row>
    <row r="177" spans="25:34" x14ac:dyDescent="0.25">
      <c r="Y177" s="216"/>
      <c r="Z177" s="216"/>
      <c r="AG177" s="238"/>
      <c r="AH177" s="238"/>
    </row>
    <row r="178" spans="25:34" x14ac:dyDescent="0.25">
      <c r="Y178" s="216"/>
      <c r="Z178" s="216"/>
      <c r="AG178" s="238"/>
      <c r="AH178" s="238"/>
    </row>
    <row r="179" spans="25:34" x14ac:dyDescent="0.25">
      <c r="Y179" s="216"/>
      <c r="Z179" s="216"/>
      <c r="AG179" s="238"/>
      <c r="AH179" s="238"/>
    </row>
    <row r="180" spans="25:34" x14ac:dyDescent="0.25">
      <c r="Y180" s="216"/>
      <c r="Z180" s="216"/>
      <c r="AG180" s="238"/>
      <c r="AH180" s="238"/>
    </row>
    <row r="181" spans="25:34" x14ac:dyDescent="0.25">
      <c r="Y181" s="216"/>
      <c r="Z181" s="216"/>
      <c r="AG181" s="238"/>
      <c r="AH181" s="238"/>
    </row>
    <row r="182" spans="25:34" x14ac:dyDescent="0.25">
      <c r="Y182" s="216"/>
      <c r="Z182" s="216"/>
      <c r="AG182" s="238"/>
      <c r="AH182" s="238"/>
    </row>
    <row r="183" spans="25:34" x14ac:dyDescent="0.25">
      <c r="Y183" s="216"/>
      <c r="Z183" s="216"/>
      <c r="AG183" s="238"/>
      <c r="AH183" s="238"/>
    </row>
    <row r="184" spans="25:34" x14ac:dyDescent="0.25">
      <c r="Y184" s="216"/>
      <c r="Z184" s="216"/>
      <c r="AG184" s="238"/>
      <c r="AH184" s="238"/>
    </row>
    <row r="185" spans="25:34" x14ac:dyDescent="0.25">
      <c r="Y185" s="216"/>
      <c r="Z185" s="216"/>
      <c r="AG185" s="238"/>
      <c r="AH185" s="238"/>
    </row>
    <row r="186" spans="25:34" x14ac:dyDescent="0.25">
      <c r="Y186" s="216"/>
      <c r="Z186" s="216"/>
      <c r="AG186" s="238"/>
      <c r="AH186" s="238"/>
    </row>
    <row r="187" spans="25:34" x14ac:dyDescent="0.25">
      <c r="Y187" s="216"/>
      <c r="Z187" s="216"/>
      <c r="AG187" s="238"/>
      <c r="AH187" s="238"/>
    </row>
    <row r="188" spans="25:34" x14ac:dyDescent="0.25">
      <c r="Y188" s="216"/>
      <c r="Z188" s="216"/>
      <c r="AG188" s="238"/>
      <c r="AH188" s="238"/>
    </row>
    <row r="189" spans="25:34" x14ac:dyDescent="0.25">
      <c r="Y189" s="216"/>
      <c r="Z189" s="216"/>
      <c r="AG189" s="238"/>
      <c r="AH189" s="238"/>
    </row>
    <row r="190" spans="25:34" x14ac:dyDescent="0.25">
      <c r="Y190" s="216"/>
      <c r="Z190" s="216"/>
      <c r="AG190" s="238"/>
      <c r="AH190" s="238"/>
    </row>
    <row r="191" spans="25:34" x14ac:dyDescent="0.25">
      <c r="Y191" s="216"/>
      <c r="Z191" s="216"/>
      <c r="AG191" s="238"/>
      <c r="AH191" s="238"/>
    </row>
    <row r="192" spans="25:34" x14ac:dyDescent="0.25">
      <c r="Y192" s="216"/>
      <c r="Z192" s="216"/>
      <c r="AG192" s="238"/>
      <c r="AH192" s="238"/>
    </row>
    <row r="193" spans="25:34" x14ac:dyDescent="0.25">
      <c r="Y193" s="216"/>
      <c r="Z193" s="216"/>
      <c r="AG193" s="238"/>
      <c r="AH193" s="238"/>
    </row>
    <row r="194" spans="25:34" x14ac:dyDescent="0.25">
      <c r="Y194" s="216"/>
      <c r="Z194" s="216"/>
      <c r="AG194" s="238"/>
      <c r="AH194" s="238"/>
    </row>
    <row r="195" spans="25:34" x14ac:dyDescent="0.25">
      <c r="Y195" s="216"/>
      <c r="Z195" s="216"/>
      <c r="AG195" s="238"/>
      <c r="AH195" s="238"/>
    </row>
    <row r="196" spans="25:34" x14ac:dyDescent="0.25">
      <c r="Y196" s="216"/>
      <c r="Z196" s="216"/>
      <c r="AG196" s="238"/>
      <c r="AH196" s="238"/>
    </row>
    <row r="197" spans="25:34" x14ac:dyDescent="0.25">
      <c r="Y197" s="216"/>
      <c r="Z197" s="216"/>
      <c r="AG197" s="238"/>
      <c r="AH197" s="238"/>
    </row>
    <row r="198" spans="25:34" x14ac:dyDescent="0.25">
      <c r="Y198" s="216"/>
      <c r="Z198" s="216"/>
      <c r="AG198" s="238"/>
      <c r="AH198" s="238"/>
    </row>
    <row r="199" spans="25:34" x14ac:dyDescent="0.25">
      <c r="Y199" s="216"/>
      <c r="Z199" s="216"/>
      <c r="AG199" s="238"/>
      <c r="AH199" s="238"/>
    </row>
    <row r="200" spans="25:34" x14ac:dyDescent="0.25">
      <c r="Y200" s="216"/>
      <c r="Z200" s="216"/>
      <c r="AG200" s="238"/>
      <c r="AH200" s="238"/>
    </row>
    <row r="201" spans="25:34" x14ac:dyDescent="0.25">
      <c r="Y201" s="216"/>
      <c r="Z201" s="216"/>
      <c r="AG201" s="238"/>
      <c r="AH201" s="238"/>
    </row>
    <row r="202" spans="25:34" x14ac:dyDescent="0.25">
      <c r="Y202" s="216"/>
      <c r="Z202" s="216"/>
      <c r="AG202" s="238"/>
      <c r="AH202" s="238"/>
    </row>
    <row r="203" spans="25:34" x14ac:dyDescent="0.25">
      <c r="Y203" s="216"/>
      <c r="Z203" s="216"/>
      <c r="AG203" s="238"/>
      <c r="AH203" s="238"/>
    </row>
    <row r="204" spans="25:34" x14ac:dyDescent="0.25">
      <c r="Y204" s="216"/>
      <c r="Z204" s="216"/>
      <c r="AG204" s="238"/>
      <c r="AH204" s="238"/>
    </row>
    <row r="205" spans="25:34" x14ac:dyDescent="0.25">
      <c r="Y205" s="216"/>
      <c r="Z205" s="216"/>
      <c r="AG205" s="238"/>
      <c r="AH205" s="238"/>
    </row>
    <row r="206" spans="25:34" x14ac:dyDescent="0.25">
      <c r="Y206" s="216"/>
      <c r="Z206" s="216"/>
      <c r="AG206" s="238"/>
      <c r="AH206" s="238"/>
    </row>
    <row r="207" spans="25:34" x14ac:dyDescent="0.25">
      <c r="Y207" s="216"/>
      <c r="Z207" s="216"/>
      <c r="AG207" s="238"/>
      <c r="AH207" s="238"/>
    </row>
    <row r="208" spans="25:34" x14ac:dyDescent="0.25">
      <c r="Y208" s="216"/>
      <c r="Z208" s="216"/>
      <c r="AG208" s="238"/>
      <c r="AH208" s="238"/>
    </row>
    <row r="209" spans="25:34" x14ac:dyDescent="0.25">
      <c r="Y209" s="216"/>
      <c r="Z209" s="216"/>
      <c r="AG209" s="238"/>
      <c r="AH209" s="238"/>
    </row>
    <row r="210" spans="25:34" x14ac:dyDescent="0.25">
      <c r="Y210" s="216"/>
      <c r="Z210" s="216"/>
      <c r="AG210" s="238"/>
      <c r="AH210" s="238"/>
    </row>
    <row r="211" spans="25:34" x14ac:dyDescent="0.25">
      <c r="Y211" s="216"/>
      <c r="Z211" s="216"/>
      <c r="AG211" s="238"/>
      <c r="AH211" s="238"/>
    </row>
    <row r="212" spans="25:34" x14ac:dyDescent="0.25">
      <c r="Y212" s="216"/>
      <c r="Z212" s="216"/>
      <c r="AG212" s="238"/>
      <c r="AH212" s="238"/>
    </row>
    <row r="213" spans="25:34" x14ac:dyDescent="0.25">
      <c r="Y213" s="216"/>
      <c r="Z213" s="216"/>
      <c r="AG213" s="238"/>
      <c r="AH213" s="238"/>
    </row>
    <row r="214" spans="25:34" x14ac:dyDescent="0.25">
      <c r="Y214" s="216"/>
      <c r="Z214" s="216"/>
      <c r="AG214" s="238"/>
      <c r="AH214" s="238"/>
    </row>
    <row r="215" spans="25:34" x14ac:dyDescent="0.25">
      <c r="Y215" s="216"/>
      <c r="Z215" s="216"/>
      <c r="AG215" s="238"/>
      <c r="AH215" s="238"/>
    </row>
    <row r="216" spans="25:34" x14ac:dyDescent="0.25">
      <c r="Y216" s="216"/>
      <c r="Z216" s="216"/>
      <c r="AG216" s="238"/>
      <c r="AH216" s="238"/>
    </row>
    <row r="217" spans="25:34" x14ac:dyDescent="0.25">
      <c r="Y217" s="216"/>
      <c r="Z217" s="216"/>
      <c r="AG217" s="238"/>
      <c r="AH217" s="238"/>
    </row>
    <row r="218" spans="25:34" x14ac:dyDescent="0.25">
      <c r="Y218" s="216"/>
      <c r="Z218" s="216"/>
      <c r="AG218" s="238"/>
      <c r="AH218" s="238"/>
    </row>
    <row r="219" spans="25:34" x14ac:dyDescent="0.25">
      <c r="Y219" s="216"/>
      <c r="Z219" s="216"/>
      <c r="AG219" s="238"/>
      <c r="AH219" s="238"/>
    </row>
    <row r="220" spans="25:34" x14ac:dyDescent="0.25">
      <c r="Y220" s="216"/>
      <c r="Z220" s="216"/>
      <c r="AG220" s="238"/>
      <c r="AH220" s="238"/>
    </row>
    <row r="221" spans="25:34" x14ac:dyDescent="0.25">
      <c r="Y221" s="216"/>
      <c r="Z221" s="216"/>
      <c r="AG221" s="238"/>
      <c r="AH221" s="238"/>
    </row>
    <row r="222" spans="25:34" x14ac:dyDescent="0.25">
      <c r="Y222" s="216"/>
      <c r="Z222" s="216"/>
      <c r="AG222" s="238"/>
      <c r="AH222" s="238"/>
    </row>
    <row r="223" spans="25:34" x14ac:dyDescent="0.25">
      <c r="Y223" s="216"/>
      <c r="Z223" s="216"/>
      <c r="AG223" s="238"/>
      <c r="AH223" s="238"/>
    </row>
    <row r="224" spans="25:34" x14ac:dyDescent="0.25">
      <c r="Y224" s="216"/>
      <c r="Z224" s="216"/>
      <c r="AG224" s="238"/>
      <c r="AH224" s="238"/>
    </row>
    <row r="225" spans="25:34" x14ac:dyDescent="0.25">
      <c r="Y225" s="216"/>
      <c r="Z225" s="216"/>
      <c r="AG225" s="238"/>
      <c r="AH225" s="238"/>
    </row>
    <row r="226" spans="25:34" x14ac:dyDescent="0.25">
      <c r="Y226" s="216"/>
      <c r="Z226" s="216"/>
      <c r="AG226" s="238"/>
      <c r="AH226" s="238"/>
    </row>
    <row r="227" spans="25:34" x14ac:dyDescent="0.25">
      <c r="Y227" s="216"/>
      <c r="Z227" s="216"/>
      <c r="AG227" s="238"/>
      <c r="AH227" s="238"/>
    </row>
    <row r="228" spans="25:34" x14ac:dyDescent="0.25">
      <c r="Y228" s="216"/>
      <c r="Z228" s="216"/>
      <c r="AG228" s="238"/>
      <c r="AH228" s="238"/>
    </row>
    <row r="229" spans="25:34" x14ac:dyDescent="0.25">
      <c r="Y229" s="216"/>
      <c r="Z229" s="216"/>
      <c r="AG229" s="238"/>
      <c r="AH229" s="238"/>
    </row>
    <row r="230" spans="25:34" x14ac:dyDescent="0.25">
      <c r="Y230" s="216"/>
      <c r="Z230" s="216"/>
      <c r="AG230" s="238"/>
      <c r="AH230" s="238"/>
    </row>
    <row r="231" spans="25:34" x14ac:dyDescent="0.25">
      <c r="Y231" s="216"/>
      <c r="Z231" s="216"/>
      <c r="AG231" s="238"/>
      <c r="AH231" s="238"/>
    </row>
    <row r="232" spans="25:34" x14ac:dyDescent="0.25">
      <c r="Y232" s="216"/>
      <c r="Z232" s="216"/>
      <c r="AG232" s="238"/>
      <c r="AH232" s="238"/>
    </row>
    <row r="233" spans="25:34" x14ac:dyDescent="0.25">
      <c r="Y233" s="216"/>
      <c r="Z233" s="216"/>
      <c r="AG233" s="238"/>
      <c r="AH233" s="238"/>
    </row>
    <row r="234" spans="25:34" x14ac:dyDescent="0.25">
      <c r="Y234" s="216"/>
      <c r="Z234" s="216"/>
      <c r="AG234" s="238"/>
      <c r="AH234" s="238"/>
    </row>
    <row r="235" spans="25:34" x14ac:dyDescent="0.25">
      <c r="Y235" s="216"/>
      <c r="Z235" s="216"/>
      <c r="AG235" s="238"/>
      <c r="AH235" s="238"/>
    </row>
    <row r="236" spans="25:34" x14ac:dyDescent="0.25">
      <c r="Y236" s="216"/>
      <c r="Z236" s="216"/>
      <c r="AG236" s="238"/>
      <c r="AH236" s="238"/>
    </row>
    <row r="237" spans="25:34" x14ac:dyDescent="0.25">
      <c r="Y237" s="216"/>
      <c r="Z237" s="216"/>
      <c r="AG237" s="238"/>
      <c r="AH237" s="238"/>
    </row>
    <row r="238" spans="25:34" x14ac:dyDescent="0.25">
      <c r="Y238" s="216"/>
      <c r="Z238" s="216"/>
      <c r="AG238" s="238"/>
      <c r="AH238" s="238"/>
    </row>
    <row r="239" spans="25:34" x14ac:dyDescent="0.25">
      <c r="Y239" s="216"/>
      <c r="Z239" s="216"/>
      <c r="AG239" s="238"/>
      <c r="AH239" s="238"/>
    </row>
    <row r="240" spans="25:34" x14ac:dyDescent="0.25">
      <c r="Y240" s="216"/>
      <c r="Z240" s="216"/>
      <c r="AG240" s="238"/>
      <c r="AH240" s="238"/>
    </row>
    <row r="241" spans="25:34" x14ac:dyDescent="0.25">
      <c r="Y241" s="216"/>
      <c r="Z241" s="216"/>
      <c r="AG241" s="238"/>
      <c r="AH241" s="238"/>
    </row>
    <row r="242" spans="25:34" x14ac:dyDescent="0.25">
      <c r="AG242" s="238"/>
      <c r="AH242" s="238"/>
    </row>
    <row r="243" spans="25:34" x14ac:dyDescent="0.25">
      <c r="AG243" s="238"/>
      <c r="AH243" s="238"/>
    </row>
    <row r="244" spans="25:34" x14ac:dyDescent="0.25">
      <c r="AG244" s="238"/>
      <c r="AH244" s="238"/>
    </row>
    <row r="245" spans="25:34" x14ac:dyDescent="0.25">
      <c r="AG245" s="238"/>
      <c r="AH245" s="238"/>
    </row>
    <row r="246" spans="25:34" x14ac:dyDescent="0.25">
      <c r="AG246" s="238"/>
      <c r="AH246" s="238"/>
    </row>
    <row r="247" spans="25:34" x14ac:dyDescent="0.25">
      <c r="AG247" s="238"/>
      <c r="AH247" s="238"/>
    </row>
    <row r="248" spans="25:34" x14ac:dyDescent="0.25">
      <c r="AG248" s="238"/>
      <c r="AH248" s="238"/>
    </row>
    <row r="249" spans="25:34" x14ac:dyDescent="0.25">
      <c r="AG249" s="238"/>
      <c r="AH249" s="238"/>
    </row>
    <row r="250" spans="25:34" x14ac:dyDescent="0.25">
      <c r="AG250" s="238"/>
      <c r="AH250" s="238"/>
    </row>
    <row r="251" spans="25:34" x14ac:dyDescent="0.25">
      <c r="AG251" s="238"/>
      <c r="AH251" s="238"/>
    </row>
    <row r="252" spans="25:34" x14ac:dyDescent="0.25">
      <c r="AG252" s="238"/>
      <c r="AH252" s="238"/>
    </row>
    <row r="253" spans="25:34" x14ac:dyDescent="0.25">
      <c r="AG253" s="238"/>
      <c r="AH253" s="238"/>
    </row>
    <row r="254" spans="25:34" x14ac:dyDescent="0.25">
      <c r="AG254" s="238"/>
      <c r="AH254" s="238"/>
    </row>
    <row r="255" spans="25:34" x14ac:dyDescent="0.25">
      <c r="AG255" s="238"/>
      <c r="AH255" s="238"/>
    </row>
    <row r="256" spans="25:34" x14ac:dyDescent="0.25">
      <c r="AG256" s="238"/>
      <c r="AH256" s="238"/>
    </row>
    <row r="257" spans="33:34" x14ac:dyDescent="0.25">
      <c r="AG257" s="238"/>
      <c r="AH257" s="238"/>
    </row>
    <row r="258" spans="33:34" x14ac:dyDescent="0.25">
      <c r="AG258" s="238"/>
      <c r="AH258" s="238"/>
    </row>
    <row r="259" spans="33:34" x14ac:dyDescent="0.25">
      <c r="AG259" s="238"/>
      <c r="AH259" s="238"/>
    </row>
    <row r="260" spans="33:34" x14ac:dyDescent="0.25">
      <c r="AG260" s="238"/>
      <c r="AH260" s="238"/>
    </row>
    <row r="261" spans="33:34" x14ac:dyDescent="0.25">
      <c r="AG261" s="238"/>
      <c r="AH261" s="238"/>
    </row>
    <row r="262" spans="33:34" x14ac:dyDescent="0.25">
      <c r="AG262" s="238"/>
      <c r="AH262" s="238"/>
    </row>
    <row r="263" spans="33:34" x14ac:dyDescent="0.25">
      <c r="AG263" s="238"/>
      <c r="AH263" s="238"/>
    </row>
    <row r="264" spans="33:34" x14ac:dyDescent="0.25">
      <c r="AG264" s="238"/>
      <c r="AH264" s="238"/>
    </row>
    <row r="265" spans="33:34" x14ac:dyDescent="0.25">
      <c r="AG265" s="238"/>
      <c r="AH265" s="238"/>
    </row>
    <row r="266" spans="33:34" x14ac:dyDescent="0.25">
      <c r="AG266" s="238"/>
      <c r="AH266" s="238"/>
    </row>
    <row r="267" spans="33:34" x14ac:dyDescent="0.25">
      <c r="AG267" s="238"/>
      <c r="AH267" s="238"/>
    </row>
    <row r="268" spans="33:34" x14ac:dyDescent="0.25">
      <c r="AG268" s="238"/>
      <c r="AH268" s="238"/>
    </row>
    <row r="269" spans="33:34" x14ac:dyDescent="0.25">
      <c r="AG269" s="238"/>
      <c r="AH269" s="238"/>
    </row>
    <row r="270" spans="33:34" x14ac:dyDescent="0.25">
      <c r="AG270" s="238"/>
      <c r="AH270" s="238"/>
    </row>
    <row r="271" spans="33:34" x14ac:dyDescent="0.25">
      <c r="AG271" s="238"/>
      <c r="AH271" s="238"/>
    </row>
    <row r="272" spans="33:34" x14ac:dyDescent="0.25">
      <c r="AG272" s="238"/>
      <c r="AH272" s="238"/>
    </row>
    <row r="273" spans="33:34" x14ac:dyDescent="0.25">
      <c r="AG273" s="238"/>
      <c r="AH273" s="238"/>
    </row>
    <row r="274" spans="33:34" x14ac:dyDescent="0.25">
      <c r="AG274" s="238"/>
      <c r="AH274" s="238"/>
    </row>
    <row r="275" spans="33:34" x14ac:dyDescent="0.25">
      <c r="AG275" s="238"/>
      <c r="AH275" s="238"/>
    </row>
    <row r="276" spans="33:34" ht="15" x14ac:dyDescent="0.25">
      <c r="AG276" s="247"/>
      <c r="AH276" s="238"/>
    </row>
    <row r="277" spans="33:34" ht="15" x14ac:dyDescent="0.25">
      <c r="AG277" s="247" t="s">
        <v>379</v>
      </c>
      <c r="AH277" s="238"/>
    </row>
    <row r="278" spans="33:34" x14ac:dyDescent="0.25">
      <c r="AG278" s="238" t="s">
        <v>380</v>
      </c>
      <c r="AH278" s="238"/>
    </row>
    <row r="279" spans="33:34" x14ac:dyDescent="0.25">
      <c r="AG279" s="238" t="s">
        <v>381</v>
      </c>
      <c r="AH279" s="238"/>
    </row>
    <row r="280" spans="33:34" x14ac:dyDescent="0.25">
      <c r="AG280" s="238" t="s">
        <v>382</v>
      </c>
      <c r="AH280" s="238"/>
    </row>
    <row r="281" spans="33:34" x14ac:dyDescent="0.25">
      <c r="AG281" s="238" t="s">
        <v>383</v>
      </c>
      <c r="AH281" s="238"/>
    </row>
    <row r="282" spans="33:34" x14ac:dyDescent="0.25">
      <c r="AG282" s="238" t="s">
        <v>384</v>
      </c>
      <c r="AH282" s="238"/>
    </row>
    <row r="283" spans="33:34" x14ac:dyDescent="0.25">
      <c r="AG283" s="238" t="s">
        <v>385</v>
      </c>
      <c r="AH283" s="238"/>
    </row>
    <row r="284" spans="33:34" x14ac:dyDescent="0.25">
      <c r="AG284" s="238" t="s">
        <v>386</v>
      </c>
      <c r="AH284" s="238"/>
    </row>
    <row r="285" spans="33:34" x14ac:dyDescent="0.25">
      <c r="AG285" s="238" t="s">
        <v>387</v>
      </c>
      <c r="AH285" s="238"/>
    </row>
    <row r="286" spans="33:34" x14ac:dyDescent="0.25">
      <c r="AG286" s="238" t="s">
        <v>388</v>
      </c>
      <c r="AH286" s="238"/>
    </row>
    <row r="287" spans="33:34" x14ac:dyDescent="0.25">
      <c r="AG287" s="238" t="s">
        <v>389</v>
      </c>
      <c r="AH287" s="238"/>
    </row>
    <row r="288" spans="33:34" x14ac:dyDescent="0.25">
      <c r="AG288" s="238" t="s">
        <v>390</v>
      </c>
      <c r="AH288" s="238"/>
    </row>
    <row r="289" spans="33:34" x14ac:dyDescent="0.25">
      <c r="AG289" s="238" t="s">
        <v>391</v>
      </c>
      <c r="AH289" s="238"/>
    </row>
    <row r="290" spans="33:34" x14ac:dyDescent="0.25">
      <c r="AG290" s="238" t="s">
        <v>392</v>
      </c>
      <c r="AH290" s="238"/>
    </row>
    <row r="291" spans="33:34" x14ac:dyDescent="0.25">
      <c r="AG291" s="238" t="s">
        <v>393</v>
      </c>
      <c r="AH291" s="238"/>
    </row>
    <row r="292" spans="33:34" x14ac:dyDescent="0.25">
      <c r="AG292" s="238" t="s">
        <v>394</v>
      </c>
      <c r="AH292" s="238"/>
    </row>
    <row r="293" spans="33:34" x14ac:dyDescent="0.25">
      <c r="AG293" s="238" t="s">
        <v>395</v>
      </c>
      <c r="AH293" s="238"/>
    </row>
    <row r="294" spans="33:34" x14ac:dyDescent="0.25">
      <c r="AG294" s="238" t="s">
        <v>396</v>
      </c>
      <c r="AH294" s="238"/>
    </row>
    <row r="295" spans="33:34" x14ac:dyDescent="0.25">
      <c r="AG295" s="238" t="s">
        <v>397</v>
      </c>
      <c r="AH295" s="238"/>
    </row>
    <row r="296" spans="33:34" x14ac:dyDescent="0.25">
      <c r="AG296" s="238" t="s">
        <v>398</v>
      </c>
      <c r="AH296" s="238"/>
    </row>
    <row r="297" spans="33:34" x14ac:dyDescent="0.25">
      <c r="AG297" s="238" t="s">
        <v>399</v>
      </c>
      <c r="AH297" s="238"/>
    </row>
    <row r="298" spans="33:34" x14ac:dyDescent="0.25">
      <c r="AG298" s="238" t="s">
        <v>400</v>
      </c>
      <c r="AH298" s="238"/>
    </row>
    <row r="299" spans="33:34" x14ac:dyDescent="0.25">
      <c r="AG299" s="238" t="s">
        <v>401</v>
      </c>
      <c r="AH299" s="238"/>
    </row>
    <row r="300" spans="33:34" x14ac:dyDescent="0.25">
      <c r="AG300" s="238" t="s">
        <v>402</v>
      </c>
      <c r="AH300" s="238"/>
    </row>
    <row r="301" spans="33:34" x14ac:dyDescent="0.25">
      <c r="AG301" s="238" t="s">
        <v>403</v>
      </c>
      <c r="AH301" s="238"/>
    </row>
    <row r="302" spans="33:34" x14ac:dyDescent="0.25">
      <c r="AG302" s="238" t="s">
        <v>404</v>
      </c>
      <c r="AH302" s="238"/>
    </row>
    <row r="303" spans="33:34" x14ac:dyDescent="0.25">
      <c r="AG303" s="238" t="s">
        <v>405</v>
      </c>
      <c r="AH303" s="238"/>
    </row>
    <row r="304" spans="33:34" x14ac:dyDescent="0.25">
      <c r="AG304" s="238" t="s">
        <v>406</v>
      </c>
      <c r="AH304" s="238"/>
    </row>
    <row r="305" spans="33:34" x14ac:dyDescent="0.25">
      <c r="AG305" s="238" t="s">
        <v>407</v>
      </c>
      <c r="AH305" s="238"/>
    </row>
    <row r="306" spans="33:34" x14ac:dyDescent="0.25">
      <c r="AG306" s="238" t="s">
        <v>408</v>
      </c>
      <c r="AH306" s="238"/>
    </row>
    <row r="307" spans="33:34" x14ac:dyDescent="0.25">
      <c r="AG307" s="238" t="s">
        <v>409</v>
      </c>
      <c r="AH307" s="238"/>
    </row>
    <row r="308" spans="33:34" x14ac:dyDescent="0.25">
      <c r="AG308" s="238"/>
      <c r="AH308" s="238"/>
    </row>
    <row r="309" spans="33:34" ht="15" x14ac:dyDescent="0.25">
      <c r="AG309" s="247" t="s">
        <v>410</v>
      </c>
      <c r="AH309" s="238"/>
    </row>
    <row r="310" spans="33:34" x14ac:dyDescent="0.25">
      <c r="AG310" s="238" t="s">
        <v>411</v>
      </c>
      <c r="AH310" s="238"/>
    </row>
    <row r="311" spans="33:34" x14ac:dyDescent="0.25">
      <c r="AG311" s="238" t="s">
        <v>412</v>
      </c>
      <c r="AH311" s="238"/>
    </row>
    <row r="312" spans="33:34" x14ac:dyDescent="0.25">
      <c r="AG312" s="238" t="s">
        <v>413</v>
      </c>
      <c r="AH312" s="238"/>
    </row>
    <row r="313" spans="33:34" x14ac:dyDescent="0.25">
      <c r="AG313" s="238"/>
      <c r="AH313" s="238"/>
    </row>
    <row r="314" spans="33:34" ht="15" x14ac:dyDescent="0.25">
      <c r="AG314" s="247" t="s">
        <v>414</v>
      </c>
      <c r="AH314" s="238"/>
    </row>
    <row r="315" spans="33:34" x14ac:dyDescent="0.25">
      <c r="AG315" s="238" t="s">
        <v>415</v>
      </c>
      <c r="AH315" s="238"/>
    </row>
    <row r="316" spans="33:34" x14ac:dyDescent="0.25">
      <c r="AG316" s="238" t="s">
        <v>416</v>
      </c>
      <c r="AH316" s="238"/>
    </row>
    <row r="317" spans="33:34" x14ac:dyDescent="0.25">
      <c r="AG317" s="238" t="s">
        <v>417</v>
      </c>
      <c r="AH317" s="238"/>
    </row>
    <row r="318" spans="33:34" x14ac:dyDescent="0.25">
      <c r="AG318" s="238" t="s">
        <v>418</v>
      </c>
      <c r="AH318" s="238"/>
    </row>
    <row r="319" spans="33:34" x14ac:dyDescent="0.25">
      <c r="AG319" s="238" t="s">
        <v>419</v>
      </c>
      <c r="AH319" s="238"/>
    </row>
    <row r="320" spans="33:34" x14ac:dyDescent="0.25">
      <c r="AG320" s="238" t="s">
        <v>420</v>
      </c>
      <c r="AH320" s="238"/>
    </row>
    <row r="321" spans="33:34" x14ac:dyDescent="0.25">
      <c r="AG321" s="238" t="s">
        <v>421</v>
      </c>
      <c r="AH321" s="238"/>
    </row>
    <row r="322" spans="33:34" x14ac:dyDescent="0.25">
      <c r="AG322" s="238" t="s">
        <v>422</v>
      </c>
      <c r="AH322" s="238"/>
    </row>
    <row r="323" spans="33:34" x14ac:dyDescent="0.25">
      <c r="AG323" s="238" t="s">
        <v>423</v>
      </c>
      <c r="AH323" s="238"/>
    </row>
    <row r="324" spans="33:34" ht="15" x14ac:dyDescent="0.25">
      <c r="AG324" s="247"/>
      <c r="AH324" s="238"/>
    </row>
    <row r="325" spans="33:34" ht="15" x14ac:dyDescent="0.25">
      <c r="AG325" s="247" t="s">
        <v>424</v>
      </c>
      <c r="AH325" s="238"/>
    </row>
    <row r="326" spans="33:34" x14ac:dyDescent="0.25">
      <c r="AG326" s="238"/>
      <c r="AH326" s="238"/>
    </row>
    <row r="327" spans="33:34" x14ac:dyDescent="0.25">
      <c r="AG327" s="238" t="s">
        <v>425</v>
      </c>
      <c r="AH327" s="238"/>
    </row>
    <row r="328" spans="33:34" x14ac:dyDescent="0.25">
      <c r="AG328" s="238"/>
      <c r="AH328" s="238"/>
    </row>
    <row r="329" spans="33:34" ht="15" x14ac:dyDescent="0.25">
      <c r="AG329" s="247" t="s">
        <v>426</v>
      </c>
      <c r="AH329" s="238"/>
    </row>
    <row r="330" spans="33:34" ht="15" x14ac:dyDescent="0.25">
      <c r="AG330" s="247"/>
      <c r="AH330" s="238"/>
    </row>
    <row r="331" spans="33:34" x14ac:dyDescent="0.25">
      <c r="AG331" s="238" t="s">
        <v>427</v>
      </c>
      <c r="AH331" s="238"/>
    </row>
    <row r="332" spans="33:34" x14ac:dyDescent="0.25">
      <c r="AG332" s="238" t="s">
        <v>428</v>
      </c>
      <c r="AH332" s="238"/>
    </row>
    <row r="333" spans="33:34" x14ac:dyDescent="0.25">
      <c r="AG333" s="238" t="s">
        <v>429</v>
      </c>
      <c r="AH333" s="238"/>
    </row>
    <row r="334" spans="33:34" x14ac:dyDescent="0.25">
      <c r="AG334" s="238" t="s">
        <v>430</v>
      </c>
      <c r="AH334" s="238"/>
    </row>
    <row r="335" spans="33:34" x14ac:dyDescent="0.25">
      <c r="AG335" s="238" t="s">
        <v>431</v>
      </c>
      <c r="AH335" s="238"/>
    </row>
    <row r="336" spans="33:34" x14ac:dyDescent="0.25">
      <c r="AG336" s="238" t="s">
        <v>432</v>
      </c>
      <c r="AH336" s="238"/>
    </row>
    <row r="337" spans="33:34" x14ac:dyDescent="0.25">
      <c r="AG337" s="238" t="s">
        <v>433</v>
      </c>
      <c r="AH337" s="238"/>
    </row>
    <row r="338" spans="33:34" x14ac:dyDescent="0.25">
      <c r="AG338" s="238" t="s">
        <v>434</v>
      </c>
      <c r="AH338" s="238"/>
    </row>
    <row r="339" spans="33:34" x14ac:dyDescent="0.25">
      <c r="AG339" s="238" t="s">
        <v>435</v>
      </c>
      <c r="AH339" s="238"/>
    </row>
    <row r="340" spans="33:34" x14ac:dyDescent="0.25">
      <c r="AG340" s="238" t="s">
        <v>436</v>
      </c>
      <c r="AH340" s="238"/>
    </row>
    <row r="341" spans="33:34" x14ac:dyDescent="0.25">
      <c r="AG341" s="238" t="s">
        <v>437</v>
      </c>
      <c r="AH341" s="238"/>
    </row>
    <row r="342" spans="33:34" x14ac:dyDescent="0.25">
      <c r="AG342" s="238" t="s">
        <v>438</v>
      </c>
      <c r="AH342" s="238"/>
    </row>
    <row r="343" spans="33:34" x14ac:dyDescent="0.25">
      <c r="AG343" s="238" t="s">
        <v>439</v>
      </c>
      <c r="AH343" s="238"/>
    </row>
    <row r="344" spans="33:34" x14ac:dyDescent="0.25">
      <c r="AG344" s="238" t="s">
        <v>440</v>
      </c>
      <c r="AH344" s="238"/>
    </row>
    <row r="345" spans="33:34" x14ac:dyDescent="0.25">
      <c r="AG345" s="238" t="s">
        <v>441</v>
      </c>
      <c r="AH345" s="238"/>
    </row>
    <row r="346" spans="33:34" x14ac:dyDescent="0.25">
      <c r="AG346" s="238" t="s">
        <v>442</v>
      </c>
      <c r="AH346" s="238"/>
    </row>
    <row r="347" spans="33:34" x14ac:dyDescent="0.25">
      <c r="AG347" s="238" t="s">
        <v>443</v>
      </c>
      <c r="AH347" s="238"/>
    </row>
    <row r="348" spans="33:34" x14ac:dyDescent="0.25">
      <c r="AG348" s="238" t="s">
        <v>444</v>
      </c>
      <c r="AH348" s="238"/>
    </row>
    <row r="349" spans="33:34" x14ac:dyDescent="0.25">
      <c r="AG349" s="238" t="s">
        <v>445</v>
      </c>
      <c r="AH349" s="238"/>
    </row>
    <row r="350" spans="33:34" x14ac:dyDescent="0.25">
      <c r="AG350" s="238" t="s">
        <v>446</v>
      </c>
      <c r="AH350" s="238"/>
    </row>
    <row r="351" spans="33:34" x14ac:dyDescent="0.25">
      <c r="AG351" s="238" t="s">
        <v>447</v>
      </c>
      <c r="AH351" s="238"/>
    </row>
    <row r="352" spans="33:34" x14ac:dyDescent="0.25">
      <c r="AG352" s="238" t="s">
        <v>448</v>
      </c>
      <c r="AH352" s="238" t="s">
        <v>449</v>
      </c>
    </row>
    <row r="353" spans="33:34" x14ac:dyDescent="0.25">
      <c r="AG353" s="238" t="s">
        <v>450</v>
      </c>
      <c r="AH353" s="238"/>
    </row>
    <row r="354" spans="33:34" x14ac:dyDescent="0.25">
      <c r="AG354" s="238" t="s">
        <v>451</v>
      </c>
      <c r="AH354" s="238"/>
    </row>
    <row r="355" spans="33:34" x14ac:dyDescent="0.25">
      <c r="AG355" s="238" t="s">
        <v>452</v>
      </c>
      <c r="AH355" s="238"/>
    </row>
    <row r="356" spans="33:34" x14ac:dyDescent="0.25">
      <c r="AG356" s="238" t="s">
        <v>453</v>
      </c>
      <c r="AH356" s="238"/>
    </row>
    <row r="357" spans="33:34" x14ac:dyDescent="0.25">
      <c r="AG357" s="238" t="s">
        <v>454</v>
      </c>
      <c r="AH357" s="238"/>
    </row>
    <row r="358" spans="33:34" x14ac:dyDescent="0.25">
      <c r="AG358" s="238" t="s">
        <v>455</v>
      </c>
      <c r="AH358" s="238"/>
    </row>
    <row r="359" spans="33:34" x14ac:dyDescent="0.25">
      <c r="AG359" s="238" t="s">
        <v>456</v>
      </c>
      <c r="AH359" s="238"/>
    </row>
    <row r="360" spans="33:34" x14ac:dyDescent="0.25">
      <c r="AG360" s="238" t="s">
        <v>457</v>
      </c>
      <c r="AH360" s="238"/>
    </row>
    <row r="361" spans="33:34" x14ac:dyDescent="0.25">
      <c r="AG361" s="238" t="s">
        <v>458</v>
      </c>
      <c r="AH361" s="238"/>
    </row>
    <row r="362" spans="33:34" x14ac:dyDescent="0.25">
      <c r="AG362" s="238" t="s">
        <v>459</v>
      </c>
      <c r="AH362" s="238"/>
    </row>
    <row r="363" spans="33:34" x14ac:dyDescent="0.25">
      <c r="AG363" s="238" t="s">
        <v>460</v>
      </c>
      <c r="AH363" s="238"/>
    </row>
    <row r="364" spans="33:34" x14ac:dyDescent="0.25">
      <c r="AG364" s="238" t="s">
        <v>461</v>
      </c>
      <c r="AH364" s="238"/>
    </row>
    <row r="365" spans="33:34" x14ac:dyDescent="0.25">
      <c r="AG365" s="238" t="s">
        <v>462</v>
      </c>
      <c r="AH365" s="238"/>
    </row>
    <row r="366" spans="33:34" x14ac:dyDescent="0.25">
      <c r="AG366" s="238" t="s">
        <v>463</v>
      </c>
      <c r="AH366" s="238"/>
    </row>
    <row r="367" spans="33:34" x14ac:dyDescent="0.25">
      <c r="AG367" s="238" t="s">
        <v>464</v>
      </c>
      <c r="AH367" s="238"/>
    </row>
    <row r="368" spans="33:34" x14ac:dyDescent="0.25">
      <c r="AG368" s="238" t="s">
        <v>465</v>
      </c>
      <c r="AH368" s="238"/>
    </row>
    <row r="369" spans="33:34" x14ac:dyDescent="0.25">
      <c r="AG369" s="238" t="s">
        <v>466</v>
      </c>
      <c r="AH369" s="238"/>
    </row>
    <row r="370" spans="33:34" x14ac:dyDescent="0.25">
      <c r="AG370" s="238" t="s">
        <v>467</v>
      </c>
      <c r="AH370" s="238"/>
    </row>
    <row r="371" spans="33:34" x14ac:dyDescent="0.25">
      <c r="AG371" s="238" t="s">
        <v>468</v>
      </c>
      <c r="AH371" s="238"/>
    </row>
    <row r="372" spans="33:34" x14ac:dyDescent="0.25">
      <c r="AG372" s="238" t="s">
        <v>469</v>
      </c>
      <c r="AH372" s="238"/>
    </row>
    <row r="373" spans="33:34" x14ac:dyDescent="0.25">
      <c r="AG373" s="238" t="s">
        <v>470</v>
      </c>
      <c r="AH373" s="238"/>
    </row>
    <row r="374" spans="33:34" x14ac:dyDescent="0.25">
      <c r="AG374" s="238" t="s">
        <v>471</v>
      </c>
      <c r="AH374" s="238"/>
    </row>
    <row r="375" spans="33:34" x14ac:dyDescent="0.25">
      <c r="AG375" s="238" t="s">
        <v>472</v>
      </c>
      <c r="AH375" s="238"/>
    </row>
    <row r="376" spans="33:34" x14ac:dyDescent="0.25">
      <c r="AG376" s="238" t="s">
        <v>473</v>
      </c>
      <c r="AH376" s="238"/>
    </row>
    <row r="377" spans="33:34" x14ac:dyDescent="0.25">
      <c r="AG377" s="238" t="s">
        <v>474</v>
      </c>
      <c r="AH377" s="238"/>
    </row>
    <row r="378" spans="33:34" x14ac:dyDescent="0.25">
      <c r="AG378" s="238" t="s">
        <v>475</v>
      </c>
      <c r="AH378" s="238"/>
    </row>
    <row r="379" spans="33:34" x14ac:dyDescent="0.25">
      <c r="AG379" s="238"/>
      <c r="AH379" s="238"/>
    </row>
    <row r="380" spans="33:34" x14ac:dyDescent="0.25">
      <c r="AG380" s="238" t="s">
        <v>476</v>
      </c>
      <c r="AH380" s="238"/>
    </row>
    <row r="381" spans="33:34" x14ac:dyDescent="0.25">
      <c r="AG381" s="238" t="s">
        <v>477</v>
      </c>
      <c r="AH381" s="238"/>
    </row>
    <row r="382" spans="33:34" x14ac:dyDescent="0.25">
      <c r="AG382" s="238" t="s">
        <v>478</v>
      </c>
      <c r="AH382" s="238"/>
    </row>
    <row r="383" spans="33:34" x14ac:dyDescent="0.25">
      <c r="AG383" s="238" t="s">
        <v>479</v>
      </c>
      <c r="AH383" s="238"/>
    </row>
    <row r="384" spans="33:34" x14ac:dyDescent="0.25">
      <c r="AG384" s="238" t="s">
        <v>480</v>
      </c>
      <c r="AH384" s="238"/>
    </row>
    <row r="385" spans="33:34" x14ac:dyDescent="0.25">
      <c r="AG385" s="238" t="s">
        <v>481</v>
      </c>
      <c r="AH385" s="238"/>
    </row>
    <row r="386" spans="33:34" x14ac:dyDescent="0.25">
      <c r="AG386" s="238" t="s">
        <v>482</v>
      </c>
      <c r="AH386" s="238"/>
    </row>
    <row r="387" spans="33:34" x14ac:dyDescent="0.25">
      <c r="AG387" s="238" t="s">
        <v>483</v>
      </c>
      <c r="AH387" s="238"/>
    </row>
    <row r="388" spans="33:34" x14ac:dyDescent="0.25">
      <c r="AG388" s="238" t="s">
        <v>484</v>
      </c>
      <c r="AH388" s="238"/>
    </row>
    <row r="389" spans="33:34" x14ac:dyDescent="0.25">
      <c r="AG389" s="238" t="s">
        <v>485</v>
      </c>
      <c r="AH389" s="238"/>
    </row>
    <row r="390" spans="33:34" x14ac:dyDescent="0.25">
      <c r="AG390" s="238"/>
      <c r="AH390" s="238"/>
    </row>
    <row r="391" spans="33:34" x14ac:dyDescent="0.25">
      <c r="AG391" s="238" t="s">
        <v>486</v>
      </c>
      <c r="AH391" s="238"/>
    </row>
    <row r="392" spans="33:34" x14ac:dyDescent="0.25">
      <c r="AG392" s="238" t="s">
        <v>487</v>
      </c>
      <c r="AH392" s="238"/>
    </row>
    <row r="393" spans="33:34" x14ac:dyDescent="0.25">
      <c r="AG393" s="238"/>
      <c r="AH393" s="238"/>
    </row>
    <row r="394" spans="33:34" x14ac:dyDescent="0.25">
      <c r="AG394" s="238" t="s">
        <v>488</v>
      </c>
      <c r="AH394" s="238"/>
    </row>
    <row r="395" spans="33:34" x14ac:dyDescent="0.25">
      <c r="AG395" s="238" t="s">
        <v>489</v>
      </c>
      <c r="AH395" s="238"/>
    </row>
    <row r="396" spans="33:34" x14ac:dyDescent="0.25">
      <c r="AG396" s="238" t="s">
        <v>490</v>
      </c>
      <c r="AH396" s="238"/>
    </row>
    <row r="397" spans="33:34" x14ac:dyDescent="0.25">
      <c r="AG397" s="238" t="s">
        <v>491</v>
      </c>
      <c r="AH397" s="238"/>
    </row>
    <row r="398" spans="33:34" x14ac:dyDescent="0.25">
      <c r="AG398" s="238"/>
      <c r="AH398" s="238"/>
    </row>
    <row r="399" spans="33:34" x14ac:dyDescent="0.25">
      <c r="AG399" s="238" t="s">
        <v>492</v>
      </c>
      <c r="AH399" s="238"/>
    </row>
    <row r="400" spans="33:34" x14ac:dyDescent="0.25">
      <c r="AG400" s="238" t="s">
        <v>493</v>
      </c>
      <c r="AH400" s="238"/>
    </row>
    <row r="401" spans="33:34" x14ac:dyDescent="0.25">
      <c r="AG401" s="238" t="s">
        <v>494</v>
      </c>
      <c r="AH401" s="238"/>
    </row>
    <row r="402" spans="33:34" x14ac:dyDescent="0.25">
      <c r="AG402" s="238" t="s">
        <v>495</v>
      </c>
      <c r="AH402" s="238"/>
    </row>
    <row r="403" spans="33:34" x14ac:dyDescent="0.25">
      <c r="AG403" s="238"/>
      <c r="AH403" s="238"/>
    </row>
    <row r="404" spans="33:34" x14ac:dyDescent="0.25">
      <c r="AG404" s="238" t="s">
        <v>496</v>
      </c>
      <c r="AH404" s="238"/>
    </row>
    <row r="405" spans="33:34" x14ac:dyDescent="0.25">
      <c r="AG405" s="238" t="s">
        <v>497</v>
      </c>
      <c r="AH405" s="238"/>
    </row>
    <row r="406" spans="33:34" x14ac:dyDescent="0.25">
      <c r="AG406" s="238" t="s">
        <v>498</v>
      </c>
      <c r="AH406" s="238"/>
    </row>
    <row r="407" spans="33:34" x14ac:dyDescent="0.25">
      <c r="AG407" s="238"/>
      <c r="AH407" s="238"/>
    </row>
    <row r="408" spans="33:34" x14ac:dyDescent="0.25">
      <c r="AG408" s="238" t="s">
        <v>499</v>
      </c>
      <c r="AH408" s="238"/>
    </row>
    <row r="409" spans="33:34" x14ac:dyDescent="0.25">
      <c r="AG409" s="238" t="s">
        <v>327</v>
      </c>
      <c r="AH409" s="238"/>
    </row>
    <row r="410" spans="33:34" x14ac:dyDescent="0.25">
      <c r="AG410" s="238" t="s">
        <v>500</v>
      </c>
      <c r="AH410" s="238"/>
    </row>
    <row r="411" spans="33:34" x14ac:dyDescent="0.25">
      <c r="AG411" s="238" t="s">
        <v>501</v>
      </c>
      <c r="AH411" s="238"/>
    </row>
    <row r="412" spans="33:34" x14ac:dyDescent="0.25">
      <c r="AG412" s="238" t="s">
        <v>502</v>
      </c>
      <c r="AH412" s="238"/>
    </row>
    <row r="413" spans="33:34" x14ac:dyDescent="0.25">
      <c r="AG413" s="238" t="s">
        <v>503</v>
      </c>
      <c r="AH413" s="238"/>
    </row>
    <row r="414" spans="33:34" x14ac:dyDescent="0.25">
      <c r="AG414" s="238" t="s">
        <v>504</v>
      </c>
      <c r="AH414" s="238"/>
    </row>
    <row r="415" spans="33:34" x14ac:dyDescent="0.25">
      <c r="AG415" s="238" t="s">
        <v>505</v>
      </c>
      <c r="AH415" s="238"/>
    </row>
    <row r="416" spans="33:34" x14ac:dyDescent="0.25">
      <c r="AG416" s="238" t="s">
        <v>506</v>
      </c>
      <c r="AH416" s="238"/>
    </row>
    <row r="417" spans="33:34" x14ac:dyDescent="0.25">
      <c r="AG417" s="238" t="s">
        <v>507</v>
      </c>
      <c r="AH417" s="238"/>
    </row>
    <row r="418" spans="33:34" x14ac:dyDescent="0.25">
      <c r="AG418" s="238" t="s">
        <v>508</v>
      </c>
      <c r="AH418" s="238"/>
    </row>
    <row r="419" spans="33:34" x14ac:dyDescent="0.25">
      <c r="AG419" s="238" t="s">
        <v>509</v>
      </c>
      <c r="AH419" s="238"/>
    </row>
    <row r="420" spans="33:34" x14ac:dyDescent="0.25">
      <c r="AG420" s="238" t="s">
        <v>510</v>
      </c>
      <c r="AH420" s="238"/>
    </row>
    <row r="421" spans="33:34" x14ac:dyDescent="0.25">
      <c r="AG421" s="238" t="s">
        <v>511</v>
      </c>
      <c r="AH421" s="238"/>
    </row>
    <row r="422" spans="33:34" x14ac:dyDescent="0.25">
      <c r="AG422" s="238" t="s">
        <v>512</v>
      </c>
      <c r="AH422" s="238"/>
    </row>
    <row r="423" spans="33:34" x14ac:dyDescent="0.25">
      <c r="AG423" s="238" t="s">
        <v>513</v>
      </c>
      <c r="AH423" s="238"/>
    </row>
    <row r="424" spans="33:34" x14ac:dyDescent="0.25">
      <c r="AG424" s="238" t="s">
        <v>514</v>
      </c>
      <c r="AH424" s="238"/>
    </row>
    <row r="425" spans="33:34" x14ac:dyDescent="0.25">
      <c r="AG425" s="238" t="s">
        <v>515</v>
      </c>
      <c r="AH425" s="238"/>
    </row>
    <row r="426" spans="33:34" x14ac:dyDescent="0.25">
      <c r="AG426" s="238" t="s">
        <v>516</v>
      </c>
      <c r="AH426" s="238"/>
    </row>
    <row r="427" spans="33:34" x14ac:dyDescent="0.25">
      <c r="AG427" s="238" t="s">
        <v>517</v>
      </c>
      <c r="AH427" s="238"/>
    </row>
    <row r="428" spans="33:34" x14ac:dyDescent="0.25">
      <c r="AG428" s="238" t="s">
        <v>518</v>
      </c>
      <c r="AH428" s="238"/>
    </row>
    <row r="429" spans="33:34" x14ac:dyDescent="0.25">
      <c r="AG429" s="238" t="s">
        <v>519</v>
      </c>
      <c r="AH429" s="238"/>
    </row>
    <row r="430" spans="33:34" x14ac:dyDescent="0.25">
      <c r="AG430" s="238" t="s">
        <v>520</v>
      </c>
      <c r="AH430" s="238"/>
    </row>
    <row r="431" spans="33:34" x14ac:dyDescent="0.25">
      <c r="AG431" s="238"/>
      <c r="AH431" s="238"/>
    </row>
    <row r="432" spans="33:34" x14ac:dyDescent="0.25">
      <c r="AG432" s="238" t="s">
        <v>521</v>
      </c>
      <c r="AH432" s="238"/>
    </row>
    <row r="433" spans="33:34" x14ac:dyDescent="0.25">
      <c r="AG433" s="238" t="s">
        <v>522</v>
      </c>
      <c r="AH433" s="238"/>
    </row>
    <row r="434" spans="33:34" x14ac:dyDescent="0.25">
      <c r="AG434" s="238" t="s">
        <v>523</v>
      </c>
      <c r="AH434" s="238"/>
    </row>
    <row r="435" spans="33:34" ht="15" x14ac:dyDescent="0.25">
      <c r="AG435" s="247"/>
      <c r="AH435" s="238"/>
    </row>
  </sheetData>
  <sheetProtection autoFilter="0" pivotTables="0"/>
  <mergeCells count="17">
    <mergeCell ref="AQ4:AR4"/>
    <mergeCell ref="AS4:AV4"/>
    <mergeCell ref="AW4:AX4"/>
    <mergeCell ref="S3:AX3"/>
    <mergeCell ref="AE4:AF4"/>
    <mergeCell ref="AG4:AJ4"/>
    <mergeCell ref="AK4:AL4"/>
    <mergeCell ref="AM4:AP4"/>
    <mergeCell ref="A1:C1"/>
    <mergeCell ref="D1:AA1"/>
    <mergeCell ref="AB1:AF1"/>
    <mergeCell ref="S4:V4"/>
    <mergeCell ref="AA4:AD4"/>
    <mergeCell ref="A3:R4"/>
    <mergeCell ref="X4:X5"/>
    <mergeCell ref="Y4:Y5"/>
    <mergeCell ref="Z4:Z5"/>
  </mergeCells>
  <phoneticPr fontId="9" type="noConversion"/>
  <dataValidations count="3">
    <dataValidation type="list" allowBlank="1" showInputMessage="1" showErrorMessage="1" sqref="R49:R56 R66:R78 R88:R101 R6:R46">
      <formula1>"Constante,Sumatoria,Demanda"</formula1>
    </dataValidation>
    <dataValidation type="list" allowBlank="1" showInputMessage="1" showErrorMessage="1" sqref="I88:I101 I66:I78 I49:I61 I6:I30">
      <formula1>"Porcentaje, Número"</formula1>
    </dataValidation>
    <dataValidation type="list" allowBlank="1" showInputMessage="1" showErrorMessage="1" sqref="AD101:AE101 AE6:AE100 AK6:AK101">
      <formula1>"Sí, No"</formula1>
    </dataValidation>
  </dataValidations>
  <pageMargins left="0.7" right="0.7" top="0.75" bottom="0.75" header="0.3" footer="0.3"/>
  <pageSetup orientation="portrait" horizontalDpi="360" verticalDpi="360" r:id="rId1"/>
  <ignoredErrors>
    <ignoredError sqref="Q8" formulaRange="1"/>
  </ignoredErrors>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Hoja2!$A$2:$A$8</xm:f>
          </x14:formula1>
          <xm:sqref>B47:B56 B62:B438 B10:B16 B18:B30</xm:sqref>
        </x14:dataValidation>
        <x14:dataValidation type="list" allowBlank="1" showInputMessage="1" showErrorMessage="1">
          <x14:formula1>
            <xm:f>Hoja2!$G$2:$G$12</xm:f>
          </x14:formula1>
          <xm:sqref>E47:E56 E62:E67 E69:E100 E10:E16 E18:E30</xm:sqref>
        </x14:dataValidation>
        <x14:dataValidation type="list" allowBlank="1" showInputMessage="1" showErrorMessage="1">
          <x14:formula1>
            <xm:f>Hoja2!$E$2:$E$21</xm:f>
          </x14:formula1>
          <xm:sqref>G22:G30 G84:G97 G35:G36 G38:G40 G42 G44:G53 G62:G78 G10:G16</xm:sqref>
        </x14:dataValidation>
        <x14:dataValidation type="list" allowBlank="1" showInputMessage="1" showErrorMessage="1">
          <x14:formula1>
            <xm:f>Hoja2!$B$2:$B$39</xm:f>
          </x14:formula1>
          <xm:sqref>C47:C56 C102:C438 D104:D438 D102 C62:C100 C10:C16 C18:C34</xm:sqref>
        </x14:dataValidation>
        <x14:dataValidation type="list" allowBlank="1" showInputMessage="1" showErrorMessage="1">
          <x14:formula1>
            <xm:f>Hoja2!$C$2:$C$36</xm:f>
          </x14:formula1>
          <xm:sqref>D47:D56 D62:D67 D74:D101 D10:D16 D18:D30</xm:sqref>
        </x14:dataValidation>
        <x14:dataValidation type="list" allowBlank="1" showInputMessage="1" showErrorMessage="1">
          <x14:formula1>
            <xm:f>Hoja2!$D$2:$D$36</xm:f>
          </x14:formula1>
          <xm:sqref>E102:G438</xm:sqref>
        </x14:dataValidation>
        <x14:dataValidation type="list" allowBlank="1" showInputMessage="1" showErrorMessage="1">
          <x14:formula1>
            <xm:f>Hoja2!$I$2:$I$12</xm:f>
          </x14:formula1>
          <xm:sqref>F74:F90 F92:F94 F54:F56 F62:F70 F72 F97:F100 F10:F16 F18:F48</xm:sqref>
        </x14:dataValidation>
        <x14:dataValidation type="list" allowBlank="1" showInputMessage="1" showErrorMessage="1">
          <x14:formula1>
            <xm:f>Hoja2!$C$2:$C$21</xm:f>
          </x14:formula1>
          <xm:sqref>D45</xm:sqref>
        </x14:dataValidation>
        <x14:dataValidation type="list" allowBlank="1" showInputMessage="1" showErrorMessage="1">
          <x14:formula1>
            <xm:f>Hoja2!$B$2:$B$26</xm:f>
          </x14:formula1>
          <xm:sqref>C101</xm:sqref>
        </x14:dataValidation>
        <x14:dataValidation type="list" allowBlank="1" showInputMessage="1" showErrorMessage="1">
          <x14:formula1>
            <xm:f>'[PLAN ANUAL- POA 2024 v2 (3).xlsx]Hoja2'!#REF!</xm:f>
          </x14:formula1>
          <xm:sqref>F17</xm:sqref>
        </x14:dataValidation>
        <x14:dataValidation type="list" allowBlank="1" showInputMessage="1" showErrorMessage="1">
          <x14:formula1>
            <xm:f>'[PLAN ANUAL- POA 2024 v2 (3).xlsx]Hoja2'!#REF!</xm:f>
          </x14:formula1>
          <xm:sqref>D17</xm:sqref>
        </x14:dataValidation>
        <x14:dataValidation type="list" allowBlank="1" showInputMessage="1" showErrorMessage="1">
          <x14:formula1>
            <xm:f>'[PLAN ANUAL- POA 2024 v2 (3).xlsx]Hoja2'!#REF!</xm:f>
          </x14:formula1>
          <xm:sqref>C17</xm:sqref>
        </x14:dataValidation>
        <x14:dataValidation type="list" allowBlank="1" showInputMessage="1" showErrorMessage="1">
          <x14:formula1>
            <xm:f>'[PLAN ANUAL- POA 2024 v2 (3).xlsx]Hoja2'!#REF!</xm:f>
          </x14:formula1>
          <xm:sqref>G17</xm:sqref>
        </x14:dataValidation>
        <x14:dataValidation type="list" allowBlank="1" showInputMessage="1" showErrorMessage="1">
          <x14:formula1>
            <xm:f>'[PLAN ANUAL- POA 2024 v2 (3).xlsx]Hoja2'!#REF!</xm:f>
          </x14:formula1>
          <xm:sqref>E17</xm:sqref>
        </x14:dataValidation>
        <x14:dataValidation type="list" allowBlank="1" showInputMessage="1" showErrorMessage="1">
          <x14:formula1>
            <xm:f>'[PLAN ANUAL- POA 2024 v2 (3).xlsx]Hoja2'!#REF!</xm:f>
          </x14:formula1>
          <xm:sqref>B17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7"/>
  <sheetViews>
    <sheetView showGridLines="0" workbookViewId="0">
      <selection activeCell="C6" sqref="C6:C17"/>
    </sheetView>
  </sheetViews>
  <sheetFormatPr baseColWidth="10" defaultColWidth="11.42578125" defaultRowHeight="15" x14ac:dyDescent="0.25"/>
  <cols>
    <col min="2" max="2" width="14.42578125" customWidth="1"/>
    <col min="3" max="3" width="108.140625" customWidth="1"/>
  </cols>
  <sheetData>
    <row r="1" spans="1:30" ht="96.95" customHeight="1" thickBot="1" x14ac:dyDescent="0.45">
      <c r="A1" s="356"/>
      <c r="B1" s="357"/>
      <c r="C1" s="358"/>
      <c r="D1" s="359" t="s">
        <v>7</v>
      </c>
      <c r="E1" s="360"/>
      <c r="F1" s="360"/>
      <c r="G1" s="359"/>
      <c r="H1" s="359"/>
      <c r="I1" s="359"/>
      <c r="J1" s="361"/>
      <c r="K1" s="359"/>
      <c r="L1" s="359"/>
      <c r="M1" s="359"/>
      <c r="N1" s="359"/>
      <c r="O1" s="359"/>
      <c r="P1" s="359"/>
      <c r="Q1" s="359"/>
      <c r="R1" s="359"/>
      <c r="S1" s="359"/>
      <c r="T1" s="359"/>
      <c r="U1" s="359"/>
      <c r="V1" s="359"/>
      <c r="W1" s="359"/>
      <c r="X1" s="359"/>
      <c r="Y1" s="359"/>
      <c r="Z1" s="362" t="s">
        <v>1</v>
      </c>
      <c r="AA1" s="362"/>
      <c r="AB1" s="362"/>
      <c r="AC1" s="362"/>
      <c r="AD1" s="363"/>
    </row>
    <row r="3" spans="1:30" x14ac:dyDescent="0.25">
      <c r="B3" s="365" t="s">
        <v>524</v>
      </c>
      <c r="C3" s="365"/>
    </row>
    <row r="4" spans="1:30" ht="45.95" customHeight="1" x14ac:dyDescent="0.25">
      <c r="B4" s="364" t="s">
        <v>525</v>
      </c>
      <c r="C4" s="364"/>
    </row>
    <row r="5" spans="1:30" x14ac:dyDescent="0.25">
      <c r="B5" s="65" t="s">
        <v>526</v>
      </c>
      <c r="C5" s="65" t="s">
        <v>527</v>
      </c>
    </row>
    <row r="6" spans="1:30" x14ac:dyDescent="0.25">
      <c r="B6" s="66" t="s">
        <v>528</v>
      </c>
      <c r="C6" s="67" t="s">
        <v>529</v>
      </c>
    </row>
    <row r="7" spans="1:30" x14ac:dyDescent="0.25">
      <c r="B7" s="66" t="s">
        <v>530</v>
      </c>
      <c r="C7" s="67" t="s">
        <v>531</v>
      </c>
    </row>
    <row r="8" spans="1:30" x14ac:dyDescent="0.25">
      <c r="B8" s="66" t="s">
        <v>532</v>
      </c>
      <c r="C8" s="67" t="s">
        <v>533</v>
      </c>
    </row>
    <row r="9" spans="1:30" x14ac:dyDescent="0.25">
      <c r="B9" s="66" t="s">
        <v>534</v>
      </c>
      <c r="C9" s="68" t="s">
        <v>535</v>
      </c>
    </row>
    <row r="10" spans="1:30" x14ac:dyDescent="0.25">
      <c r="B10" s="66" t="s">
        <v>536</v>
      </c>
      <c r="C10" s="67" t="s">
        <v>537</v>
      </c>
    </row>
    <row r="11" spans="1:30" x14ac:dyDescent="0.25">
      <c r="B11" s="66" t="s">
        <v>538</v>
      </c>
      <c r="C11" s="67" t="s">
        <v>539</v>
      </c>
    </row>
    <row r="12" spans="1:30" x14ac:dyDescent="0.25">
      <c r="B12" s="66" t="s">
        <v>540</v>
      </c>
      <c r="C12" s="67" t="s">
        <v>541</v>
      </c>
    </row>
    <row r="13" spans="1:30" x14ac:dyDescent="0.25">
      <c r="B13" s="66" t="s">
        <v>542</v>
      </c>
      <c r="C13" s="67" t="s">
        <v>543</v>
      </c>
    </row>
    <row r="14" spans="1:30" x14ac:dyDescent="0.25">
      <c r="B14" s="66" t="s">
        <v>544</v>
      </c>
      <c r="C14" s="67" t="s">
        <v>545</v>
      </c>
    </row>
    <row r="15" spans="1:30" x14ac:dyDescent="0.25">
      <c r="B15" s="66" t="s">
        <v>546</v>
      </c>
      <c r="C15" s="67" t="s">
        <v>547</v>
      </c>
    </row>
    <row r="16" spans="1:30" x14ac:dyDescent="0.25">
      <c r="B16" s="66" t="s">
        <v>548</v>
      </c>
      <c r="C16" s="67" t="s">
        <v>549</v>
      </c>
    </row>
    <row r="17" spans="2:3" x14ac:dyDescent="0.25">
      <c r="B17" s="66" t="s">
        <v>550</v>
      </c>
      <c r="C17" s="67" t="s">
        <v>551</v>
      </c>
    </row>
  </sheetData>
  <sheetProtection algorithmName="SHA-512" hashValue="EjF2/YuAlS8M/C4vB2klW6SzXEfNPlgLLBYls7Qp+ll+BV0ut3tIYjGjtAoEex014Z8IXSceOsj85u9QhxqFZQ==" saltValue="fCpXO97JjEiyoOIz4acCAQ==" spinCount="100000" sheet="1" objects="1" scenarios="1"/>
  <mergeCells count="5">
    <mergeCell ref="A1:C1"/>
    <mergeCell ref="D1:Y1"/>
    <mergeCell ref="Z1:AD1"/>
    <mergeCell ref="B4:C4"/>
    <mergeCell ref="B3:C3"/>
  </mergeCells>
  <phoneticPr fontId="9"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49"/>
  <sheetViews>
    <sheetView showGridLines="0" view="pageBreakPreview" topLeftCell="A21" zoomScale="91" zoomScaleNormal="80" zoomScaleSheetLayoutView="80" workbookViewId="0">
      <selection activeCell="M37" sqref="M37"/>
    </sheetView>
  </sheetViews>
  <sheetFormatPr baseColWidth="10" defaultColWidth="10.7109375" defaultRowHeight="14.25" x14ac:dyDescent="0.2"/>
  <cols>
    <col min="1" max="1" width="10.7109375" style="55"/>
    <col min="2" max="2" width="16.42578125" style="55" customWidth="1"/>
    <col min="3" max="3" width="18.42578125" style="55" customWidth="1"/>
    <col min="4" max="4" width="37" style="55" customWidth="1"/>
    <col min="5" max="5" width="112.85546875" style="55" customWidth="1"/>
    <col min="6" max="16384" width="10.7109375" style="55"/>
  </cols>
  <sheetData>
    <row r="1" spans="1:5" ht="24" thickBot="1" x14ac:dyDescent="0.4">
      <c r="A1" s="369" t="s">
        <v>552</v>
      </c>
      <c r="B1" s="370"/>
      <c r="C1" s="370"/>
      <c r="D1" s="371"/>
      <c r="E1" s="54" t="s">
        <v>553</v>
      </c>
    </row>
    <row r="2" spans="1:5" ht="30.75" customHeight="1" x14ac:dyDescent="0.2">
      <c r="A2" s="372" t="s">
        <v>554</v>
      </c>
      <c r="B2" s="375" t="s">
        <v>555</v>
      </c>
      <c r="C2" s="375"/>
      <c r="D2" s="36" t="s">
        <v>556</v>
      </c>
      <c r="E2" s="56" t="s">
        <v>557</v>
      </c>
    </row>
    <row r="3" spans="1:5" ht="15" x14ac:dyDescent="0.2">
      <c r="A3" s="373"/>
      <c r="B3" s="376"/>
      <c r="C3" s="376"/>
      <c r="D3" s="37" t="s">
        <v>206</v>
      </c>
      <c r="E3" s="57" t="s">
        <v>558</v>
      </c>
    </row>
    <row r="4" spans="1:5" ht="15" x14ac:dyDescent="0.2">
      <c r="A4" s="373"/>
      <c r="B4" s="376"/>
      <c r="C4" s="376"/>
      <c r="D4" s="37" t="s">
        <v>207</v>
      </c>
      <c r="E4" s="57" t="s">
        <v>559</v>
      </c>
    </row>
    <row r="5" spans="1:5" ht="15" x14ac:dyDescent="0.2">
      <c r="A5" s="373"/>
      <c r="B5" s="376"/>
      <c r="C5" s="376"/>
      <c r="D5" s="37" t="s">
        <v>560</v>
      </c>
      <c r="E5" s="57" t="s">
        <v>561</v>
      </c>
    </row>
    <row r="6" spans="1:5" ht="15" x14ac:dyDescent="0.2">
      <c r="A6" s="373"/>
      <c r="B6" s="376"/>
      <c r="C6" s="376"/>
      <c r="D6" s="37" t="s">
        <v>78</v>
      </c>
      <c r="E6" s="57" t="s">
        <v>562</v>
      </c>
    </row>
    <row r="7" spans="1:5" ht="28.5" x14ac:dyDescent="0.2">
      <c r="A7" s="373"/>
      <c r="B7" s="376"/>
      <c r="C7" s="376"/>
      <c r="D7" s="37" t="s">
        <v>563</v>
      </c>
      <c r="E7" s="57" t="s">
        <v>564</v>
      </c>
    </row>
    <row r="8" spans="1:5" ht="42.75" x14ac:dyDescent="0.2">
      <c r="A8" s="373"/>
      <c r="B8" s="376"/>
      <c r="C8" s="376"/>
      <c r="D8" s="38" t="s">
        <v>209</v>
      </c>
      <c r="E8" s="57" t="s">
        <v>565</v>
      </c>
    </row>
    <row r="9" spans="1:5" ht="15" x14ac:dyDescent="0.2">
      <c r="A9" s="373"/>
      <c r="B9" s="376"/>
      <c r="C9" s="376"/>
      <c r="D9" s="38" t="s">
        <v>210</v>
      </c>
      <c r="E9" s="57" t="s">
        <v>566</v>
      </c>
    </row>
    <row r="10" spans="1:5" ht="28.5" x14ac:dyDescent="0.2">
      <c r="A10" s="373"/>
      <c r="B10" s="376"/>
      <c r="C10" s="376"/>
      <c r="D10" s="38" t="s">
        <v>213</v>
      </c>
      <c r="E10" s="57" t="s">
        <v>567</v>
      </c>
    </row>
    <row r="11" spans="1:5" ht="15" x14ac:dyDescent="0.2">
      <c r="A11" s="373"/>
      <c r="B11" s="376"/>
      <c r="C11" s="376"/>
      <c r="D11" s="38" t="s">
        <v>568</v>
      </c>
      <c r="E11" s="57" t="s">
        <v>569</v>
      </c>
    </row>
    <row r="12" spans="1:5" ht="42.75" x14ac:dyDescent="0.2">
      <c r="A12" s="373"/>
      <c r="B12" s="376"/>
      <c r="C12" s="376"/>
      <c r="D12" s="38" t="s">
        <v>570</v>
      </c>
      <c r="E12" s="57" t="s">
        <v>571</v>
      </c>
    </row>
    <row r="13" spans="1:5" ht="15.75" customHeight="1" x14ac:dyDescent="0.2">
      <c r="A13" s="373"/>
      <c r="B13" s="376" t="s">
        <v>572</v>
      </c>
      <c r="C13" s="376"/>
      <c r="D13" s="39" t="s">
        <v>214</v>
      </c>
      <c r="E13" s="380" t="s">
        <v>573</v>
      </c>
    </row>
    <row r="14" spans="1:5" ht="15" x14ac:dyDescent="0.2">
      <c r="A14" s="373"/>
      <c r="B14" s="376"/>
      <c r="C14" s="376"/>
      <c r="D14" s="39" t="s">
        <v>215</v>
      </c>
      <c r="E14" s="380"/>
    </row>
    <row r="15" spans="1:5" ht="15" x14ac:dyDescent="0.2">
      <c r="A15" s="373"/>
      <c r="B15" s="376"/>
      <c r="C15" s="376"/>
      <c r="D15" s="39" t="s">
        <v>216</v>
      </c>
      <c r="E15" s="380"/>
    </row>
    <row r="16" spans="1:5" ht="15" x14ac:dyDescent="0.2">
      <c r="A16" s="373"/>
      <c r="B16" s="376"/>
      <c r="C16" s="376"/>
      <c r="D16" s="39" t="s">
        <v>217</v>
      </c>
      <c r="E16" s="380"/>
    </row>
    <row r="17" spans="1:5" ht="15.75" customHeight="1" x14ac:dyDescent="0.2">
      <c r="A17" s="373"/>
      <c r="B17" s="376"/>
      <c r="C17" s="376"/>
      <c r="D17" s="37" t="s">
        <v>218</v>
      </c>
      <c r="E17" s="58" t="s">
        <v>574</v>
      </c>
    </row>
    <row r="18" spans="1:5" ht="131.25" thickBot="1" x14ac:dyDescent="0.25">
      <c r="A18" s="374"/>
      <c r="B18" s="377"/>
      <c r="C18" s="377"/>
      <c r="D18" s="40" t="s">
        <v>219</v>
      </c>
      <c r="E18" s="59" t="s">
        <v>575</v>
      </c>
    </row>
    <row r="19" spans="1:5" ht="15" customHeight="1" x14ac:dyDescent="0.2">
      <c r="A19" s="381" t="s">
        <v>576</v>
      </c>
      <c r="B19" s="384" t="s">
        <v>193</v>
      </c>
      <c r="C19" s="384"/>
      <c r="D19" s="41" t="s">
        <v>214</v>
      </c>
      <c r="E19" s="386" t="s">
        <v>577</v>
      </c>
    </row>
    <row r="20" spans="1:5" ht="30.75" customHeight="1" x14ac:dyDescent="0.2">
      <c r="A20" s="382"/>
      <c r="B20" s="385"/>
      <c r="C20" s="385"/>
      <c r="D20" s="42" t="s">
        <v>215</v>
      </c>
      <c r="E20" s="386"/>
    </row>
    <row r="21" spans="1:5" ht="15" x14ac:dyDescent="0.2">
      <c r="A21" s="382"/>
      <c r="B21" s="385"/>
      <c r="C21" s="385"/>
      <c r="D21" s="42" t="s">
        <v>216</v>
      </c>
      <c r="E21" s="386"/>
    </row>
    <row r="22" spans="1:5" ht="15" x14ac:dyDescent="0.2">
      <c r="A22" s="382"/>
      <c r="B22" s="385"/>
      <c r="C22" s="385"/>
      <c r="D22" s="42" t="s">
        <v>217</v>
      </c>
      <c r="E22" s="387"/>
    </row>
    <row r="23" spans="1:5" x14ac:dyDescent="0.2">
      <c r="A23" s="382"/>
      <c r="B23" s="388" t="s">
        <v>194</v>
      </c>
      <c r="C23" s="388"/>
      <c r="D23" s="389"/>
      <c r="E23" s="60" t="s">
        <v>578</v>
      </c>
    </row>
    <row r="24" spans="1:5" ht="15" x14ac:dyDescent="0.2">
      <c r="A24" s="382"/>
      <c r="B24" s="390" t="s">
        <v>579</v>
      </c>
      <c r="C24" s="390"/>
      <c r="D24" s="391"/>
      <c r="E24" s="60" t="s">
        <v>578</v>
      </c>
    </row>
    <row r="25" spans="1:5" ht="15.75" customHeight="1" x14ac:dyDescent="0.2">
      <c r="A25" s="382"/>
      <c r="B25" s="388" t="s">
        <v>580</v>
      </c>
      <c r="C25" s="388"/>
      <c r="D25" s="389"/>
      <c r="E25" s="60" t="s">
        <v>578</v>
      </c>
    </row>
    <row r="26" spans="1:5" ht="15" customHeight="1" x14ac:dyDescent="0.2">
      <c r="A26" s="382"/>
      <c r="B26" s="378" t="s">
        <v>214</v>
      </c>
      <c r="C26" s="378" t="s">
        <v>581</v>
      </c>
      <c r="D26" s="43" t="s">
        <v>582</v>
      </c>
      <c r="E26" s="61" t="s">
        <v>583</v>
      </c>
    </row>
    <row r="27" spans="1:5" ht="15" x14ac:dyDescent="0.2">
      <c r="A27" s="382"/>
      <c r="B27" s="378"/>
      <c r="C27" s="378"/>
      <c r="D27" s="43" t="s">
        <v>584</v>
      </c>
      <c r="E27" s="61" t="s">
        <v>585</v>
      </c>
    </row>
    <row r="28" spans="1:5" ht="15" x14ac:dyDescent="0.2">
      <c r="A28" s="382"/>
      <c r="B28" s="378"/>
      <c r="C28" s="378"/>
      <c r="D28" s="43" t="s">
        <v>586</v>
      </c>
      <c r="E28" s="61" t="s">
        <v>587</v>
      </c>
    </row>
    <row r="29" spans="1:5" ht="15" x14ac:dyDescent="0.2">
      <c r="A29" s="382"/>
      <c r="B29" s="378"/>
      <c r="C29" s="378"/>
      <c r="D29" s="43" t="s">
        <v>588</v>
      </c>
      <c r="E29" s="61" t="s">
        <v>589</v>
      </c>
    </row>
    <row r="30" spans="1:5" ht="30" x14ac:dyDescent="0.2">
      <c r="A30" s="382"/>
      <c r="B30" s="378"/>
      <c r="C30" s="367" t="s">
        <v>590</v>
      </c>
      <c r="D30" s="44" t="s">
        <v>591</v>
      </c>
      <c r="E30" s="62" t="s">
        <v>592</v>
      </c>
    </row>
    <row r="31" spans="1:5" ht="72" customHeight="1" thickBot="1" x14ac:dyDescent="0.25">
      <c r="A31" s="382"/>
      <c r="B31" s="378"/>
      <c r="C31" s="367"/>
      <c r="D31" s="44" t="s">
        <v>593</v>
      </c>
      <c r="E31" s="63" t="s">
        <v>594</v>
      </c>
    </row>
    <row r="32" spans="1:5" ht="15" x14ac:dyDescent="0.2">
      <c r="A32" s="382"/>
      <c r="B32" s="378" t="s">
        <v>215</v>
      </c>
      <c r="C32" s="366" t="s">
        <v>581</v>
      </c>
      <c r="D32" s="43" t="s">
        <v>582</v>
      </c>
      <c r="E32" s="61" t="s">
        <v>583</v>
      </c>
    </row>
    <row r="33" spans="1:5" ht="15" x14ac:dyDescent="0.2">
      <c r="A33" s="382"/>
      <c r="B33" s="378"/>
      <c r="C33" s="366"/>
      <c r="D33" s="43" t="s">
        <v>584</v>
      </c>
      <c r="E33" s="61" t="s">
        <v>585</v>
      </c>
    </row>
    <row r="34" spans="1:5" ht="30" customHeight="1" x14ac:dyDescent="0.2">
      <c r="A34" s="382"/>
      <c r="B34" s="378"/>
      <c r="C34" s="366"/>
      <c r="D34" s="43" t="s">
        <v>586</v>
      </c>
      <c r="E34" s="61" t="s">
        <v>587</v>
      </c>
    </row>
    <row r="35" spans="1:5" ht="15" x14ac:dyDescent="0.2">
      <c r="A35" s="382"/>
      <c r="B35" s="378"/>
      <c r="C35" s="366"/>
      <c r="D35" s="43" t="s">
        <v>588</v>
      </c>
      <c r="E35" s="61" t="s">
        <v>589</v>
      </c>
    </row>
    <row r="36" spans="1:5" ht="30" x14ac:dyDescent="0.2">
      <c r="A36" s="382"/>
      <c r="B36" s="378"/>
      <c r="C36" s="367" t="s">
        <v>590</v>
      </c>
      <c r="D36" s="44" t="s">
        <v>591</v>
      </c>
      <c r="E36" s="62" t="s">
        <v>592</v>
      </c>
    </row>
    <row r="37" spans="1:5" ht="71.25" customHeight="1" thickBot="1" x14ac:dyDescent="0.25">
      <c r="A37" s="382"/>
      <c r="B37" s="378"/>
      <c r="C37" s="367"/>
      <c r="D37" s="44" t="s">
        <v>593</v>
      </c>
      <c r="E37" s="63" t="s">
        <v>594</v>
      </c>
    </row>
    <row r="38" spans="1:5" ht="30" customHeight="1" x14ac:dyDescent="0.2">
      <c r="A38" s="382"/>
      <c r="B38" s="378" t="s">
        <v>216</v>
      </c>
      <c r="C38" s="366" t="s">
        <v>581</v>
      </c>
      <c r="D38" s="43" t="s">
        <v>582</v>
      </c>
      <c r="E38" s="61" t="s">
        <v>583</v>
      </c>
    </row>
    <row r="39" spans="1:5" ht="15" x14ac:dyDescent="0.2">
      <c r="A39" s="382"/>
      <c r="B39" s="378"/>
      <c r="C39" s="366"/>
      <c r="D39" s="43" t="s">
        <v>584</v>
      </c>
      <c r="E39" s="61" t="s">
        <v>585</v>
      </c>
    </row>
    <row r="40" spans="1:5" ht="15" x14ac:dyDescent="0.2">
      <c r="A40" s="382"/>
      <c r="B40" s="378"/>
      <c r="C40" s="366"/>
      <c r="D40" s="43" t="s">
        <v>586</v>
      </c>
      <c r="E40" s="61" t="s">
        <v>587</v>
      </c>
    </row>
    <row r="41" spans="1:5" ht="15" x14ac:dyDescent="0.2">
      <c r="A41" s="382"/>
      <c r="B41" s="378"/>
      <c r="C41" s="366"/>
      <c r="D41" s="43" t="s">
        <v>588</v>
      </c>
      <c r="E41" s="61" t="s">
        <v>589</v>
      </c>
    </row>
    <row r="42" spans="1:5" ht="30" customHeight="1" x14ac:dyDescent="0.2">
      <c r="A42" s="382"/>
      <c r="B42" s="378"/>
      <c r="C42" s="367" t="s">
        <v>590</v>
      </c>
      <c r="D42" s="44" t="s">
        <v>591</v>
      </c>
      <c r="E42" s="62" t="s">
        <v>592</v>
      </c>
    </row>
    <row r="43" spans="1:5" ht="75" customHeight="1" thickBot="1" x14ac:dyDescent="0.25">
      <c r="A43" s="382"/>
      <c r="B43" s="378"/>
      <c r="C43" s="367"/>
      <c r="D43" s="44" t="s">
        <v>593</v>
      </c>
      <c r="E43" s="63" t="s">
        <v>594</v>
      </c>
    </row>
    <row r="44" spans="1:5" ht="15" x14ac:dyDescent="0.2">
      <c r="A44" s="382"/>
      <c r="B44" s="378" t="s">
        <v>595</v>
      </c>
      <c r="C44" s="366" t="s">
        <v>581</v>
      </c>
      <c r="D44" s="43" t="s">
        <v>582</v>
      </c>
      <c r="E44" s="61" t="s">
        <v>583</v>
      </c>
    </row>
    <row r="45" spans="1:5" ht="15" x14ac:dyDescent="0.2">
      <c r="A45" s="382"/>
      <c r="B45" s="378"/>
      <c r="C45" s="366"/>
      <c r="D45" s="43" t="s">
        <v>584</v>
      </c>
      <c r="E45" s="61" t="s">
        <v>585</v>
      </c>
    </row>
    <row r="46" spans="1:5" ht="15" x14ac:dyDescent="0.2">
      <c r="A46" s="382"/>
      <c r="B46" s="378"/>
      <c r="C46" s="366"/>
      <c r="D46" s="43" t="s">
        <v>586</v>
      </c>
      <c r="E46" s="61" t="s">
        <v>587</v>
      </c>
    </row>
    <row r="47" spans="1:5" ht="15" x14ac:dyDescent="0.2">
      <c r="A47" s="382"/>
      <c r="B47" s="378"/>
      <c r="C47" s="366"/>
      <c r="D47" s="43" t="s">
        <v>588</v>
      </c>
      <c r="E47" s="61" t="s">
        <v>589</v>
      </c>
    </row>
    <row r="48" spans="1:5" ht="48" customHeight="1" x14ac:dyDescent="0.2">
      <c r="A48" s="382"/>
      <c r="B48" s="378"/>
      <c r="C48" s="367" t="s">
        <v>590</v>
      </c>
      <c r="D48" s="44" t="s">
        <v>591</v>
      </c>
      <c r="E48" s="62" t="s">
        <v>592</v>
      </c>
    </row>
    <row r="49" spans="1:5" ht="67.5" customHeight="1" thickBot="1" x14ac:dyDescent="0.25">
      <c r="A49" s="383"/>
      <c r="B49" s="379"/>
      <c r="C49" s="368"/>
      <c r="D49" s="64" t="s">
        <v>593</v>
      </c>
      <c r="E49" s="63" t="s">
        <v>594</v>
      </c>
    </row>
  </sheetData>
  <sheetProtection algorithmName="SHA-512" hashValue="DjEndZi9LacXkswe9uvbgcJ/8hTQQd2MxHe76iLeSAWkyrIpbdAv6GuhvBBRc5u57om0HEtlEhMpROGxdC8HNA==" saltValue="yFg8umSaQxSm77l2vuRuMQ==" spinCount="100000" sheet="1" objects="1" scenarios="1"/>
  <mergeCells count="23">
    <mergeCell ref="E13:E16"/>
    <mergeCell ref="A19:A49"/>
    <mergeCell ref="B19:C22"/>
    <mergeCell ref="E19:E22"/>
    <mergeCell ref="B23:D23"/>
    <mergeCell ref="B24:D24"/>
    <mergeCell ref="B25:D25"/>
    <mergeCell ref="B26:B31"/>
    <mergeCell ref="C26:C29"/>
    <mergeCell ref="C30:C31"/>
    <mergeCell ref="B32:B37"/>
    <mergeCell ref="C32:C35"/>
    <mergeCell ref="C36:C37"/>
    <mergeCell ref="B38:B43"/>
    <mergeCell ref="C38:C41"/>
    <mergeCell ref="C42:C43"/>
    <mergeCell ref="C44:C47"/>
    <mergeCell ref="C48:C49"/>
    <mergeCell ref="A1:D1"/>
    <mergeCell ref="A2:A18"/>
    <mergeCell ref="B2:C12"/>
    <mergeCell ref="B13:C18"/>
    <mergeCell ref="B44:B49"/>
  </mergeCells>
  <pageMargins left="0.7" right="0.7" top="0.75" bottom="0.75" header="0.3" footer="0.3"/>
  <pageSetup paperSize="9" scale="4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23" ma:contentTypeDescription="Crear nuevo documento." ma:contentTypeScope="" ma:versionID="302bfc6ef17c948712cb063ac31bb72d">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536c9ae0a96c70bb6f0640af6107e223"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3:TaxCatchAll" minOccurs="0"/>
                <xsd:element ref="ns2:lcf76f155ced4ddcb4097134ff3c332f" minOccurs="0"/>
                <xsd:element ref="ns2:Fech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Fecha" ma:index="26" nillable="true" ma:displayName="Fecha" ma:format="DateOnly" ma:internalName="Fecha">
      <xsd:simpleType>
        <xsd:restriction base="dms:DateTim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10fc68e-d138-4c43-b20a-ff578b18fd53}" ma:internalName="TaxCatchAll" ma:showField="CatchAllData" ma:web="95222908-3492-4fb1-8c0b-2d69d8b95b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954f3693-2a6f-4e84-bdd5-9ed64d0d3018">
      <Terms xmlns="http://schemas.microsoft.com/office/infopath/2007/PartnerControls"/>
    </lcf76f155ced4ddcb4097134ff3c332f>
    <_ip_UnifiedCompliancePolicyProperties xmlns="http://schemas.microsoft.com/sharepoint/v3" xsi:nil="true"/>
    <Fecha xmlns="954f3693-2a6f-4e84-bdd5-9ed64d0d3018" xsi:nil="true"/>
    <TaxCatchAll xmlns="95222908-3492-4fb1-8c0b-2d69d8b95be4" xsi:nil="true"/>
    <SharedWithUsers xmlns="95222908-3492-4fb1-8c0b-2d69d8b95be4">
      <UserInfo>
        <DisplayName>Luis Enrique Arias Vera</DisplayName>
        <AccountId>17</AccountId>
        <AccountType/>
      </UserInfo>
      <UserInfo>
        <DisplayName>Maria Mercedes Rodriguez Escobar</DisplayName>
        <AccountId>5586</AccountId>
        <AccountType/>
      </UserInfo>
      <UserInfo>
        <DisplayName>Claudia Alejandra Reyes Garcia</DisplayName>
        <AccountId>5600</AccountId>
        <AccountType/>
      </UserInfo>
      <UserInfo>
        <DisplayName>Paola Andrea Chacon Tellez</DisplayName>
        <AccountId>5749</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A908A1-FA70-4884-8AAE-935997C06F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4f3693-2a6f-4e84-bdd5-9ed64d0d3018"/>
    <ds:schemaRef ds:uri="95222908-3492-4fb1-8c0b-2d69d8b95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7C2C83C-CDD9-4D89-93BB-7D388BFFEB4E}">
  <ds:schemaRefs>
    <ds:schemaRef ds:uri="http://www.w3.org/XML/1998/namespace"/>
    <ds:schemaRef ds:uri="http://purl.org/dc/terms/"/>
    <ds:schemaRef ds:uri="http://purl.org/dc/elements/1.1/"/>
    <ds:schemaRef ds:uri="954f3693-2a6f-4e84-bdd5-9ed64d0d3018"/>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95222908-3492-4fb1-8c0b-2d69d8b95be4"/>
    <ds:schemaRef ds:uri="http://purl.org/dc/dcmitype/"/>
  </ds:schemaRefs>
</ds:datastoreItem>
</file>

<file path=customXml/itemProps3.xml><?xml version="1.0" encoding="utf-8"?>
<ds:datastoreItem xmlns:ds="http://schemas.openxmlformats.org/officeDocument/2006/customXml" ds:itemID="{161AE118-C9CA-4AF8-B407-736B9BEFE4B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INTRODUCCION</vt:lpstr>
      <vt:lpstr>MISION - VISION </vt:lpstr>
      <vt:lpstr>ORGANIGRAMA SDSCJ</vt:lpstr>
      <vt:lpstr>Hoja2</vt:lpstr>
      <vt:lpstr>Plan de Acción - POA</vt:lpstr>
      <vt:lpstr>Planes Institucinales</vt:lpstr>
      <vt:lpstr>Instrucciones de diligenciamien</vt:lpstr>
      <vt:lpstr>INTRODUCCION!Área_de_impresión</vt:lpstr>
      <vt:lpstr>'MISION - VISION '!Área_de_impresión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Diana Mireya Lopez Coronado</cp:lastModifiedBy>
  <cp:revision/>
  <dcterms:created xsi:type="dcterms:W3CDTF">2023-09-07T12:29:53Z</dcterms:created>
  <dcterms:modified xsi:type="dcterms:W3CDTF">2024-09-30T21:47:39Z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ies>
</file>