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showInkAnnotation="0"/>
  <mc:AlternateContent xmlns:mc="http://schemas.openxmlformats.org/markup-compatibility/2006">
    <mc:Choice Requires="x15">
      <x15ac:absPath xmlns:x15ac="http://schemas.microsoft.com/office/spreadsheetml/2010/11/ac" url="/Users/nanita/Desktop/"/>
    </mc:Choice>
  </mc:AlternateContent>
  <xr:revisionPtr revIDLastSave="0" documentId="8_{6185317C-3CA5-7D4C-A8B5-CDB36182CA9A}" xr6:coauthVersionLast="46" xr6:coauthVersionMax="46" xr10:uidLastSave="{00000000-0000-0000-0000-000000000000}"/>
  <bookViews>
    <workbookView xWindow="4060" yWindow="460" windowWidth="21700" windowHeight="15820" xr2:uid="{00000000-000D-0000-FFFF-FFFF00000000}"/>
  </bookViews>
  <sheets>
    <sheet name="Hoja1" sheetId="1" r:id="rId1"/>
  </sheets>
  <definedNames>
    <definedName name="_xlnm._FilterDatabase" localSheetId="0" hidden="1">Hoja1!$A$4:$AF$71</definedName>
    <definedName name="_xlnm.Print_Area" localSheetId="0">Hoja1!$A$4:$AF$76</definedName>
    <definedName name="_xlnm.Print_Titles" localSheetId="0">Hoja1!$10:$12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0" i="1" l="1"/>
  <c r="AF70" i="1"/>
  <c r="AF61" i="1"/>
  <c r="AF57" i="1"/>
  <c r="AF40" i="1"/>
  <c r="AF35" i="1"/>
  <c r="AF28" i="1"/>
  <c r="AF17" i="1"/>
  <c r="AF52" i="1"/>
  <c r="O21" i="1" l="1"/>
  <c r="O20" i="1"/>
  <c r="O22" i="1"/>
  <c r="O39" i="1"/>
  <c r="O37" i="1"/>
  <c r="O38" i="1"/>
  <c r="O16" i="1"/>
  <c r="O27" i="1"/>
  <c r="O46" i="1"/>
  <c r="O45" i="1"/>
  <c r="O53" i="1"/>
  <c r="O62" i="1"/>
  <c r="O19" i="1"/>
  <c r="O56" i="1"/>
  <c r="O25" i="1"/>
  <c r="O60" i="1"/>
  <c r="O55" i="1"/>
  <c r="O48" i="1"/>
  <c r="O58" i="1"/>
  <c r="O23" i="1"/>
  <c r="O26" i="1"/>
  <c r="O24" i="1"/>
  <c r="O47" i="1"/>
  <c r="O54" i="1"/>
  <c r="O51" i="1"/>
  <c r="O50" i="1"/>
  <c r="O18" i="1"/>
  <c r="O49" i="1"/>
  <c r="O42" i="1"/>
  <c r="O43" i="1"/>
  <c r="O44" i="1"/>
  <c r="O33" i="1"/>
  <c r="O41" i="1"/>
  <c r="O32" i="1"/>
  <c r="O31" i="1"/>
  <c r="O36" i="1"/>
  <c r="O40" i="1" s="1"/>
  <c r="O59" i="1"/>
  <c r="O34" i="1"/>
  <c r="O15" i="1"/>
  <c r="O17" i="1" s="1"/>
  <c r="O29" i="1"/>
  <c r="O35" i="1" l="1"/>
  <c r="O28" i="1"/>
  <c r="O61" i="1"/>
  <c r="O57" i="1"/>
  <c r="O52" i="1"/>
</calcChain>
</file>

<file path=xl/sharedStrings.xml><?xml version="1.0" encoding="utf-8"?>
<sst xmlns="http://schemas.openxmlformats.org/spreadsheetml/2006/main" count="490" uniqueCount="325">
  <si>
    <t>Indicador</t>
  </si>
  <si>
    <t>Producto</t>
  </si>
  <si>
    <t>Nombre</t>
  </si>
  <si>
    <t>Objetivo Estratégico</t>
  </si>
  <si>
    <t>Fuente</t>
  </si>
  <si>
    <t>Dependencia a cargo del reporte</t>
  </si>
  <si>
    <t>Servidor público responsable del reporte</t>
  </si>
  <si>
    <t xml:space="preserve">PLAN ESTRATÉGICO INSTITUCIONAL -PEI </t>
  </si>
  <si>
    <t xml:space="preserve">Programado </t>
  </si>
  <si>
    <t>Avance</t>
  </si>
  <si>
    <t>Tipo Indicador</t>
  </si>
  <si>
    <t>Primer Avance</t>
  </si>
  <si>
    <t xml:space="preserve">Descripción Avance Productos </t>
  </si>
  <si>
    <t>Tercer
Avance</t>
  </si>
  <si>
    <t>Cuarto
Avance</t>
  </si>
  <si>
    <t>Quinto
Avance</t>
  </si>
  <si>
    <t>Sexto
Avance</t>
  </si>
  <si>
    <t>Septimo
Avance</t>
  </si>
  <si>
    <t>Octavo
Avance</t>
  </si>
  <si>
    <t xml:space="preserve">Código: </t>
  </si>
  <si>
    <t xml:space="preserve">Versión: </t>
  </si>
  <si>
    <t xml:space="preserve">TOTAL ACUMULADO
 </t>
  </si>
  <si>
    <t xml:space="preserve">Segundo 
Avance </t>
  </si>
  <si>
    <t>Noveno
Avance</t>
  </si>
  <si>
    <t>Metas</t>
  </si>
  <si>
    <t xml:space="preserve">Porcentaje de avance en el diseño e implementación de una (1) estrategia de sensibilización y mitigación del riesgo para la ciudad con énfasis en las poblaciones con alto riesgo </t>
  </si>
  <si>
    <t>Porcentaje de avance en el fortalecimiento de la política de integridad y transparencia en la gestión pública en la Secretaría de Seguridad, Convivencia y Justicia</t>
  </si>
  <si>
    <t>Estrategia de sensibilización y mitigación del riesgo para la ciudad, con énfasis en las poblaciones en alto riesgo, diseñada e implementada</t>
  </si>
  <si>
    <t>Estrategia de mediación comunitaria para dar respuesta a la conflictividad social, diseñada  e implementada</t>
  </si>
  <si>
    <t>Dirección de Seguridad</t>
  </si>
  <si>
    <t xml:space="preserve">Subsecretaría de Gestión Institucional </t>
  </si>
  <si>
    <t>Reynaldo Ruiz solorzano</t>
  </si>
  <si>
    <t>Número de sedes de la Policía Metropolitana de Bogotá construidas</t>
  </si>
  <si>
    <t>Porcentaje de avance en la implementación de un (1) Plan de infraestructura y dotación de los organismos de seguridad y justicia con enfoque territorial</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</si>
  <si>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</si>
  <si>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</si>
  <si>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 xml:space="preserve">Número de investigaciones realizadas para construir las herramientas, insumos y/o recomendaciones que faciliten la toma de decisiones de la Secretaría de Seguridad, Convivencia y Acceso a la Justicia </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</si>
  <si>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</si>
  <si>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 (1) plan de fortalecimiento del Centro de Comando, Control, Comunicaciones y Cómputo C4</t>
  </si>
  <si>
    <t>Porcentaje de avance en la formulación e implementación del Plan de continuidad de negocio del C4 con sitios alternos multipropósito</t>
  </si>
  <si>
    <t xml:space="preserve">Porcentaje cámaras aumentadas,  instaladas y en funcionamiento en la ciudad </t>
  </si>
  <si>
    <t>Porcentaje de avance en la modernización del Número Único de Seguridad y Emergencias (NUSE 123)</t>
  </si>
  <si>
    <t>Sede de la policía metropolitana de Bogotá construida</t>
  </si>
  <si>
    <t>Plan de infraestructura y dotación de los organismos de seguridad y justicia, con enfoque territorial, implementado</t>
  </si>
  <si>
    <t>Política de Gobierno Digital acorde a la normativa distrital y nacional en la Secretaría de Seguridad, Convivencia y Justicia, implementada</t>
  </si>
  <si>
    <t>Política de Seguridad Digital acorde a la normativa distrital y nacional en la Secretaría de Seguridad, Convivencia y Justicia, implementada al 50%</t>
  </si>
  <si>
    <t>8 investigaciones para construir las herramientas, insumos y/o recomendaciones que faciliten la toma de decisiones de la Secretaría de Seguridad, Convivencia y Acceso a la Justicia elaborados</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</si>
  <si>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</si>
  <si>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</si>
  <si>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 xml:space="preserve"> Plan de Continuidad de Negocio del C4 con sitios alternos multipropósito, formulado e implementado</t>
  </si>
  <si>
    <t>Cámaras aumentadas en 15%, instadas y en funcionamiento en la Ciudad</t>
  </si>
  <si>
    <t>Número Único de Seguridad y Emergencias (NUSE 123), modernizado</t>
  </si>
  <si>
    <t>Subsecretaría de Inversiones</t>
  </si>
  <si>
    <t>Dirección de Tecnología y Sistemas de información</t>
  </si>
  <si>
    <t>Oficina de Análisis de la Información y estudios estratégicos</t>
  </si>
  <si>
    <t>Dirección de Prevención y Cultura Ciudadana</t>
  </si>
  <si>
    <t>C4</t>
  </si>
  <si>
    <r>
      <t xml:space="preserve">1.   </t>
    </r>
    <r>
      <rPr>
        <sz val="11"/>
        <color theme="1"/>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</si>
  <si>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r>
      <t xml:space="preserve">3.   </t>
    </r>
    <r>
      <rPr>
        <sz val="11"/>
        <color theme="1"/>
        <rFont val="Calibri"/>
        <family val="2"/>
        <scheme val="minor"/>
      </rPr>
      <t xml:space="preserve">Prevenir, atender, proteger y sancionar las violencias contra las mujeres por razón de género y generar las condiciones necesarias para que mujeres y niñas vivan de manera autónoma, libre y segura. </t>
    </r>
  </si>
  <si>
    <r>
      <t xml:space="preserve">4.   </t>
    </r>
    <r>
      <rPr>
        <sz val="11"/>
        <color theme="1"/>
        <rFont val="Calibri"/>
        <family val="2"/>
        <scheme val="minor"/>
      </rPr>
      <t xml:space="preserve">Desarrollar programas especiales de protección para que los niños, niñas y jóvenes no sean cooptados e instrumentalizados por estructuras criminales. </t>
    </r>
  </si>
  <si>
    <r>
      <t xml:space="preserve">5.   </t>
    </r>
    <r>
      <rPr>
        <sz val="11"/>
        <color theme="1"/>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</si>
  <si>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7.   </t>
    </r>
    <r>
      <rPr>
        <sz val="11"/>
        <color theme="1"/>
        <rFont val="Calibri"/>
        <family val="2"/>
        <scheme val="minor"/>
      </rPr>
      <t>Implementar estrategias para fortalecer la convivencia ciudadana desde la aplicación del Código Nacional de Seguridad y Convivencia.</t>
    </r>
  </si>
  <si>
    <r>
      <t xml:space="preserve">8.   </t>
    </r>
    <r>
      <rPr>
        <sz val="11"/>
        <color theme="1"/>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</si>
  <si>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1"/>
        <color theme="1"/>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</si>
  <si>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1"/>
        <color theme="1"/>
        <rFont val="Calibri"/>
        <family val="2"/>
        <scheme val="minor"/>
      </rPr>
      <t>F</t>
    </r>
    <r>
      <rPr>
        <sz val="11"/>
        <color rgb="FF000000"/>
        <rFont val="Calibri"/>
        <family val="2"/>
        <scheme val="minor"/>
      </rPr>
      <t>ortalecer la capacidad Institucional y la gestión administrativa que permita el cumplimiento de la misión institucional.</t>
    </r>
  </si>
  <si>
    <t>346 - Construir al 100% la sede de la policía metropolitana de Bogotá</t>
  </si>
  <si>
    <t>366 - Implementar al 100% el plan de infraestructura y dotación de los organismos de seguridad y justicia, con enfoque territorial.</t>
  </si>
  <si>
    <t>471 - Implementar el 100% de la Política de Gobierno Digital acorde a la normativa distrital y nacional en la Secretaría de Seguridad, Convivencia y Justicia</t>
  </si>
  <si>
    <t>472 - Implementar el 50% de la Política de Seguridad Digital acorde a la normativa distrital y nacional en la Secretaría de Seguridad, Convivencia y Justicia</t>
  </si>
  <si>
    <t>456 - Elaborar 8 investigaciones para construir las herramientas, insumos y/o recomendaciones que faciliten la toma de decisiones de la Secretaría de Seguridad, Convivencia y Acceso a la Justicia</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</si>
  <si>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</si>
  <si>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</si>
  <si>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 xml:space="preserve">361 - Formular e implementar al 100% el Plan de Continuidad de Negocio del C4 con sitios alternos multipropósito </t>
  </si>
  <si>
    <t>352 - Aumentar  en 15% el número de cámaras instaladas y en funcionamiento en la Ciudad</t>
  </si>
  <si>
    <t>371 - Modernizar al 100% el Número Único de Seguridad y Emergencias (NUSE 123)</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</si>
  <si>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</si>
  <si>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</si>
  <si>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</si>
  <si>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 a través de rutas del programa distrital de Justicia Juvenil Restaurativa</t>
  </si>
  <si>
    <t>Número de adolescentes y jóvenes vinculados al Sistema de Responsabilidad Penal Adolescente mediante la implementación de estrategias orientadas al fortalecimiento de la atención integral</t>
  </si>
  <si>
    <t>Número de jóvenes formados en habilidades de mediación, tolerancia, empatía, autocontrol y manejo de emociones para prevenir su vinculación al delito, violencias o consumo de SPA</t>
  </si>
  <si>
    <t>300 Jóvenes vinculados al Sistema de Responsabilidad Penal Adolescente con consumo problemático de sustancias psicoactivas que ingresan al programa de seguimiento judicial de tratamiento de drogas y a la estrategia de resposabilización</t>
  </si>
  <si>
    <t>800 Adolescentes y jóvenes atendidos a través de rutas del programa distrital de Justicia Juvenil Restaurativa</t>
  </si>
  <si>
    <t>1.500 adolescentes y jóvenes del Sistema de Responsabilidad Penal Adolescente vinculados mediante la implementación de estrategias orientadas a fortalecer su atención integral</t>
  </si>
  <si>
    <t>10.000 jóvenes  formados  en habilidades de mediación, tolerancia, empatía, autocontrol y manejo de emociones para prevenir la vinculación de jóvenes al delito, violencias y consumo de sustancias.</t>
  </si>
  <si>
    <t>Dirección de Responsabilidad Penal Adolescente</t>
  </si>
  <si>
    <t>317 - Formar a 10.000 jóvenes en habilidades de mediación, tolerancia, empatía, autocontrol y manejo de emociones para prevenir la vinculación de jóvenes al delito, violencias y consumo de sustancias.</t>
  </si>
  <si>
    <t>337 -     300 jóvenes vinculados al Sistema de Responsabilidad Penal Adolescente con consumo problemático de sustancias psicoactivas que ingresan al programa de seguimiento judicial de tratamiento de drogas y a la estrategia de responsabilización.</t>
  </si>
  <si>
    <t>338 -  Atender 800 adolescentes y jóvenes a través de las diferentes rutas del programa distrital de Justicia Juvenil Restaurativa</t>
  </si>
  <si>
    <t>341 -  Vincular 1.500 adolescentes y jóvenes del Sistema de Responsabilidad Penal Adolescente mediante la implementación de estrategias orientadas a fortalecer su atención integral</t>
  </si>
  <si>
    <t>Implementar y poner en operación el 100% del Sistema de Gestión de Documentos Electrónicos y Archivo - SGDEA en la Secretaría de Seguridad, Convivencia y Justicia</t>
  </si>
  <si>
    <t>Número de grupos de ciudadanos vinculados a instancias de participación para la convivencia y seguridad</t>
  </si>
  <si>
    <t>Porcentaje de avance en la implementación de una (1) estrategia de participación ciudadana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</si>
  <si>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</si>
  <si>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y puesta en operación del Sistema de Gestión de Documentos Electrónicos y Archivo -SGDES en la Secretaría de Seguridad, Convivencia y Justicia</t>
  </si>
  <si>
    <t>800 grupos de ciudadanos vinculados a instancias de participación para la convivencia y seguridad, fortalecidos</t>
  </si>
  <si>
    <t>Estrategia de participación ciudadana en la Secretaría de Seguridad, Convivencia y Justicia, Implementada</t>
  </si>
  <si>
    <t>Política pública Distrital de atención y servicio a la ciudadanía en la Secretaría de Seguridad, Convivencia y Justicia, Implementada</t>
  </si>
  <si>
    <t>Dirección de Recursos Físicos y Gestión Documental</t>
  </si>
  <si>
    <t>319 - Fortalecer 800 grupos de ciudadanos vinculados a instancias de participación para la convivencia y seguridad.</t>
  </si>
  <si>
    <t>419 - Implementar al 100% una (1) estrategia de participación ciudadana en la Secretaría de Seguridad, Convivencia y Justicia</t>
  </si>
  <si>
    <t>418 - Implementar al 100% la política pública Distrital de atención y servicio a la ciudadanía en la Secretaría de Seguridad, Convivencia y Justicia</t>
  </si>
  <si>
    <t>427 - Implementar y poner en operación el 100% del Sistema de Gestión de Documentos Electrónicos y Archivo - SGDEA en la Secretaría de Seguridad, Convivencia y Justicia</t>
  </si>
  <si>
    <t>Porcentaje de avance en el diseño e implementación del programa Casa Libertad para pospenados y jóvenes egresados del Sistema de Responsabilidad Penal Adolescente</t>
  </si>
  <si>
    <t>Porcentaje de avance en el mantenimiento de los estándares de calidad y operación en la Cárcel Distrital de Varones y Anexo de Mujeres</t>
  </si>
  <si>
    <t>Número de estrategias implementadas para el mejoramiento de las condiciones personales e interpersonales y para el proceso de justicia restaurativa de las personas privadas de la libertad en Bogotá</t>
  </si>
  <si>
    <t>Porcentaje de avance en el diseño y la implementación de las acciones priorizadas en el Plan de mejoramiento para la problemática del hacinamiento carcelario en Bogotá</t>
  </si>
  <si>
    <t>Casas de la justicia priorizadas con modelos para la atención integral para las mujeres</t>
  </si>
  <si>
    <t>Modelos de atención virtual implementados para facilitar el acceso a los servicios de justicia en lo local en las casas de justicia</t>
  </si>
  <si>
    <t>Porcentaje de avance en el diseño e implementación de la estrategia "Facilitadores para el acceso a la justicia"</t>
  </si>
  <si>
    <t>Porcentaje de avance en el diseño e implementación de una (1) estrategia de coordinación con los organismo de justicia</t>
  </si>
  <si>
    <t>Número de equipamiento de justicia en el Distrito</t>
  </si>
  <si>
    <t>Número de sedes del Programa Distrital de Justicia Juvenil Restaurativa creadas</t>
  </si>
  <si>
    <t>Porcentaje de avance en el diseño e implementación de un (1) plan de mejoramiento y ampliación de las Unidades de Reacción Inmediata URI</t>
  </si>
  <si>
    <t>Programa casa libertad para pospenados y jóvenes egresados del  Sistema de Responsabilidad Penal Adolescente implementado</t>
  </si>
  <si>
    <t>Estándares de calidad y Operación en la  Cárcel Distrital de Varones y Anexo de Mujeres</t>
  </si>
  <si>
    <t>(3) estrategias implementadas, orientadas al mejoramiento de las condiciones personales e interpersonales y al proceso de justicia restaurativa de las personas privadas de la libertad en Bogotá</t>
  </si>
  <si>
    <t xml:space="preserve"> 100% de las acciones priorizadas del plan de mejoramiento para la problemática de hacinamiento diseñadas e implementadas</t>
  </si>
  <si>
    <t>7 casas de justicia priorizadas con modelo de atención con ruta integral para mujeres Implementado</t>
  </si>
  <si>
    <t>Casas de Justicia con modelo de atención virtual para facilitar el acceso a los servicios de justicia en lo local Implementado</t>
  </si>
  <si>
    <t xml:space="preserve">Estrategia "facilitadores para el acceso a la justicia"  diseñada  e implementada </t>
  </si>
  <si>
    <t>Estrategia de coordinación con los organismos de justicia diseñada e implementada</t>
  </si>
  <si>
    <t>1 equipamiento de justicia aumentado en el distrito y  mantenimiento de veinticuatro (24) existentes</t>
  </si>
  <si>
    <t>2 nuevas sedes del Programa Distrital de Justicia Juvenil Restaurativa creados</t>
  </si>
  <si>
    <t>Plan de mejoramiento de las Unidades de Reacción Inmediata - URI existentes, diseñado e implementado y  tres URI nuevas construidas</t>
  </si>
  <si>
    <t>Dirección Responsabilidad Penal Adolescente</t>
  </si>
  <si>
    <t>Dirección Cárcel Distrital</t>
  </si>
  <si>
    <t>Dirección Acceso a la Justicia</t>
  </si>
  <si>
    <t>339 - Diseñar e implementar al 100% el programa casa libertad para pospenados y jóvenes egresados del  Sistema de Responsabilidad Penal Adolescente</t>
  </si>
  <si>
    <t>344 - Mantener el 100% de los estándares de calidad y Operación en la  Cárcel Distrital de Varones y Anexo de Mujeres</t>
  </si>
  <si>
    <t>343 - Implementar tres (3) estrategias orientadas al mejoramiento de las condiciones personales e interpersonales y al proceso de justicia restaurativa de las personas privadas de la libertad en Bogotá</t>
  </si>
  <si>
    <t>342 - Diseñar e implementar el 100% de las acciones priorizadas del plan de mejoramiento para la problemática de hacinamiento carcelario en Bogotá, que incluyen los diseños de la primera fase para la construcción de la nueva cárcel distrital</t>
  </si>
  <si>
    <t>369 - Implementar en 7 casas de justicia priorizadas un modelo de atención con ruta integral para mujeres</t>
  </si>
  <si>
    <t>370 - Implementar en las Casas de Justicia un (1) modelo de atención virtual para facilitar el acceso a los servicios de justicia en lo local</t>
  </si>
  <si>
    <t>350 - Diseñar e implementar al 100% la estrategia "facilitadores para el acceso a la justicia"</t>
  </si>
  <si>
    <t>356 - Diseñar e implementar al 100% una estrategia de coordinación con los organismos de justicia</t>
  </si>
  <si>
    <t>345 - Aumentar en un (1) los equipamientos de justicia en el distrito y garantizar el mantenimiento de veinticuatro (24) existentes</t>
  </si>
  <si>
    <t>347 - Crear dos (2) nuevas sedes del Programa Distrital de Justicia Juvenil Restaurativa.</t>
  </si>
  <si>
    <t>348 - Diseñar e implementar al 100% el plan de mejoramiento de las Unidades de Reacción Inmediata -URI existentes y construcción de tres URI nuevas.</t>
  </si>
  <si>
    <t>Porcentaje de avance en la implementación de una (1) estrategia que apoye la cualificación del personal uniformado distrital para el mejoramiento del servicio a la ciudadanía</t>
  </si>
  <si>
    <t>Porcentaje de avance en el diseño y la implementación del Plan Integral de Mejoramiento Tecnológico para la seguridad</t>
  </si>
  <si>
    <t>Porcentaje de avance en el diseño e implementación de una (1) estrategia pedagógica del Código Nacional de Seguridad y Convivencia Ciudadana</t>
  </si>
  <si>
    <t>Porcentaje de avance en la formulación e implementación de un (1) lineamiento técnico de acciones de materialización del Código Nacional de Seguridad y Convivencia Ciudadana</t>
  </si>
  <si>
    <t>Estrategia implementada que apoye la cualificación del personal uniformado distrital para el mejoramiento del servicio a la ciudadanía basado en Derechos Humanos, el enfoque de género, y la atención de violencias, conflictividades y delitos urbanos.</t>
  </si>
  <si>
    <t>Plan integral de mejoramiento tecnológico para la seguridad, diseñado e implementado</t>
  </si>
  <si>
    <t>Estrategia pedagógica del Código Nacional de Seguridad y Convivencia Ciudadana, diseñada e implementada</t>
  </si>
  <si>
    <t>Lineamiento técnico de acciones de materialización del Código Nacional de Seguridad y Convivencia Ciudadana, formulado e implementado</t>
  </si>
  <si>
    <t>Subsecretaría de Acceso a la Justicia</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</si>
  <si>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</si>
  <si>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349 - Diseñar e implementar al 100% el plan integral de mejoramiento tecnológico para la seguridad</t>
  </si>
  <si>
    <t xml:space="preserve">357 - Diseñar e implementar al 100% una estrategia pedagógica del Código Nacional de Seguridad y Convivencia Ciudadana </t>
  </si>
  <si>
    <t>363 - Formular e implementar al 100% un lineamiento técnico de acciones de materialización del Código Nacional de Seguridad y Convivencia Ciudadana</t>
  </si>
  <si>
    <t xml:space="preserve">Porcentaje de avance en el diseño e implementación de una (1) estrategia  contra las estructuras criminales vinculadas a escenarios de economía ilegal </t>
  </si>
  <si>
    <t xml:space="preserve">Número de consejos de seguridad social por localidad realizados </t>
  </si>
  <si>
    <t>Inventario unificado de estructuras criminales elaborado</t>
  </si>
  <si>
    <t>Estrategia intersectorial contra las estructuras criminales vinculadas a escenarios de economía ilegal diseñada e implementada.</t>
  </si>
  <si>
    <t xml:space="preserve">Un consejo de seguridad social por localidad al año como mínimo realizado </t>
  </si>
  <si>
    <t xml:space="preserve">inventario unificado de estructuras criminales </t>
  </si>
  <si>
    <t xml:space="preserve">Dirección de Seguridad </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</si>
  <si>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</si>
  <si>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318 - Realizar como mínimo un consejo de seguridad social por localidad al año</t>
  </si>
  <si>
    <t xml:space="preserve">358 - Elaborar 1  inventario unificado de estructuras criminales </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</si>
  <si>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</si>
  <si>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</si>
  <si>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Objetivo 1 al 9</t>
  </si>
  <si>
    <t>Porcentaje de avance en la formulación e implementación de un (1) Plan Integral de Convivencia, Seguridad y Justicia</t>
  </si>
  <si>
    <t>362 - Formular e implementar al 100% el Plan Integral de convivencia, seguridad y justicia.</t>
  </si>
  <si>
    <t xml:space="preserve">Plan Integral de convivencia, seguridad y justicia formulado e implementado  </t>
  </si>
  <si>
    <t>Porcentaje de avance en el fortalecimiento de la política de Integridad y transparencia en la gestión pública</t>
  </si>
  <si>
    <t>Porcentaje de avance en la implementación de la política pública distrital de servicio a la Ciudadanía a cargo de la Secretaría Distrital de Seguridad, Convivencia y Justicia</t>
  </si>
  <si>
    <t>Porcentaje de avance en la implementación y puesta en operación del Sistema de Gestión de Documentos Electrónicos y Archivo – SGDEA en la Secretaría de Seguridad, convivencia y Justicia</t>
  </si>
  <si>
    <t>Número de Dimensiones para la implementación del Modelo Integrado de Planeación y Gestión – MIPG fortalecidas y mantenidas</t>
  </si>
  <si>
    <t>Porcentaje de Avance en la atención de las necesidades de mantenimiento y mejoramiento de las sedes administrativas de la Secretaría Distrital de Seguridad, Convivencia y Justicia</t>
  </si>
  <si>
    <t>Política de Integridad y trasparencia en la gestión pública fortalecida</t>
  </si>
  <si>
    <t>Estrategia de Participación Ciudadana implementada</t>
  </si>
  <si>
    <t>Política pública distrital de servicio a la Ciudadanía implementada</t>
  </si>
  <si>
    <t>Sistema de gestión de documentos electrónicos y Archivo – SGDEA desarrollado e implementado</t>
  </si>
  <si>
    <t>Dimensiones Fortalecidas y mantenidas</t>
  </si>
  <si>
    <t>Sedes Administrativas mantenidas y mejorada</t>
  </si>
  <si>
    <t>Subsecretaría de Gestión Institucional</t>
  </si>
  <si>
    <t>1 - Fortalecer al 100% la Política de Integridad y trasparencia en la gestión pública</t>
  </si>
  <si>
    <t>2 - Implementar al 100% la estrategia de Participación Ciudadana</t>
  </si>
  <si>
    <t>3 - Implementar al 100% la política pública distrital de servicio a la Ciudadanía a cargo de la Secretaría Distrital de Seguridad, Convivencia y Justicia</t>
  </si>
  <si>
    <t>4 - Desarrollar e Implementar al 100% un sistema de gestión de documentos electrónicos y Archivo - SGDEA</t>
  </si>
  <si>
    <t>5 - Fortalecer y mantener las 7 dimensiones para la implementación del Modelo Integrado de Planeación y Gestión - MIPG</t>
  </si>
  <si>
    <t>6 - Atender al 100% las necesidades de mantenimiento y mejoramiento de las sedes administrativas de la Secretaría Distrital de Seguridad, Convivencia y Justicia</t>
  </si>
  <si>
    <t>367 - Implementar al 100% una (1) estrategia institucional para la prevención y el control del delito, con énfasis en la gestión del riesgo de las amenazas y los hechos terroristas a la infraestructura vital y las entradas y salidas de la ciudad.</t>
  </si>
  <si>
    <t>Sistema SEGPLAN</t>
  </si>
  <si>
    <t>Oswaldo Ramos Arnedo</t>
  </si>
  <si>
    <t>Diana Lucia Sánchez  Morales</t>
  </si>
  <si>
    <t>Luz  Yasmine Pintor</t>
  </si>
  <si>
    <t xml:space="preserve">Ivan Arturo Torres </t>
  </si>
  <si>
    <t>Marcela Guerrero</t>
  </si>
  <si>
    <t>Reynaldo Ruiz Solorzano</t>
  </si>
  <si>
    <t>Natalia Alejandra Muñoz Labajos</t>
  </si>
  <si>
    <t>Durante el periodo se realizaron las siguientes actividades: Atención a plantones: 173/ Acompañamiento en marchas: 77/ Atención al bloqueo en vías: 31/Control de aglomeraciones (concentraciones): 76 /Diseño y aplicación de un formulario para la recolección de información de campo frente a las diferentes actividades atendidas, que permite identificar elementos de tiempo, modo, lugar y actores presentes/ Construcción de base de datos organizada y actualizada con la información de los y las Gestores de Convivencia/ Proceso de inducción para los integrantes del componente/ Primera fase del proceso de formación Red de Saberes/ Bitácora, programador y carga laboral de los integrantes del componente/Documento técnico y teórico del trabajo desarrollado por el programa Gestores de Convivencia desde su creación/Fichas informativas de preparación operativa para jornadas de movilización.</t>
  </si>
  <si>
    <t xml:space="preserve">Acompañamiento a semilleros de jóvenes: 3/ Actividad de sensibilización con jóvenes en materia de prevención para consumo de SPA: 2/ Reunión con líderes y organizaciones para socialización, concertación y vinculación a la estrategia jóvenes: 7/ Encuentro general con representación de todos los equipos de la estrategia de jóvenes: 2/ Gestión de una resolución que permite la contratación de jóvenes en condiciones de fragilidad social (Res. 834 del 2020)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Selección de 100 jóvenes a contratar por la SCJ a jóvenes de 4 localidades aplicando 5 dimensiones de fragilidad social (Abandono escolar, maternidad y paternidad temprana, aporte económico al hogar, jefatura del hogar, vinculación al SRPA)/ Selección de jóvenes habitantes en las localidades priorizadas, para conformación de duplas de Big Partners (Gestores Juveniles)/ Acercamiento a 5 instituciones de educación superior en el marco de la construcción de procesos de cualificación y generación de oportunidades para los y las jóvenes participantes de la estrategia.  Principales obstáculos para el cumplimiento de la meta PDD: Se han presentado dificultades en el proceso de contratación para este tipo de población. Sin embargo para este fin se expidió la Resolución (Res. 834 del 2020), la cual agregó nuevos rangos de remuneración y requisitos de formación.
</t>
  </si>
  <si>
    <t>Relización de 8 Consejos Locales Sociales (consejos de gobierno) en las siguientes localidades: Usaquén, Ciudad Bolívar, Mártires, Candelaria, Santa Fe, san Cristóbal, Rafael Uribe Uribe y chapinero.</t>
  </si>
  <si>
    <t xml:space="preserve">Asistencia mesa técnica convenio IDPAC: 1; Asistencia mesa técnica convenio UNAL: 1; Comunicación de Gestores para fortalecimiento vía digital: 4997; Reunión con Grupos de Ciudadanos: 54; Diseñó de la estrategia de Fortalecimiento a Grupos Ciudadanos Comprometidos con la Seguridad y la Convivencia, basados en lo que se venía implementando en el cuatrienio anterior/ Diseñó metodología de Banco de Proyectos para implementar en el Territorio, según entornos priorizados/Se adelantó una encuesta de Necesidades de Formación, la cual se envió a los 813 GCSC para definir metodologías a aplicar en la Formación con el IDPAC.
Principales obstáculos para el cumplimiento de la meta PDD: Debido a la contingencia por la emergencia de salud - COVID - 19, no fue viable adelantar actividades presenciales con los Grupos De Ciudadanos Comprometidos con la Convivencia y la Seguridad - GCSC lo que generó dificultades en la implementación de acciones. No obstante, para retomar esa confianza en la comunidad y en especial con los grupos de ciudadanos se habilitaron canales digitales para tener un contacto permanente con las personas a través del envío de mensajes, tips de autocuidado, respeto, convivencia y temas de interés.
</t>
  </si>
  <si>
    <t xml:space="preserve">Gracias a la sólida articulación entre la Dirección de Responsabilidad Penal Adolescente y las autoridades del SRPA se logró vincular a 53 adolescentes y jóvenes a las dos rutas de ingreso que se encuentran en ejecución y que se describen a continuación: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Beneficios: 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Los índices de reincidencia de las y los adolescentes y jóvenes atendidos son del 4%. El pasado mes de agosto de 2020 se evaluó el cumplimiento de objetivos de los Planes Integrales Restaurativos propuestos por las y los adolescentes y jóvenes ofensores teniendo como resultado el 87,8% de cumplimiento.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</si>
  <si>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Se cuenta con un logro de 5% en el diseño del programa de casa libertad en donde como una de las princiales acciones se ha estructurado la documentación que da soporte al servicio de Casa Libertad, para lo cual se cuenta con borradores de procedimientos, protocolos y formularios. Asi mismo, se ha avanzado en el desarrollo de acciones de inclusión social en educación formal y aseguramiento en salud.
Beneficios: Las personas atendidas han encontrado una oferta interdisciplinaria y de formación en habilidades blandas que contribuyen a la generación de ingresos legales.
Principales obstáculos para el cumplimiento de la meta PDD: Por restricciones por COVID para la apertura de la Casa se ha disminuido el número de asistencia de personas pospenadas a solicitar servicios
</t>
  </si>
  <si>
    <t xml:space="preserve">Indicador: 368 Número de adolescentes y jóvenes vinculados al Sistema de Responsabilidad Penal Adolescente mediante la implementación de estrategias orientadas al fortalecimiento de la atención integral
Avances: Avances: A 30 de septiembre, 73 adolescentes y jóvenes han sido vinculados a estrategias orientadas a fortalecer su atención integral. 
46 adolescentes y jóvenes sancionados con privación de la libertad han recibido atención (psicosocial, pedagógica, artística, educativa y ocupacional) en el Centro de Atención Especializada Bosconia; dicha atención busca ayudarlos a construir proyectos de vida y de futuro lejos del delito y a disminuir el riesgo de reincidencia.
27 fueron vinculados a la Estrategia de atención especializada a víctimas y adolescentes y jóvenes ofensores vinculados al SRPA por la presunta comisión de delitos contra la libertad, integridad y formación sexual en Bogotá; esta estrategia, ofrece atención terapéutica individual, grupal y familiar a los adolescentes ofensores y a las víctimas.
De igual forma, se ha avanzado en el diseño de una Estrategia de atención a adolescentes y jóvenes que ingresan al SRPA por la presunta comisión de conductas de carácter delictivo y son reintegrados a su entorno familiar, con o sin vinculación a un proceso judicial en Bogotá. Se ha venido generando articulación con la Regional Bogotá del ICBF y la coordinación de la Unidad de Fiscalías del SRPA a fin de identificarlos, caracterizarlos y construir rutas que garanticen su vinculación a la estrategia. También se ha avanzado en la consecución de un espacio físico que acoja la estrategia en asocio con el IDIPRON, el DADEP y la Lotería de Bogotá.
Beneficios: el diseño y articulación para la puesta en marcha de las nuevas estrategias, que en conjunto con el fortalecimiento a los programas ya existentes integran ofertas para que los adolescentes y jóvenes participen de un conjunto de estrategias (psicosociales, pedagógicas, artísticas, educativas y ocupacionales) que les permitan construir proyectos de vida lejos del delito y disminuir el riesgo de reincidencia.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</si>
  <si>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A 30 septiembre, 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</si>
  <si>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Se diseñó propuesta para la aplicación de la justicia restaurativa en los procesos penales de las y los internos de la Cárcel Distrital, a través de la suspensión del procedimiento a prueba como modalidad del Principio de Oportunidad. La ejecución de tal propuesta se encuentra a la espera de aprobación por parte de la Subsecretaría de Acceso a la Justicia, así como de las condiciones sanitarias por la pandemia ya que es relevante el ingreso del equipo encargado de esta ruta a las instalaciones del centro de reclusión (oficina jurídica y entrevistas a las personas privadas de la libertad).
La propuesta incluye la ruta de ingreso y un un análisis técnico de los fundamentos jurídicos y operativos para el empleo del Principio de Oportunidad en la modalidad de suspensión, sin embargo, se requiere la revisión de caso a caso de las y los internos en la cárcel Distrital.
Adicionalmente, se realizó la definición de pliegos para la contratación de dos psicólogos que integrarán el equipo profesional que implementará el piloto de la estrategia y se viene participando de un equipo de expertos que por invitación del Consejo Superior de la Judicatura está trabajando en el diseño de un Proyecto de Ley de Justicia Restaurativa y Justicia Terapéutica para el país.
Principales obstáculos para el cumplimiento de la meta PDD: No se tiene retrasos, sin embargo, se reportará avance físico hasta que se tenga implementada la estrategia en su totalidad.
</t>
  </si>
  <si>
    <t xml:space="preserve">A 30 de septiembre se han realizado las siguientes adquisiciones:
Adquisición de equipos para el taller de lavandería.
Adquisición de elementos para talleres.
Adquisición de equipo antimotines.
Adquisición de hidrolavadoras y fregadoras.
Adquisición de compresores.
Adquisición de elementos médicos para atención básica.
Beneficios: Garantizar condiciones de calidad para la operación y la buena prestación de los servicios que hacen parte del trato digno de las personas privadas de la libertad, en la Cárcel Distrital de Varones y Anexo de Mujeres.
</t>
  </si>
  <si>
    <t xml:space="preserve">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Principales obstáculos para el cumplimiento de la meta PDD: En relación con el avance de los trabajos en desarrollo de la construcción del Nuevo Comando para Sede de la Policía Metropolitana, contrato que se ha visto afectado en el logro de su alcance por las restricciones en los insumos de materiales y mano de obra a partir del mes de marzo del año en curso, provocadas éstas por las disposiciones de orden distrital y nacional a raíz de la emergencia sanitaria generada por el Covid 19 que afecta la ciudad el contratista de obra con el aval de la interventoría han implementado los protocolos de movilidad, seguridad y aislamiento preventivo, entre ellos el PAPSO (Plan de Aplicación del Protocolo Sanitario para la Obra), cuya aplicación ha significado principalmente la disminución en la cantidad de personal que puede laborar al interior de la obra. Por lo tanto se extiende a una fecha estimada de Julio de 2021.
</t>
  </si>
  <si>
    <t xml:space="preserve">A 30 de septiembre, Se acordó con ICBF desarrollar 1 sede del PDJJR en el Centro de Servicios Judiciales para Adolescentes (CESPA), equipamiento de su propiedad. Se inició la estructuración del Contrato de Comodato para la asignación del área acordada. Se elaboró y gestiono revisión jurídica de la carta de intención para ser remitida a ICBF. Se inició la elaboración de los insumos técnicos y financieros para la contratación de las obras de infraestructura y la dotación de esta sede, así como el mejoramiento del espacio asignado en la sede de los despachos judiciales.
Se finalizó la formulación de la modificación del Plan Maestro de Equipamientos de Seguridad, Defensa y Justicia que precisa las condiciones normativas para la habilitación de suelo para este tipo de equipamientos. Paralelamente, se ha avanzado con la Secretaría Distrital de integración Social, la Defensoría del Espacio Público y la Alcaldía Local de Rafael Uribe Uribe en la identificación de alternativas de sedes en edificaciones públicas que acerquen la oferta de servicios a los territorios en que viven los adolescentes y jóvenes atendidos por el Programa, lo cual incluye la posibilidad de desarrollar nodos dotacionales de oferta conjunta de servicios para jóvenes con otras entidades distritales.
Beneficios: El trabajo realizado desde la estrategia busca incidir decisivamente en la reconfiguración de la infraestructura existente y proyectada del SRPA en el Distrito; de igual forma ha buscado imprimir una visión centrada en la configuración de nodos dotacionales que busca acercar la oferta servicios del SRPA a los lugares de residencia de los usuarios, reducir la estigmatización de las y los adolescentes y propender por su circulación en los equipamientos destinados a la juventud en la ciudad, su acceso a la oferta de servicios para las juventudes y su integración comunitaria.
Principales obstáculos para el cumplimiento de la meta PDD: Se han evaluado múltiples alternativas de inmuebles para el desarrollo de sedes, sin embargo, la gestión de suelo en el Distrito presenta una gran dificultad por la escasez de inmuebles con condiciones adecuadas para la prestación de los servicios de justicia restaurativa. Adicionalmente, los trámites y tiempos asociados al proceso de gestión que recaen en múltiples entidades vinculadas, extienden el tiempo requerido para la habilitación de nuevas sedes.
</t>
  </si>
  <si>
    <t xml:space="preserve">* La URI de Bosa (Campoverde) ya está en construcción y se proyecta su entrega a mitad de año de 2021.
* Para la URI de Rafael Uribe Uribe se está en conversaciones con el IDU, entidad que cederá los predios donde se construirá la URI. Actualmente se están evaluando los predios y se espera un próximo pronunciamiento de la Secretaría de Seguridad en el sentido de informar si se requiere más terreno o si el proyectado para ceder es el indicado.
* Frente a la URI de Usaquén (Toberín), se está revisando jurídicamente la estrategia de avance, como quiera que frente al predio donde se quiere construir (propiedad de la Fiscalía y, por ende, el más viable para desarrollar el proyecto) existe una acción popular de 2009 que detuvo el proyecto en su momento.
</t>
  </si>
  <si>
    <t xml:space="preserve">Se avanza en la formulación del plan de mejoramiento tecnológico. 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Principales obstáculos para el cumplimiento de la meta PDD: Demora en radicar los requerimientos de adquisición de equipos tecnológicos por parte de los organismos de seguridad.
</t>
  </si>
  <si>
    <t xml:space="preserve">A 30 de septiembre, se avanzó en la contratación de los tres profesionales para implementar la estrategia. Adicionalmente, se avanzó en la generación de los formatos específicos para la radicación de demandas a formatos.
Principales obstáculos para el cumplimiento de la meta PDD: Los retrasos que se han presentado corresponden a la dificultad de implementar las acciones territoriales dada la contingencia de realización de espacios causada por la emergencia COVID.
</t>
  </si>
  <si>
    <t xml:space="preserve">Se avanza en la formulacion del plan de fortalecimiento institucional. Se adicionó el convenio para la modernización tecnológica de la plataforma de atención de llamadas, sistema de monitoreo y visualización, soporte, funcionamiento y mantenimiento, incorporando nuevas necesidades para el fortalecimiento del C4. Igualmente se contrataron los servicios de apoyo para fortalecer la cantidad de operadores de la línea de emergencias, dada la mayor demanda de este servicio con ocasión a la emergencia relacionada con le COVID-19. Se contrataron los servicios profesionales para el desarrollo de estrategias de fortalecimiento de la operación y gestión del C4.
Así mismo se resalta que de acuerdo a la mencionada situación extraordinaria causada por la emergencia mundial del COVID19, generó un alto número de llamadas que desbordo cualquier cálculo o proyección que se pudiera haber realizado; y es así como para el C4 en su componente NUSE 123 se han superado todos los cálculos, pasando de recibir 30.000 llamadas en promedio diario a recibir hasta 118.000 llamadas en un día; razón por la cual, se requería ir incrementando la capacidad de atención del C4 ¿ NUSE 123, con el fin de incrementar el número de llamadas atendidas; razón por la cual la Secretaria de Seguridad, Convivencia y Justicia fortaleció la operación de recepción y tramite de incidentes con una cobertura más amplia en la Sala Unificada de Recepción - S.U.R., y el despacho de los servicios de salud en el CRUE, para lo cual se realizó una redistribución de estaciones de trabajo con licenciamiento de PremierOne, las cuales fueron ubicadas de la siguiente forma:
*76 Estaciones de PremierOne para la S.U.R., y 24 en el Centro de Formación de ETB, Barrio Modelo Norte.
*40 Estaciones de PremierOne para despacho del CRUE, en las instalaciones de la Secretaria de Salud y 30 ubicadas en la ETB, sede de Chapinero de la calle 57.
Para conseguir un mayor distanciamiento entre los operadores en su labor diaria, disminuir el personal dentro de la sala y para generar zonas aisladas que evitarían que en caso de presentarse un positivo por COVID19 y este pueda afectar más personas, la operación de recepción se distribuyó en diferentes espacios; para lo cual se realizó distribución del total de funcionarios de la sur en cinco salas, incluida la SUR, promoviendo el distanciamiento como medida de prevención.
Para el caso de contratación por prestación de servicios de operadores fue un total de 113 personas quienes iniciaron fase de capacitación la primera semana de mayo y van hasta el mes de agosto.
</t>
  </si>
  <si>
    <t xml:space="preserve">Durante el periodo se realizaron las siguientes actividades:
Articulación interinstitucional: Liderar la realización y el cumplimiento de las funciones del Consejo Local de Seguridad, según lo establecido en el Decreto 079 de 2018: 50; Participar en la mesa de acompañamiento social a la VIP/PVG: 1 Zonas de atención prioritaria: Actividades de reconocimiento y/o control a CHC en zonas con presunta instrumentalización de esta población para actividades delictivas (Identificación dinámicas venta estupefacientes y otras): 39; Actividades de registro y control (Plan Baliza, Avispa, Guitarra) en jornada nocturna en zonas priorizadas.: 72; Coordinación y acompañamiento a patrullajes conjuntos con MEBOG, EJERCOL y actores locales en zonas con alta incidencia de delitos, o ausencia de presencia institucional: 17; Coordinación y acompañamiento actividades de registro y control en zonas con presunta presencia de grupos delincuenciales y comisión de delitos como homicidio, feminicidio, hurtos, distribución y venta de SPA: 309; Coordinación y participación en actividades de control para prevenir y mitigar las violencias basadas en género: 1; IVC a establecimientos identificados como dinamizadores o generadores de delitos o contravenciones: 161; Participación en intervenciones interinstitucionales integrales para mitigar los delitos de mayor impacto en la localidad, conforme a la priorización en mesas locales de articulación: 5. Entornos de confianza: Actividad en espacio público - resignificación: 11; Actividades para la promoción de la convivencia y la resolución pacífica de conflictos: 3; Actividades para promover la convivencia y el acceso a la justicia: 43; Consejos para el Cuidado: 2; Coordinación y acompañamiento a actividades para mitigar el hurto a celulares(Verificación de IMEI, registros a personas, etc.): 13; Coordinar y acompañar actividades de control para prevenir y mitigar el hurto a personas en zonas con alta incidencia o riesgo de este delito: 4; Coordinar y acompañar actividades de registro y control (Plan Baliza, Avispa, Guitarra) en zonas escolares y parques, con problemáticas de seguridad y convivencia: 32; Gestionar y coordinar actividades persuasivas y de control con Migración Colombia: 5; Jornada de Embellecimiento: 3; Participar en actividades para controlar la ocupación indebida del espacio público (extensión de actividad económica, vendedores informales, parqueo indebido, domiciliarios, etc.): 12; Realizar espacios pedagógicos y de sensibilización sobre temas que puedan afectar la convivencia en entornos de confianza (Uso del espacio público, manejo de residuos, mascotas, consumo de spa o alcohol etc.): 64; Recorridos Identificación y Caracterización Factores de Riesgo: 32; Bici nos mueve con seguridad: Alianza con pequeños comercios a Ruta Segura: 76.
Principales obstáculos para el cumplimiento de la meta PDD: Las acciones se han visto afectadas por las restricciones de aislamiento y prevención de contagio para los funcionarios y el equipo territorial.
</t>
  </si>
  <si>
    <t>Durante el periodo se realizaron las siguientes actividades:Acompañar operativos de inspección, vigilancia y control - IVC en establecimientos priorizados frente a las metas planteadas: 1; Gestionar la articulación interagencial de las diferentes especialidades para intercambiar información relacionada con los fenómenos criminales: 2; Liderar la mesa técnica de investigación y judicialización contra la trata de personas: 1; Realizar reportes de seguridad ciudadana: 3</t>
  </si>
  <si>
    <t xml:space="preserve">A 30 de septiembre, se está avanzando con la evaluación institucional del Sistema Distrital de Justicia en la ciudad. Además, se avanza en la estructuración de una metodología de levantamiento cualitativo y cuantitativo de necesidades jurídicas insatisfechas en la ciudad. Finalmente, se encuentra en fase de diseño una estrategia de justicia móvil en unidades móviles de acceso a la justicia de la ciudad.
Principales obstáculos para el cumplimiento de la meta PDD: Los retrasos que se han presentado corresponden a la dificultad de implementar acciones territoriales dada la contingencia de realización de espacios causada por la emergencia COVID.
</t>
  </si>
  <si>
    <t xml:space="preserve">
30/09/2020</t>
  </si>
  <si>
    <t>Programado</t>
  </si>
  <si>
    <t xml:space="preserve">Ejecutado </t>
  </si>
  <si>
    <t xml:space="preserve">
A 30 de septiembre se avanza con un 30% de la programación para 2020, se han adelantado sesiones de socialización del Programa con la Secretaría Distrital de Salud (Dirección de Aseguramiento), autoridades del SRPA (Jueces especializados, Fiscales, Defensorías de Familia y Defensores Públicos), EPS (Unicajas Comfacundi y Famisanar) e IPS-SPA (Remy y Unitox). Se construyó ruta de atención con Capital Salud EPS, se elaboró primera versión de ruta de ingreso la cual será puesta a consideración del ICBF, la Personería de Bogotá, la Procuraduría General de la Nación y el Subcomité de Justicia Restaurativa del Distrito para su validación.
Beneficios: El Programa parte de asumir que el consumo problemático de sustancias psicoactivas, más que atenuarse durante el tiempo de las sanciones que las autoridades judiciales imponen a las y los adolescentes, en general tiende a agravarse. En razón de lo anterior, la estrategia se centra en la identificación de las necesidades de las y los adolescentes y jóvenes y los remite a tratamiento basado en evidencia científica bajo supervisión judicial y promueve su inclusión social, educativa, productiva y cultural a fin de asegurar que puedan construir proyectos de vida lejos del delito, antes o después de la sanción.  En el caso de Bogotá la estrategia apenas empieza a implementarse, pero la experiencia del Ministerio de Justicia y del Derecho informa que, a pesar de atender adolescentes y jóvenes policonsumidores que se iniciaron en el consumo de sustancias psicoactivas entre los 8 y los 10 años, los niveles de reincidencia, luego de pasar por el Programa logran disminuir a porcentajes que se encuentran entre el 5% y el 6%.
Principales obstáculos para el cumplimiento de la meta PDD: Las y los adolescentes y jóvenes se encuentran afiliados a distintas Entidades Promotoras de Salud EPS y ello supone entrar en contacto y establecer acuerdos con cada una. Hecho el contacto con las EPS es necesario verificar cuáles son las IPS de su red de prestadores que tienen programas de atención al consumidor de sustancias psicoactivas, visitarlas, revisar su Modelo de Tratamiento y asegurar que esté acorde con la normatividad vigente (Res. 5269/17). Una vez esto esté OK, se requiere construir con la EPS la ruta de atención a fin de garantizar una valoración oportuna y la remisión a valoración para tratamiento por consumo. Recibido el Plan de Tratamiento hay que coordinar con las autoridades judiciales la celebración de la audiencia en que se aplicará el Principio de Oportunidad y/o la sustitución de la sanción para que el juez respectivo ordene el programa. Todo esto hace que el proceso sea demasiado lento.
</t>
  </si>
  <si>
    <t>Para los meses de julio, agosto y septiembre, en materia de prevención se avanzó en el 40% del cumplimiento de la meta con el desarrollo de una jornada de difusión de las disposiciones del Código Nacional de Seguridad y Convivencia Ciudadana dirigida a entidades del distrito.</t>
  </si>
  <si>
    <t xml:space="preserve">Durante el periodo se realizaron las siguientes actividades:
Informe de los resultados operativos de las acciones de control apoyadas por el equipo de direccionamiento estructural: 1;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23
</t>
  </si>
  <si>
    <t xml:space="preserve">Se avanza en la formulacion de plan de continuidad del negocio, Se contrató el servicio de conectividad de datos del sistema de videovigilancia, garantizando la continuidad del servicio.
Durante lo corrido de este año, se han realizado aproximadamente a la fecha 10.600 visitas de mantenimiento preventivo y/o correctivo por parte de los contratistas de instalación y mantenimiento, lo cual resume los ciclos de mantenimiento del sistema de video vigilancia de la ciudad, esto ha permitió la estabilización de las 5125 (Ver tabla de distribución de cámaras por localidad y UPZ) cámaras instaladas e interconectadas, especialmente en las 4850 cámaras que son monitoreadas por la policía, siendo unificadas en una única plataforma de administración para su operación.
</t>
  </si>
  <si>
    <t xml:space="preserve">Con corte 30 de septiembre se cuenta con un avance de un 5% del 15% programado en la vigencia. Esta ejecución se evidencia con la programación y ejecución de 756 actividades pedagógicas de convivencia, en las que participaron 5.824 ciudadanos. Se debe tener en cuenta que durante este periodo no se realizó programa comunitario atendiendo las medidas de distanciamiento social debido al COVID19. En cuenta a las Multas (Cobro persuasivo): durante el periodo reportado se presentó el siguiente comportamiento:
1. Fueron radicados 5.227 expedientes, de los cuales se devolvieron 1.079 por no cumplir con los requisitos para gestión persuasiva por multas de infracciones al CNSCC
2. Una vez verificados los requisitos se aprobaron para gestión persuasiva 4.148 multas.
3. Para el desarrollo de cobro persuasivo se realizaron 4.639 llamadas, se enviaron 69.436 correos y 112.398 mensajes.
4. Se remitieron a la Secretaría de Hacienda 3.040 títulos ejecutivos para cobro coactivo.
5. Se generó recaudo por cobro persuasivo y coactivo de 51 comparendos.
Adicionalmente, toda vez que para la materialización de estas medidas correctivas es necesario atender los requerimientos ciudadanos en esta materia, a continuación se presentan las cifras de atención al ciudadano.
*Canal de WhatsApp: 20.025 ciudadanos.
*Correo electrónico: 12.924 ciudadanos.
*Respuesta a los derechos de petición radicados por la ciudadanía a través de los PQRS: a 647 ciudadanos.
</t>
  </si>
  <si>
    <t xml:space="preserve">Se contrataron los seguros que amparan los equipamientos de seguridad a cargo de la Secretaría. Se garantizó la continuidad del contrato de los servicios de mantenimiento y mejoramiento de la infraestructura de los equipamientos y se contrató la asistencia técnica y administración de recursos para la construcción del Comando de la Brigada XIII del ejército.
Principales obstáculos para el cumplimiento de la meta PDD: Las dificultades del periodo en estudio, para el contrato ha sido la situación que afronta el país por el virus COVID-19 y el aislamiento que vive la ciudad por esta causa desde el 20 de marzo de 2020 y a la fecha. Esta circunstancia ha dificultado la movilidad del personal de obra y se ha dificultado la consecución de materiales. Adicionalmente se reitera que las actividades derivadas de la adición del contrato 995 de 2019 se han visto empañadas por la dificultad de la liberación de espacios en las salas de retenidos a intervenir en cada una de ellas, pues la MEBOG no cuenta con espacios disponibles para albergar los retenidos que actualmente se tienen en las mismas. No obstante, se han superado los inconvenientes y pese a estas dificultades solo falta la intervención de la sala de retenidos de Engativá para lograr el 100% de las metas planteadas.
</t>
  </si>
  <si>
    <t xml:space="preserve">La participación en espacios estratégicos de concertación, presentación de resultados y seguimiento, así como el trabajo inteinstitucional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Este trabajo es primordial para la consecución de soluciones efectivas que conlleven a acciones de prevención, mitigación y control del delito en la capital.
</t>
  </si>
  <si>
    <t>Se encuentra en proceso la elaboración del documento de la estrategia de cualificación del personal uniformado distrital, se han realizado mesas de trabajo con la Oficina Asesora de Planeación para su correcta elaboración</t>
  </si>
  <si>
    <t xml:space="preserve">A 30 de septiembre, la Dirección de Acceso a la Justicia realizó la contratación de abogados que acompañaron la estrategia desde el Centro de Recepción e información CRI a través de la atención y orientación a las mujeres víctimas que acudan a solicitar el servicio. La Secretaría Distrital de la Mujer, Fiscalía General de la Nación, Secretaría Distrital de Integración Social, Consejo Superior de la Judicatura y el Instituto de Medicina Legal, definieron el diseño e implementación de la Ruta de atención Integral para mujeres, a través de un plan piloto en la Casa de Justicia de Ciudad Bolívar, el cual, se extenderá en 2020 a Suba y posteriormente a otras cinco localidades dentro de las que se consideran Barrios Unidos, Bosa, Kennedy, San Cristóbal y Rafael Uribe.
Adicionalmente, se están realizando obras de infraestructura en la Casa de Justicia de Ciudad Bolívar, para acondicionar los diecinueve puestos de trabajo para la Fiscalía General de la Nación -FGN- en donde se instalarán los equipos de atención de delitos sexuales y violencia intrafamiliar conformados por: fiscales, auxiliares, investigadores, receptores de denuncias y psicólogos, que acompañarán la estrategia.
Principales obstáculos para el cumplimiento de la meta PDD: Los retrasos que se han presentado corresponden a la respuesta de las entidades, como la Fiscalía General de la Nación para participar en la ruta propuesta de forma presencial. Se reportará avance físico hasta que se complete la implementación del modelo en cada casa de Justicia.
</t>
  </si>
  <si>
    <t xml:space="preserve">A 30 de septiembre, 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tres canales, que incluyen: Chat vía WhatsApp, Chat virtual disponible en la página web de la Secretaría y correo electrónico, a los que ha podido acceder 22.559 ciudadanos.
Principales obstáculos para el cumplimiento de la meta PDD: Se han presentado retrasos en la definición y contratación de una plataforma virtual por parte de la Dirección de TIC de la Secretaría Distrital de Seguridad, Convivencia y Justicia.
</t>
  </si>
  <si>
    <t xml:space="preserve">La Secretaría Distrital de Seguridad, Convivencia y Justicia a través de la Oficina del Centro de Comando, Control, Comunicaciones y Cómputo - C4, ha estimado la pertinencia y viabilidad técnica de permitir la integración de la Secretaría Distrital de la Mujer al Número Único de Seguridad y Emergencias NUSE 123, sujeto al cumplimiento de los lineamientos técnicos, administrativos y operativos generales.
De acuerdo con los incidentes reportados a la Secretaría Distrital de la Mujer estima prioritario y estratégico para el Distrito Capital, su integración con el Número Único de Seguridad y Emergencias NUSE 123, con el propósito de contribuir con la seguridad o respuesta integral a urgencias y emergencias hacia las mujeres víctimas de violencias en la ciudad. Se contrataron servicios profesionales para la implementación del plan de Modernización.
</t>
  </si>
  <si>
    <t>416 - Garantizar al 100% el fortalecimiento de la política de integridad y transparencia en la gestión pública en la Secretaría de Seguridad, Convivencia y Justicia</t>
  </si>
  <si>
    <t xml:space="preserve">Con corte 30 de septiembre se ha avanzado en la meta en un 50%, para lo cual se destacan las siguientes acciones desarrolladas:
*Revisión y monitoreo permanente al botón de transparencia y acceso a la información pública para su mejora continua y cumplimiento de la ley 1712 de 2014. Monitoreo y seguimiento al Plan Anticorrupción y de Atención al Ciudadano (PAAC), y a los controles de riesgos de corrupción para dar cumplimiento a la ley 1474 de 2011.
*Visualización y disponibilidad de la información de la gestión de la entidad para el acceso público.
* Fomento de la participación ciudadana y control social.
*Se avanzó en la gestión de soluciones para la publicación de la información y cumplimiento de las actividades estipuladas en el PAAC.
Por otra parte, se espera que sean aprobados los cambios en la política de administración de riesgo durante el próximo Comité de Coordinación de Control Interno.
</t>
  </si>
  <si>
    <t xml:space="preserve">En cumplimiento a la presente meta se han desarrollado las siguientes actividades:
*Se realizó reporte a la Secretaria General del seguimiento al plan de acción de la Política Pública Distrital de Servicio a la Ciudadanía.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t>
  </si>
  <si>
    <t xml:space="preserve">Se consolido la información enviada en los formularios por parte de las dependencias de la entidad, y con esta consolidación se realizará el diagnóstico del Plan de Participación Ciudadana.
La Secretaría Distrital de Seguridad, Convivencia y Justicia, se encuentra desarrollando las especificaciones para llevar a cabo la Audiencia Pública de Rendición de Cuentas y los espacios secundarios de Rendición de Cuentas con los grupos de valor y de interés,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t>
  </si>
  <si>
    <t xml:space="preserve">Durante el presente periodo se reportan avances y logros respecto a los siguientes elementos:
*Tablas de Retención Documental (TRD): se recibió concepto técnico del Consejo Distrital de Archivos, en el cual la entidad solicitó realizar ajustes a denominación, valoración documental, revisión de procedimientos y creación de nuevas series documentales. La SDSCJ realizó una Mesa Técnica de Archivo en el marco del Comité Institucional de Gestión y Desempeño para aprobación de las actualizaciones. Se remitieron los ajustes aprobados al Consejo Distrital de Archivos, actualmente se encuentra en proceso de revisión.
*Programa de Gestión Documental (PGD): documento elaborado, actualmente se encuentra en proceso de revisión y ajustes. Se debe presentar para aprobación a la Mesa Técnica de Archivo del Comité Institucional de Gestión y Desempeño.
*Plan Institucional de Archivos (PINAR): documento en elaboración. Se debe presentar para aprobación a la Mesa Técnica de Archivo del Comité Institucional de Gestión y Desempeño.
*Política de Gestión Documental: documento en elaboración. Se debe presentar para aprobación a la Mesa Técnica de Archivo del Comité Institucional de Gestión y Desempeño.
*Procedimientos de gestión documental: se realizó la respectiva revisión, ajustes y mejoras, ya se encuentran aprobados y publicados en la intranet.
*Sistema Integrado de Conservación (SIC): durante la vigencia se estableció un plan de trabajo para la elaboración, proyección y socialización de los programas y subprogramas del SIC: Capacitación y sensibilización; Inspección de sistemas de almacenamiento e instalaciones físicas: Saneamiento
</t>
  </si>
  <si>
    <t xml:space="preserve">Se adelantó el proceso de contratación para 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Se recibieron ocho (8) propuestas de las cuales se seleccionará la firma que llevará a cabo el estudio.
</t>
  </si>
  <si>
    <t xml:space="preserve">En cumplimiento de la meta del plan de desarrollo se han adquirido bienes y servicios para la garantizar la disponibilidad de los componentes de infraestructura y servicios tecnológicos, elaborar y ejecutar las actividades tendientes a la implementación de nuevos sistemas tecnológicos y actualización de los existentes, planificar y ejecutar campañas de sensibilización a servidores públicos y a contratistas en temas de TIC para el uso y apropiación de los servicios tecnológicos, actualizar y desarrollar las actividades planificadas en relación con los documentos asociados con el Gobierno TI, la ejecución del plan de actividades para la actualización de los servicios ciudadanos digitales y sistemas de información existentes e implementación de nuevos.
Dentro de los beneficios obtenidos se encuentra el disponer de una infraestructura tecnológica acorde a las necesidades, garantizar los servicios de impacto sobre la operación misional, contar con herramientas tecnológicas y servicios especializados en todo lo relacionado con seguridad de la información y seguridad informática y tener a disposición los recursos para el soporte, mantenimiento y actualización de nuestros sistemas de información.
</t>
  </si>
  <si>
    <t>315 - Diseñar e implementar al 100% una (1) estrategia de sensibilización y mitigación del riesgo para la ciudad, con énfasis en las poblaciones en alto riesgo</t>
  </si>
  <si>
    <t xml:space="preserve">En el marco de las cuatro grandes actividades: Redes de afecto, reconstrucción de la memoria - actos simbólicos y cuidado, durante el periodo se realizaron las siguientes actividades:
Acompañamiento a la atención y retorno de población migrante: 15; Actividad en espacio público - resignificación (Adultos/Adultos Mayores): 4; Actividad en espacio público - resignificación (NNAJ): 1; Actividades para prevenir violencias basadas en género: 4; Capacitación al equipo territorial para talleres de niños y cuidadores: 11; Consejos para el Cuidado (VBG/Mujer): 54; Consejos para el cuidado y prevención de violencias y abusos a NNAJ: 37; Gestión y acompañamiento actividades oferta de servicios a ciudadanos habitantes de calle: 5; Jornada de Embellecimiento Espacios (VBG/Mujer): 1; Mesa interistitucional para construcción de guía metodológica Sentencia T594/16: 2; Reuniones para socializar propuesta de actos de memoria en localidades priorizadas: 2; Reuniones para socializar propuesta de redes de afecto en localidades priorizadas: 4, Taller con niñas y niños para la prevención del abuso sexual infantil: 1; Reuniones para socializar propuesta de redes de afecto en localidades priorizadas: 4/ Reuniones para socializar propuesta de actos de memoria en localidades priorizadas: 2/ Se concertaron los enfoques de las redes de afecto y las personas que harán parte del proceso, así: Usaquén: En articulación con Secretaría Distrital de la mujer y organizaciones sociales de mujeres, se ha definido una red de afecto y cuidado comunitario en temas de mujeres sobrevivientes de VBG y su salud mental. Santafé: En articulación con la Subdirección para asuntos LGBTI y organizaciones sociales LGBTI, se definió una red de afecto y cuidado comunitario centrado en trabajar la seguridad desde un enfoque comunitario y el cuidado colectivo con personas LGBTI y la configuración de redes de cuidado entre pares. Sumapaz: En articulación con Secretaría de la Mujer y organizaciones sociales de mujeres se definió una red de afecto y cuidado comunitario centrado en mujeres cabeza de hogar y la prevención de las VBG y la violencia intrafamiliar. Ciudad Bolívar: En articulación con Secretaría de la Mujer y organizaciones sociales de mujeres, se definió una red de afecto y cuidado comunitario centrado en la prevención de VBG en mujeres jóvenes. / Se construyó de forma colectiva una propuesta metodológica de Reconstrucción de la Memoria- actos simbólicos que gira alrededor de 3 ejes: 1. Cuerpo-memoria, 2. cuerpo-identidad, 3. Cuerpo-territorio/ Puente Aranda: En articulación con líderes y lideresas de la población ROM (Gitana) se encuentra en construcción la propuesta de acto simbólico, la cual consistirá en un acto simbólico contenga la historia de resistencia, resiliencia y de identidad de la comunidad, a través de muestras artísticas y culturales.
Principales obstáculos para el cumplimiento de la meta PDD: La emergencia sanitaria por el COVID 19 ha dificultado el acercamiento a las personas pertenecientes a las poblaciones sobre todo en algunos territorios en los que las personas no cuentan con fácil acceso a los medios virtuales. Por lo que se hace de vital importancia encontrar las formas de acercarse a las personas, en ese sentido, algunas de las estrategias que se han utilizado, tienen que ver con generar espacios presenciales teniendo todas las medidas de bio-seguridad, y hacer acercamiento a las personas desde grupos más pequeños.
</t>
  </si>
  <si>
    <t>NO PROGRAMADA</t>
  </si>
  <si>
    <t>Alejandro Londoño Hurtado</t>
  </si>
  <si>
    <t>Reynaldo Ruiz solórzano</t>
  </si>
  <si>
    <t>Daniela Gómez</t>
  </si>
  <si>
    <t>Isabel Cristina Ramirez</t>
  </si>
  <si>
    <t>Mauricio Ciaz Pineda</t>
  </si>
  <si>
    <t xml:space="preserve">Creciente </t>
  </si>
  <si>
    <t xml:space="preserve">Sumna </t>
  </si>
  <si>
    <t>Constante</t>
  </si>
  <si>
    <t xml:space="preserve">Constante </t>
  </si>
  <si>
    <t>Suma</t>
  </si>
  <si>
    <t>Contante</t>
  </si>
  <si>
    <t>Cosntante</t>
  </si>
  <si>
    <t>Creciente</t>
  </si>
  <si>
    <t>Sistema SEGPLAN Proyecto 7776</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</si>
  <si>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</si>
  <si>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</si>
  <si>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OBJETIVO 2</t>
  </si>
  <si>
    <t>OBJETIVO 3</t>
  </si>
  <si>
    <t>OBJETIVO 4</t>
  </si>
  <si>
    <t>OBJETIVO 5</t>
  </si>
  <si>
    <t>OBJETIVO 6</t>
  </si>
  <si>
    <t>OBJETIVO 7</t>
  </si>
  <si>
    <t>OBJETIVO 8</t>
  </si>
  <si>
    <t>OBJETIVO 9</t>
  </si>
  <si>
    <t>OBJETIVO 10</t>
  </si>
  <si>
    <t xml:space="preserve"> Monitorear la publicación y actualización de la información requerida por la Ley 1712 de 2014 en el botón de transparencia y acceso a la información pública del sitio web de la entidad. 
o Se realizó el monitoreo mensual  al Botón de Transparencia y Acceso a la Información Pública, usando la matriz guia de cumplimiento Ley 1712 de 2014, Decreto 103 de 2015, compilado en el Decreto 1081 de 2015 y Resolución MinTIC 3564 de 2015, de la Procuraduria General de la Nación. Se enviaron alertas a través de correo electrónicos a las dependencias que presentaban retrasos o pendientes, recordando la actualización de la información. Se registra que los items requeridos por la ley 1712 se encuentran actualizados en un 93%. De acuerdo con el informe de la Procuraduría General de la Nación en el cual se estableció el resultado final de la auditoría del Índice de Transparencia y Acceso a la Información Pública -ITA de la SDSCJ de la vigencia 2019 y se establecieron los hallazgos , se remitieron las respectivas recomendaciones a las dependencias responsables de subsanar los requerimientos.
- Implementar y actualizar micrositio o sección en el sitio web de la entidad que contenga en lenguaje claro toda la información sobre los procesos de rendición de cuentas que adelanta la entidad en la vigencia 2020
o Se publicó la siguiente información en el micrositio de rendición de cuentas de la SDSCJ: el documento completo de Plan Integral de Seguridad Ciudadana, Convivencia y Justicia -PISCCJ y el resumen ejecutivo PISCCJ, la encuesta de consulta ciudadana para conocer los temas de interés y la estrategia de rendición de cuentas 2020.
- Realizar el monitoreo bimestral del plan anual de Índice de Transparencia de Bogotá formulado por la SDSCJ.
o Se realizó la respectiva revisión de los reportes de avance del Plan anual del Índice de Transparencia de Bogotá ITB con corte a 31 de agosto. Asi mismo, se verificaron las evidencias cargadas de las actividades  que establecieron las dependencias responsables. La OAP realizó los comentarios y recomendaciones para retroalimentar a las áreas responsables del cumplimiento de las actividades.
- Realizar el monitoreo del Plan Anticorrupción y de Atención al Ciudadano.
o Las diferentes dependencias de la SDSC, responsables de ejecutar las actividades del Plan Anticorrupción y de Atención al Ciudadano, realizaron el reporte de avances cuatrimestral con corte a 31 de agosto. De acuerdo con el seguimiento que la Oficina de Control Interno realiza de manera cuatrimestral al Plan Anticorrupción y de Atención al Ciudadano se pudo evidenciar que las actividades programadas por las diferentes dependencias de la entidad entre mayo - agosto de 2020 se cumplieron al 100%. El Avance general del total de Actividades para la actual vigencia está en un 70%. Se llevo a cabo el monitoreo de las diferentes acciones plasmadas en el Plan Anticorrupción y de Atención al Ciudadano -PAAC para asi remitir alertas a las dependencias y personas responsables de reportar y dar cumplimiento a las actividades en las fechas establecidas
- Elaborar y publicar los informes mensuales de PQRS (Peticiones, Quejas, Reclamos y Sugerencias) en el que se incluya lo relacionado con tiempos de respuesta.
o Se realizó y publicó el informe de Gestión Mensual de las peticiones recibidas y tramitadas por la Secretaría Distrital de Seguridad Convivencia y Justicia”
- Realizar actividades de socialización y sensibilización del Código de Integridad y conflicto de interés al interior de la entidad.
o Se llevó a cabo el mes de la integridad en el cual semanalmente se publicó un valor con "Lo que hago y lo que no hago". Se realizó una publicación sobre el tema conflicto de intereses en el boletín interno de la entidad.Se socializó el reconocimiento de los gestores de integridad de la entidad.
o Se realizó la sensibilización del código de integridad y del tema de conflictos de intereses en el proceso de inducción a los servidores públicos y contratistas.
o Se lanzó el concurso del logo para identificar al grupo de gestores de integridad el cual consistia en que los participantes tuvieran en cuenta los 5 valores del código de integridad para el diseño de logo.
- Realizar reuniones mensuales con los gestores de integridad con el propósito de capacitarlos y fortalecer las herramientas pedagógicas que se utilizarán al momento de replicar las actividades al interior de la entidad.
o Se llevan a cabo reuniones con el grupo de gestores de integridad donde se abordaron los temas de conflicto de intereses, la consulta interna sobre el valor de la inclusión, las etapas de la implementación del código de integridad.
- Aplicar instrumento de percepción, después de la implementación del código de integridad, con el propósito de evidenciar la apropiación de los valores del código de integridad en los servidores y contratistas de la entidad. 
- Actualizar el repositorio web con los temas del código de integridad y conflicto de intereses.
o Se actualizó el repositorio web con los temas del código de integridad y conflicto de intereses: Resolución 125 de 2018, mediante la cual se adopta el Código de Integridad de la SDSCJ, Resolución mediante la cual se conforma el Equipo de Gestores de Integridad de la SDSCJ, presentación de conflicto de intereses, presentación sobre los valores que debe aplicar un servidor público, presentación sobre el Grupo de Gestores de Integridad de la entidad
- Establecer un sistema de incentivos no pecuniarios para destacar el desempeño de los servidores públicos y/o contratistas en relación al servicio prestado al ciudadano.
o Se lanzó el instrumento de evaluación de atención al ciudadano para que los servidores y contratistas de la entidad votaran por su compañeros que prestan servicio de cara a la ciudadanía en los siguientes lugares de trabajo: C4, Casas de Justicia, Cárcel Distrital y el área de Atención al Ciudadano de la Sub. de Gestión Intitucional.
o Se hicieron los reconocimientos sociales a los servidores y contratistas ganadores de la votación en relación al servicio prestado al ciudadano.Asi mismo, se socializarón los criterios por los cuales se eligieron a esas personas en el boletin interno.</t>
  </si>
  <si>
    <t>Se consolido la información enviada en los formularios por parte de las dependencias de la entidad, y con esta consolidación se realizará el diágnostico del Plan de Participación Ciudadana
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La Secretaría Distrital de Seguridad, Convivencia y Justicia, se encuentra desarrollando las especificaciones para llevar a cabo los espacios secundarios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t>
  </si>
  <si>
    <t>Se reporta medición a la Secretaria General del seguimiento al plan de acción de la política publica distrital de Servicio a la ciudadanía.
Se realizó propuesta del procedimiento que incluye, las necesidades frente al Sistema de Turnos por parte de la Dirección de Acceso a la Justicia y el equipo de atención y servicio al ciudadano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semanal.</t>
  </si>
  <si>
    <t xml:space="preserve">Para el cumplimiento de la meta, durante la vigencia, se han realizado las siguientes actividades:
- Realizar el seguimiento al plan de adecuación y sostenibilidad SIG-MIPG
o Se realizó el seguimiento al Plan de Adecuación y Sostenibilidad SIG-MIPG, con las respectivas recomendaciones a los líderes de política, como se evidencia en el Informe de Seguimiento MIPG
- Realizar Comité Institucional de Gestión y Desempeño
o Se realizan los Comité Institucional de Gestión y Desempeño en el cual se establecen compromisos que quedan consignados en sus respectivas actas. como se evidencia en el Acta de Reunión Comité Institucional de Gestión y Desempeño
- Elaborar el informe de evaluación Independiente al MIPG
o Se elaboró el informe de evaluación al Modelo Integrado de Planeación y Gestión por parte de la Oficina de Control Interno, como se evidencia en el Informe Evaluación Independiente MIPG
- Ajustar el acto administrativo por el cual se adopta y se instala el comité institucional de gestión y desempeño
o Se ajustó y actualizo la resolución 518 de 2020 "Por la cual se crea y conforma el Comité Institucional de Gestión y Desempeño de la Secretaría Distrital de Seguridad, Convivencia y Justicia y se dictan otras disposiciones” con la resolución 897 de 2020 “Por medio de la cual se modifica la Resolución 000518 del 11 de octubre de 2019, por la cual se crea y conforma el Comité Institucional de Gestión y Desempeño de la Secretaría Distrital de Seguridad, Convivencia y Justicia y se dictan otras disposiciones. </t>
  </si>
  <si>
    <t>Se estructuró el proyecto por el cual se pretende remodelar y suministrar mobiliario requerido para el área administrativa de la Cárcel Distrital de acuerdo al cronograma de trabajo, se avanzó en:
* Levantamiento de la necesidad.  
* Estudio Previo, Análisis del Sector y Estudio de Mercado.
* Solicitud de viabilidad presupuestal.
Con el fin de adelantar las acciones correspondientes a la adjudicación del proceso , se adelantaron las siguientes actividades:
* Se cargó el proyecto de pliego.
* Se respondieron las observaciones realizadas al proyecto de pliego 
* Se publicó el pliego definitivo.
* Se respondieron observaciones al pliego definitivo.
* Se realizó adenda al proceso.
* Se presentaron 29 ofertas a evaluar.</t>
  </si>
  <si>
    <t>Para el cumplimiento de la meta durante la vigencia, se plantearon 3 objetivos: 
- Realizar la adquisición de equipos de monitoreo de condiciones ambientales
- Realizar capacitación sobre SGDEA.
- Identificación de los Requisitos Funcionales (RF) del SGDEA, con base en estándares MOREQ2010 (unión europea) aceptado por entes de control archivístistico en el país. A partir del análisis de 308 requisitos establecidos como mínimos por el Archivo de Bogotá. 
o Establecer el costo del proyecto en el cuatrienio, Análisis de casos de éxito en el sector o sectores similares y Workshop de proveedores de servicio de sistemas de gestión documental
o Matriz de requisitos herramienta aportada por el Archivo de Bogotá: Análisis de información de requerimientos para la SDSCJ.
o Formulario para la identificación de documento electrónico para la SDSCJ.
Para lo cual, se ha recolectado la información de la volumetría de los archivos de gestión de las diferentes dependencias de la entidad y se genera un informe de Diagnóstico para identificar el total de documentos a intervenir archivísticamente.
Elaboración de los siguientes documentos del SGDEA:
- Matriz de requisitos herramienta aportada por el Archivo de Bogotá: Análisis de información de requerimientos para que ORFEO sea un SGDEA
- Análisis de casos de éxito en el sector o sectores similares y Workshop de proveedores de servicio de sistemas de gestión documental
- Avance en el documento de evaluación del nivel de madurez de los instrumentos archivísticos para la implementación de un SGDEA
- Estructuración de perfiles, grupos y roles del SGDEA
- Avance en la elaboración del Tesauro.</t>
  </si>
  <si>
    <t>Avance (%)</t>
  </si>
  <si>
    <t xml:space="preserve">
30/12/2020</t>
  </si>
  <si>
    <t xml:space="preserve">Durante el periodo comprendido entre enero  y diciembre de 2020, el equipo de gestores, realizó 1.586 acompañamientos e intervenciónes de mediación a las diferentes actividades de protesta y movilización social, con el fin de convertirse en el componente de mediación y concertación más efectiva con la ciudadanía y las instituciones del distrito capital, en los diferentes territorios, espacios, actividades y eventos; el diálogo como herramienta fundamental para mantener la dignidad humana, con la cual se evita que la protesta y manifestaciones se transformen en alteraciones al orden público, a la convivencia, por ello, se propicia la seguridad y convivencia ciudadana.  · Se ha logrado un trabajo articulado desde el Puesto de Mando Unificado, el cual opera de manera permanente las 24 horas y los 7 días de la semana, cuenta con la presencia y participación continua de funcionarios de la Secretaría, es allí, en donde de manera articulada con las demás entidades del distrito, se reciben todos y cada uno de reportes de acontecimientos de la Capital de la República, en aras de hacer seguimiento o que requieran especial atención por parte de algunas o todas las entidades, quienes coordinan desde sus competencias para dar una respuesta óptima, eficaz y operativa. 
· Otro elemento importante realizado por la estrategia en el marco de la emergencia del Covid-19, es la construcción de espacios de diálogo con los diferentes colectivos organizados, previo a grandes protestas y movilizaciones, con el fin de evitar que puedan convertirse en un riesgo frente al aumento del contagio. A través de estos ejercicios de elaboración de -pactos conjunto-, se ha incentivado opciones de protesta por medio de plataformas virtuales y se ha fortalecido la confianza institucional y los canales de comunicación de manera óptima con estos actores. Se han concertado pactos frente a acciones de protesta con: a) Las diferentes hinchas de barras futboleras que confluyen en la ciudad de Bogotá, b) Los grupos identitarios como la Coordinadora Antifascista, c) Los grupos feministas, d) Los grupos comunales, e) Las organizaciones de trabajadores, y f) las demás expresiones de la sociedad civil.  · Realización diaria de un programador digital, donde se recopilan las diferentes solicitudes de acompañamiento que le hacen al equipo de Gestores de Convivencia, de esta manera se tienen presente las mismas, para que previo a la fecha de realización de la actividad, se programe el número de gestores que atenderá las solicitudes. La información que alimenta el programador, nos llega por varias fuentes: a) por el Sistema ORFEO de la Secretaría; b) por los Correos electrónicos institucionales; c) por articulación con las diferentes entidades; d) a través de las redes sociales, e) por información directa de los actores (líderes de manifestaciones) y e) por traslado de competencia de la Secretaría Distrital de Gobierno (ente encargado del sistema de información de protestas en la ciudad). 
</t>
  </si>
  <si>
    <t xml:space="preserve">El plan de seguridad Migrantes propone una atención en el marco de la dignidad y respeto de los derechos humanos de población migrante que reside en Bogotá para la atención y necesidades de acompañamiento en términos de seguridad y convivencia ciudadana. Desde la SDSCJ en articulación con la Unidad Administrativa Espacial Migración Colombia en trabajo interinstitucional se han desarrollado acciones conjuntas para fortalecer la seguridad y convivencia, de población migrante residente en Bogotá de cara a la contingencia que se presenta en el marco por la emergencia de la COVID – 19, dentro de los marcos de dignidad y respeto a los derechos humanos. Para tal fin se han desarrollado las siguientes acciones: · Acciones interinstitucionales junto a Migración Colombia. para la verificación del estatus migratorio de población extranjera en las localidades priorizadas de Kennedy, Usaquén, Fontibón, Usme, Puente Aranda y Mártires.  · Articulación para el retorno voluntario de migrantes:· Acompañamiento aglomeraciones
En cuanto a la estrategia para la prevención de la mendicidad infantil y adolescente cohesionando el Plan Navidad, pretende generar una red protectora que garantice, promueva, promocione el cumplimiento de los derechos de los niños, niñas y adolescentes, brindando entornos seguros y garanticen la oferta de servicios del Distrito. Asociado a que durante la temporada de diciembre se agudizan los riesgos de exposición o vulneración de derechos de los niños niñas y adolescentes que se encuentran con sus familias en las calles ejerciendo mendicidad, trabajo infantil o en acompañamiento laboral. Los principales logros obtenidos son los siguientes:  · 11 (once) jornadas de sensibilización interinstitucional y propuestas lúdico-pedagógicas a las familias en situación de riesgo de vulneración de derechos, realizadas por un equipo multidisciplinar de profesionales. · Realización de recorridos de búsquedas activas, abordaje, identificación del núcleo familiar, su contexto, situación y documentación.  · Se efectuaron talleres lúdicos pedagógicos, oferta de servicios del Distrito entre los cuales se oferto en gran medida el centro Abrazar de la Secretaria Distrital de Integración, de acuerdo a las particularidades de las familias.  · 17 intervenciones de protección y garantía de derechos
· Sensibilizaciones y activaciones de ruta de restablecimiento de derechos, a través de la estrategia el Bus de los Derechos y la Dame-5, con el objetivo de promover y sensibilizar a las familias y ciudadanía en la importancia de la protección de los niños niñas y adolescentes y la importancia de conocer acerca de la oferta de servicios del Distrito.  · Priorización de zonas y localidades de la ciudad donde se georreferenciaron familias, niñas, niños y adolescentes en mendicidad o en riesgo de vulneración de derechos, de acuerdo con los puntos identificados previamente por los equipos de atención a la denuncia y móviles de infancia, el equipo EMPI de ICBF, y los Gestores de Convivencia de la Secretaria de Seguridad.   Estas zonas se dividieron en zona norte: las localidades de Usaquén, Suba, chapinero, Teusaquillo y Fontibón; la zona sur: las localidades de Santa fe, Candelaria, Los Mártires, Rafael Uribe y Kennedy.  · En articulación entre las entidades intervinientes y TransMilenio se realizó abordaje a familias migrantes y colombianas en ejercicio de mendicidad o venta ambulante con compañía de niños niñas y adolescentes en los buses y estaciones de Transmilenio.  
</t>
  </si>
  <si>
    <t xml:space="preserve">• Gestión de resolución interna que permite la contratación de jóvenes en condiciones de fragilidad social (Res. 834 del 2020).
• Realización de 15 reuniones con 89 líderes de las localidades priorizadas en 2020, 11 reuniones de socialización de inscripción con jóvenes, un grupo focal para la construcción y selección de mensajes claves para la comunicación de la estrategia. 10 reuniones para elaboración de acuerdos en localidades que inician a partir de 2021 con el propósito de iniciar la construcción de semilleros de jóvenes que participarán en los años siguientes.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 Selección de 100 jóvenes a contratar por la SDSCJ a jóvenes de 4 localidades aplicando 5 dimensiones de fragilidad social (Abandono escolar, maternidad y paternidad temprana, aporte económico al hogar, jefatura del hogar, vinculación al SRPA).
• Selección de jóvenes habitantes en las localidades priorizadas, para conformación de duplas de Big Partners (Gestores Juveniles). Estos gestores formarán, supervisarán y acompañarán a los 100 jóvenes objeto de la intervención. Inicialmente estarán encargados del acompañamiento y recolección de documentos de contratación. 
• Socialización de jóvenes seleccionados con líderes locales para una re-validación del cumplimiento con los criterios de inclusión y exclusión de los mismos. 
• Acercamiento a 5 instituciones de educación superior en el marco de la construcción de procesos de cualificación y generación de oportunidades para los y las jóvenes participantes de la estrategia.
• Un total de 86 Sesiones formativas implementadas con jóvenes de Ciudad Bolívar, Kennedy, Bosa y Los Mártires, en habilidades de mediación, género, DDHH, cartografía social, planes de vida. 
• 17 Sesiones de formación correspondientes a 68 horas de trabajo diseñadas. 3. Realización de dos ferias de servicios para jóvenes en la localidad de Ciudad Bolívar, participó: SDSCJ, Secretaría Distrital de Salud, Alcaldía Local, SDD, Registraduría, Agencia Pública de Empleo y SDIS.
• 30 acciones adelantadas por los Jóvenes en el proceso de transformación comunitaria y de sus entornos, enmarcadas en cultura de paz y legalidad. 
• 300 Personas participantes en las acciones adelantadas por los jóvenes vinculados a la estrategia (en los procesos de transformación comunitaria). 6. 43 jóvenes vinculados bajo la modalidad de OPS a la Secretaría de Seguridad, Convivencia y Justicia.
</t>
  </si>
  <si>
    <t>• Los Consejo locales de Seguridad (CLS) son la instancia territorial que mensualmente analiza y planifica donde debe ser implementado el plan de acción que la SDSCJ ha concertado previamente con las entidades de control del distrito; para el trimestre octubre -diciembre se ha cumplido con la realización de 63 sesiones ordinarias y extraordinarias, que han permitido, además, una mejor articulación intersectorial para potenciar la presencia institucional en las localidades e impactar positivamente los niveles de criminalidad en los territorios.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Las instancias que lideró o en las que participó el equipo territorial durante el periodo fueron: Consejos Locales de Seguridad, Consejos Sociales de Seguridad, Consejos Locales de Seguridad para las Mujeres y Juntas Zonales de Seguridad.  En este sentido, la movilización y articulación interinstitucional termina por impactar de manera importante la construcción de  los planes de acción territorial que responden a las necesidades identificadas en los territorios a partir del reconocimiento de la dinámica delictiva en cada uno de ellos, teniendo en cuenta que son instancias como los Consejos Locales de Seguridad, donde además de programar las acciones a implementar, se realiza seguimiento de los hallazgos que a lo largo del mes las entidades identifican en las localidades de la ciudad. 
• Durante el último trimestre de la vigencia 2020 en el marco de los Consejos Locales de Gobierno, se realizaron 17 Consejos Locales de Seguridad Social liderados por la Alcaldesa Mayor de Bogotá, donde la comunidad y las entidades  de cada una de las localidades tuvieron la oportunidad de revisar los planes de acción formulados en materia de seguridad con el objetivo de procurar por un seguimiento y mejor implementación en respuesta a las necesidades identificadas en los territorios, esto en función de los recursos institucionales y la participación ciudadana existente. De estos Consejos Locales de Seguridad Social no se logró su ejecución en las localidades de Antonio Nariño, Puente Aranda y Fontibón, dado que por dinámicas propias del cronograma de la Alcaldía no se contó con la presencia de la Alcaldesa Mayor. 
• La medida nacional de confinamiento generó cambios en la organización barrial y zonal, sin embargo, se logró la realización virtual de más de 30 Juntas Zonales de Seguridad donde se recogieron las inquietudes, necesidades y propuestas de la comunidad en temas relacionados con la Seguridad en los barrios.
•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 Desde el espacio de la Comisión Distrital de Seguridad, Comodidad y Convivencia para el Fútbol de Bogotá, en la que participa la SDSCJ, durante el 2020 se desarrollaron treinta (30) sesiones ordinarias y una (01)  sesión extraordinaria para un total de treinta y un (31) reuniones, las cuales se llevaron a cabo en las instalaciones del Estadio Nemesio Camacho El Campín y de manera virtual (Plataforma Microsoft Teams), con el fin de evaluar intersectorialmente y tomar las medidas en materia de seguridad, comodidad y convivencia de los partidos de fútbol que se jugaron en la ciudad de Bogotá durante el 2020.</t>
  </si>
  <si>
    <t xml:space="preserve">La estrategia aborda tres acciones fundamentales: 1) Promover la corresponsabilidad de los ciudadanos y su participación activa en el diseño e implementación de planes y actividades que contribuyeran con el mejoramiento de las condiciones de seguridad y convivencia de sus entornos; 2) Sensibilizar a los ciudadanos en temas de interés para la comunidad que aportaran al mejoramiento de las condiciones de seguridad de sus entornos; y 3) Promover el trabajo articulado entre la comunidad y la institucionalidad.  Específicamente, las acciones se han direccionado para impactar a los ochocientos trece (813) grupos de ciudadanos comprometidos con la seguridad y convivencia, con los cuales actualmente la comunicación es a través de sus coordinadores o líderes, quienes mantienen comunicación constante con los gestores de seguridad y convivencia de la Secretaría, de manera virtual, por los canales que los ciudadanos nos han autorizado activar (WhatsApp y correo electrónico). 
Lo anterior ha permitido que la Secretaría Distrital de Seguridad, Convivencia y Justicia, este en contacto permanentemente con la comunidad manteniéndola informada, logrando así que esta tenga una participación en materia de seguridad y convivencia impactando.  Cada localidad desarrollo acciones para el cumplimiento de las tres metas donde se pudo reconocer el trabajo de corresponsabilidad de parte de la ciudadanía, la acogida de la secretaría en los territorios y sobre todo, la ganancia que se da cuando se propician espacios más seguros y en convivencia con los siguientes resultados:  Actividad en espacio público - resignificación con la participación activa de grupos ciudadanos por la seguridad y convivencia en los entornos de confianza priorizados 90; Jornadas de formación con corregidores, lideresas/ líderes de JAC para la resolución y mediación de conflictos 3; Reunión de presupuestos participativos y Rendición de Cuentas 65; Reuniones con los grupos de Ciudadanos en los entornos de confianza priorizados 256; Seguimiento y/o actividades concertadas con grupos ciudadanos 6
</t>
  </si>
  <si>
    <t xml:space="preserve">En la vigencia 2020 se cumplió el 100% de la programación prevista, la implementación del Programa ha supuesto el despliegue de un proceso de articulación, sensibilización y socialización.
Durante la vigencia 2020 las autoridades del SRPA remitieron al Programa 116 adolescentes y jóvenes. Luego de verificar los temas de afiliación se ha realizado sensibilización con 59 adolescentes y jóvenes pre-candidatizados; de estos se activó ruta de salud e ingreso al programa en 30 casos a través de Capital Salud EPS, Famisanar EPS y Sanitas EPS, de los cuales: • Dos (2) jóvenes se encuentran en fase de desintoxicación (Internación hospitalaria en REMY IPS), • Dos (2) adolescentes en fase de deshabituación (Internación hospitalaria en REMY IPS), 
• Cuatro (4) adolescentes en fase ambulatoria a través de la IPS REMY, • Cinco (5) adolescentes en fase ambulatoria en IPS UNITOX 13 adolescentes y jóvenes con Plan de tratamiento y Audiencia de legalización de Principio de Oportunidad / Sustitución de sanción privativa de la libertad, • Tres (3) adolescentes con Plan de Tratamiento (pendientes de audiencia para sustitución privativa de la libertad y remisión a PSJTD), 
• Un (1) adolescente con Plan de Tratamiento (pendiente de audiencia para legalización Principio de Oportunidad y remisión al PSJTD).  En 16 casos, el ingreso se produjo por aplicación del Principio de Oportunidad y en 14 por sustitución de sanción.  Adicionalmente, se construyeron las rutas de ingreso del Programa (por aplicación del principio de Oportunidad y para adolescentes en ejecución de la sanción), las cuáles serán puestas a consideración del ICBF, la Personería de Bogotá, la Procuraduría General de la Nación y el Subcomité de Justicia Restaurativa del Distrito para su validación. La implementación del Programa ha supuesto el despliegue de un proceso de articulación, sensibilización y socialización. Durante la vigencia 2020 se han desarrollado las siguientes acciones: • Capacitación y sensibilización a las diferentes autoridades e instituciones pertenecientes al SRPA, sobre las líneas de acción y articulaciones necesarias para el desarrollo del Programa de Seguimiento Judicial al Tratamiento de Drogas. • Articulación con Ministerio de Justicia para que las autoridades del SRPA en Bogotá (jueces, fiscales, defensores públicos y defensores de familia) participaran en jornadas de formación e intercambio con las cortes de drogas de los Estados Unidos y el equipo que lidera la implementación del Programa en Medellín. • Articulación interinstitucional desde el PSJTD con Entidades Prestadoras de Servicios de Salud (EPS) y operadores que trabajan en conjunto con estas, para la vinculación de adolescentes y jóvenes a procesos de atención terapéutica frente a la problemática de consumo de SPA. • Reuniones de articulación y construcción de acuerdos de atención con las EPS (Capital Salud, Unicajas Comfacundi, Famisanar y Sanitas). • Reuniones de articulación, estudios de caso, recepción y seguimiento a casos con las diferentes IPS, con las que se cuenta con convenio actualmente (REMY y UNITOX IPS).
• Recepción de casos y articulación con las diferentes autoridades del Sistema de Responsabilidad Penal Adolescente (Jueces con función de Conocimiento, Asistentes Sociales de Jueces con función de Conocimiento, Jueces con función de Garantías, Fiscalías, Asistentes Técnicos Fiscalías, Defensorías de Familia, Defensorías Publicas y Equipos de los diferentes centros de atención especializada (CAE).  • Revisión de expedientes de adolescentes y jóvenes remitidos al PSJTD, como parte del proceso de preselección de casos.  • Desarrollo de espacios de trabajo con familias en el fortalecimiento de corresponsabilidad, herramientas de regulación y gestión emocional, contextualización de los procesos terapéuticos y judiciales que llevan los adolescentes del SRPA en el PSJTD, • Programación y participación de audiencias para ingreso al PSJTD y audiencias de seguimiento. Articulación y activación de ruta de atención con el IDIPRON, para la vinculación de adolescentes y jóvenes al Programa de mitigación de dicha entidad. • Articulación y activación de ruta de atención con el IDIPRON, para la vinculación de adolescentes y jóvenes al Programa de mitigación de dicha entidad • Desde la estrategia de entrenamiento en habilidades socioemocionales, se trabajó en articulación con los profesionales del PSJTD y de la IPS Remy desarrollando un proceso de auto cambio guiado a través de sesiones presenciales en la IPS por medio de una cartilla guía del trabajo con los adolescentes vinculados. </t>
  </si>
  <si>
    <t xml:space="preserve">En el periodo comprendido entre el mes de enero a mayo de 2020, desde la SDSCJ se lograron atender 109 personas pospenadas en el programa. A partir de las circunstancias dadas por la pandemia por COVID-19, se ha tenido un reto enorme para garantizar la atención en el programa, en tanto ha sido necesario procurar el traslado de la atención presencial a una modalidad virtual. A continuación, se relacionan las principales acciones desarrolladas: • Atender a personas pospenadas a través del modelo de atención diseñado para Bogotá: Para el cuatrienio se tiene estipulado alcanzar 2.530 personas atendidas y para la vigencia 2020 se estipuló como meta la atención de 280. En esos términos, entre el 1° de junio y el 31 de diciembre de 2020, se lograron atender a 271 usuarios lo cual supone un 97% de cumplimiento de esta meta.
• Disminuir al 5% la reincidencia penitenciaria de la población atendida bajo el lineamiento implementado en Bogotá para personas pospenadas: Esta meta, prevé una reducción en el porcentaje de reincidencia penitenciaria de 5.3% (fijada en el año 2019) a 4.1% para el cuatrienio, respecto de los usuarios atendidos por el programa.
• Apoyo en competencias laborales: Se logró que 168 personas tuvieran un Plan de Atención en Empleabilidad, el cual consiste en la participación en una ruta que incluye: invitación a talleres de preparación a la vida laboral y remisión al proceso de intermediación laboral para su vinculación. De otra parte, en asocio con el SENA, desde el 9 de julio se iniciaron talleres en competencias blandas. Durante este periodo se realizaron 9 talleres en adaptabilidad y sostenibilidad; en regulación emocional; mi proyecto, mi trabajo, con la participación de 149 personas y, en términos de las competencias ocupacionales, se promovió el programa de Alfabetización Digital, donde participaron 24 personas, para incrementar sus competencias en el manejo de equipos de cómputo y técnicas, aplicaciones y herramientas informáticas.
• Apoyo en competencias emprendedoras: Con respecto a  la línea de emprendimiento, se acordaron planes de atención para 63 personas usuarias que incluye la realización de un diagnóstico para identificar el perfil del negocio, de las competencias emprendedoras y de las necesidades y expectativas en capacitación, capital y acompañamiento.Por su parte, en junio de 2020, se vincularon 20 usuarias a la estrategia “Mujeres que Tejen su Destino” que consistió en el desarrollo de talleres virtuales de coaching personal y formación empresarial con apoyo de las Fundaciones “CreSeres” de Chile y “Humanos sin Frontera” de la ciudad de Medellín. De este grupo, 16 mujeres terminaron con éxito su proceso y recibieron un kit de formación de acuerdo con la línea de su emprendimiento. Igualmente, en julio de 2020, 32 personas iniciaron el curso de formación virtual en emprendimiento con la Asociación Colombiana de Empresarios Productivos – ACEP, a través del convenio con el INPEC, proceso que culminó en el mes de octubre con la graduación de 11 personas.
• Competencias sociales y ciudadanas: Para fortalecer el significado que las personas tienen sobre los derechos y deberes para convivir en sociedad y adaptarse a la norma, se realizaron 4 talleres con un total de 21 asistentes, con el apoyo del equipo de Código Nacional de Seguridad y Convivencia Ciudadana de la Secretaría de Seguridad y también se realizó un taller virtual con usuarios y personas del equipo de Casa Libertad, en dónde participaron 10 personas.
• Atención individual: De los usuarios registrados y valorados en la ruta del programa, se identificó que 70 de ellos requerían de plan de atención individual, que consiste en atención psicológica individual o grupal. En estas sesiones individuales fueron atendidas 17 personas para promover cambios emocionales, físicos y/ o cognitivos para la prevención de la reincidencia en el delito. Por otra parte, se encontró que el 18,11% de las personas que solicitaron servicios en Casa Libertad en 2020, manifestaron en la etapa de registro que consumían alguna sustancia psicoactiva, principalmente cannabis (14.3%). Por tal motivo, quienes completaron la fase de valoración psicosocial fueron remitidos a una entrevista más profunda para establecer el nivel de consumo (tamizaje), de manera que puedan definirse acciones de gestión de riesgo que disminuyan la vulnerabilidad al consumo de SPA. 
• Atención familiar. De los usuarios del programa, se identificó que 41 requerían de un plan de atención familiar. En tal sentido, se logró realizar 25 agenciamientos y 3 consultas sociales en domicilio, en los que se trabajó en el acompañamiento al proceso de reunificación familiar, para mitigar los efectos de lo que puede producir un reencuentro y que permitieran el desarrollo de la autonomía y la armonía familiar; convirtiéndose así en un factor protector del riesgo de reincidencia. De otra parte, se logró realizar 4 espacios grupales, con 23 sesiones, para la atención de 32 personas, con el fin de permitir el desarrollo de la autonomía personal, la construcción del tejido social y la creación de redes primarias y secundarias. Así mismo, como estrategia de abordaje familiar se realizó la primera galería de pintura y dibujo “Libertad” en la que participaron 11 niños y niñas.
</t>
  </si>
  <si>
    <t xml:space="preserve">Para el desarrollo de una estrategia en orientadas al mejoramiento de las condiciones personales e interpersonales y al proceso de justicia restaurativa de las personas privadas de la libertad en Bogotá entre junio y diciembre de 2020 se realizaron las siguientes acciones: 
• Se coordinó con el Consejo Superior y el Consejo Seccional de la Judicatura, una jornada de socialización de la propuesta con Magistrados y jueces de la ciudad y estos manifestaron su compromiso con la puesta en marcha de la iniciativa. 
• Fruto de la actividad anterior, la Dirección de Responsabilidad Penal Adolescente fue invitada a hacer parte de una mesa de expertos o comisión redactora de un Proyecto de Ley de Justicia Restaurativa y Terapéutica para el país; dicha comisión fue liderada por la Sala Administrativa del Consejo Superior de la Judicatura y USAID. 
• Se diseñó una propuesta para implementar el Programa Distrital de Justicia Restaurativa en internos de la Cárcel Distrital, mediante la aplicación del Principio de Oportunidad (artículos 325 y 326 del Código de Procedimiento Penal), bajo la modalidad de la Suspensión del Procedimiento a Prueba. La propuesta incluye un análisis técnico con los fundamentos jurídicos y operativos para el empleo del Principio de Oportunidad en la modalidad de suspensión, así como la ruta de ingreso y una perspectiva de los casos en los que eventualmente se podría aplicar la Justicia Restaurativa. El pronóstico se realizó a partir del análisis de una base de datos suministrada por la Dirección de la Cárcel Distrital.  
• Se conformó el equipo profesional que liderará el desarrollo de los casos que se definan a manera de pilotaje; este equipo viene siendo formado por profesionales del Programa Distrital de Justicia Juvenil Restaurativa en el conocimiento y acompañamiento de víctimas y ofensores
</t>
  </si>
  <si>
    <t>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y adquisición de equipos tecnológicos para la SIPOL de la MEBOG y la Fiscalía. Mantenimiento preventivo, correctivo y actualización al equipo de detección y localización de emisiones 2g, 3g, 4g marca Iocom, de la Policía Metropolitana De Bogotá, adquisición de detectores de metales, adquisición de data center para la MEBOG. Mantenimiento al proyecto UCCM+SIART (DRONES) y sistemas de plantas eléctricas, UPS y aires acondicionados.</t>
  </si>
  <si>
    <t xml:space="preserve">• Se realizó el diseño en un 90% del plan de fortalecimiento al C4 así como 
• Se continuaron las labores para dar continuidad de la operación del NUSE 123, mediante las adiciones y prorrogas con los operadores de soporte ETB mediante el convenio 561 de 2014 así como las labores de interventoría 
• Se inicio el Quality program (programa de calidad) con Motorola Solutions, proveedor de servicios de la plataforma del NUSE123 a fin de identificar los factores de mejora tecnologicos y operativos de la operación NUSE 123. 
• Se conformo un equipo dedicado al monitoreo de la operación NUSE 123, diario a fin de mejorar la atención de los operadores.
</t>
  </si>
  <si>
    <t xml:space="preserve">• Se realizó la conexión de nuevas cámaras de privados y otras entidades, por medio del contrato de conectividad permitiendo el aumento de cámaras en 1326 en la vigencia 2020, sin recurrir a la compra de nuevas cámaras.
• Se dio continuidad a los contratos de los proveedores de conectividad, mantenimiento y interventoría del sistema de video vigilancia, así como el mantenimiento del sistema de radio troncalizado, lo cual permite dar continuidad a la operación sin exposición al riesgo durante la transición de cambio de anualidad.
• Adicionalmente, se inicia la proyección de realizar las fichas técnicas de la adquisición de nuevos radios y bodycams para el cuerpo de la policía.
</t>
  </si>
  <si>
    <t xml:space="preserve">La SDSCJ a partir del Plan Integral de Seguridad, Convivencia y Justicia viene liderando la formulación e implementación de una estrategia junto con la Policía Metropolitana de Bogotá y la Dirección Seccional de Fiscalías de Bogotá para priorizar e intervenir el crimen organizado en la ciudad y contener y reducir los delitos que genera. Partiendo de la integración de la capacidad interagencial de análisis, un diagnóstico unificado del problema y una distribución de capacidades con una proyección definida en función de nodos relevantes, incautación de bienes y decomiso de dinero. 
Se adelanta un trabajo articulado para afectar la infraestructura criminal que reproduce y sostiene la capacidad de las organizaciones criminales que afectan la seguridad ciudadana. Se ha realizado articulación interinstitucional e Inter agencial, con el fin de afectar las estructuras de delincuencia común organizada y la cadena de valor criminal que permite que se fortalezcan y se arraiguen en los territorios, para tal fin se ha desplegado un trabajo en las diferentes localidades focalizando los puntos que tienen la mayor concentración de delitos y factores de riesgo. Las actividades que se han venido desplegando en esta estrategia de la siguiente manera: Se ha recopilado, sistematizado y realizado seguimiento a la información relacionada con estructuras criminales que delinquen en la ciudad, dedicadas a la comercialización de estupefacientes, hurto a personas, vehículos, comercio, residencias, bicicletas, invasión a tierras y edificaciones, trata de personas, explotación y comercial de niños, niñas y adolescentes, homicidio. Acciones realizadas: 14 operativos de inspección, vigilancia y control (IVC) coordinados.
La Secretaría Distrital de Seguridad, Convivencia y Justicia lidera la mesa técnica de investigación y judicialización, tiene como objetivo fijar estrategias para promover la denuncia, fortalecer la investigación y judicialización del delito de trata de personas para hacer más eficaz y eficiente su persecución y sanción, Elaboración de 10 reportes de seguridad ciudadana que son puestos en conocimiento de la Fiscalía General de la Nación, especiales de la policía Judicial e inteligencia, con el fin de que la fiscalía apertura noticias criminales. En el marco de los operativos IVC realizados durante el último trimestre se ha logrado: Afectación a la cadena de valor criminal relacionada con el hurto a automotores y receptación de autopartes, se realizaron 03 operativos en las localidades de Barrios Unidos, sector siete de agosto, Los Mártires, Sector de la Favorita, Operativo de inspección, Vigilancia y Control relacionado con la venta ilegal de pólvora en las localidades de Kennedy con acompañamiento de la SIJIN la Unidad de Investigaciones Generales y secretaria distrital de gobierno donde. Operación de inspección vigilancia y control a establecimientos comerciales donde se distribuye licor adulterado y de contrabando.
</t>
  </si>
  <si>
    <t xml:space="preserve">En la vigencia 2020, se han formulado acciones estratégicas que propenden por el fomento de una cultura de la corresponsabilidad, en la que la convivencia se entienda, se comprenda y se apropie como un fin superior, que es perseguido tanto por el Estado como por la ciudadanía en general; en el entendido que, de lograrse tal cometido, se podría evitar la comisión de muchos de los comportamientos que afectan la sana convivencia en Bogotá. Dichas acciones están orientadas a la comprensión de la norma -por parte de autoridades de policía y ciudadanía- como una herramienta útil para la auto-regulación y la mutua-regulación de la vida pacífica en sociedad.  Así las cosas, para el cumplimiento de la meta, se previeron concretamente 3 acciones estratégicas, a saber:
1. Comunicaciones y difusión del Código de Convivencia; 
En lo que respecta a las estrategias de difusión del Código de Convivencia Ciudadana, se adelantaron las siguientes acciones: 
• Planeación e implementación de estrategias de comunicación en la página web y redes sociales institucionales sobre el Código con el objetivo de promover aplicación como una norma de utilidad para la sana convivencia.
• Diseño e implementación de estrategias de comunicación en redes sociales, referentes a prevención de comportamientos contrarios a la convivencia y agendamiento de jornadas.
2. Educación en Convivencia y Ciudadanía 
Actualmente se trabaja en el diseño, desarrollo e implementación de una herramienta virtual con contenidos pedagógicos sobre Código de Convivencia Ciudadana, dirigidos a la ciudadanía y actores institucionales interesados, o que participan en temas de convivencia y cultura ciudadana.
3. Jornadas de difusión y pedagogía del Código
Se promovieron escenarios de sensibilización con diferentes actores comunitarios e institucionales que participan en contextos relacionados con la convivencia y la cultura ciudadana, con el objetivo de reforzar en la ciudadanía, aspectos esenciales sobre auto regulación y mutua regulación, a través de procesos de aprendizaje dirigidos a que los(as) participantes comprendan e interpreten: i) Procesos de regulación social y ii) Consecuencias de las decisiones personales que transcienden a la vida en comunidad. 
</t>
  </si>
  <si>
    <t xml:space="preserve">El grupo de direccionamiento estructural ha realizado un trabajo importante en términos de gestión del conocimiento a través de procesos de sistematización de información con miras a la desarticulación de estructuras criminales para ello:
Durante el último trimestre se ha recopilado, sistematizado y realizado seguimiento a la información relacionada con veinticinco (25) estructuras criminales que delinquen en la ciudad, dedicadas a la comercialización de estupefacientes, hurto a personas, vehículos, comercio, residencias, bicicletas, invasión a tierras y edificaciones, trata de personas, explotación y comercial de niños, niñas y adolescentes y homicidio.
Así pues, se consolida la elaboración de la matriz con inventario y seguimiento de bandas delincuenciales, un trabajo que ha sido nutrido a partir de la presencia institucional en los territorios, la información obtenida de la comunidad y la información que constantemente se intercambia con organismos de seguridad y justica.
Adicionalmente se avanza en la generación de una primera propuesta de Protocolo para la recolección y manejo confidencial de la información relacionada con el inventario unificado de estructuras criminales, de tal manera que se garantice la reserva de la fuente y el insumo que se entregará a través de los reportes de seguridad ciudadana.
El principal logro para el periodo octubre-diciembre se concentra en la elaboración de la matriz con inventario y seguimiento de bandas delincuenciales. En este último trimestre se ha realizado la incorporación de información y seguimiento a 25 estructuras de delincuencia común que delinquen en la ciudad, dando como resultado que a la fecha se cuenta con la información de alrededor de 263 bandas delincuenciales presentes en el distrito. Este constituye un avance importante en la medida en que la caracterización de dichas bandas delincuenciales facilita el proceso de gestión intersectorial con miras a potenciar su desarticulación, a su vez que procura por concentrar la información y mantenerla en reserva como insumo para dicho fin.
En el marco de la normatividad nacional en lo que respecta a acuerdos de confidencialidad para las fuentes de información que alimentan el inventario de bandas criminales, se logra la propuesta de Protocolo para la recolección y manejo confidencial de la información, que actualmente se encuentra en revisión de la Dirección de Seguridad y que contempla a su vez la generación de los formatos estandarizados para tal fin.
Durante el periodo se logra la realización de 27 actividades de Recepción, recolección y análisis de información de dinámicas criminales, esta actividad está encaminada a recibir información de la comunidad, líderes sociales, defensores de derechos humanos, víctimas de los delitos que se materializan en los territorios, equipos territoriales de la secretaria de seguridad, entidades distritales, alcaldías locales, sistema distrital de quejas y soluciones, derechos de petición, también realizamos recolección de información directamente en los territorios con el fin de identificar factores de riesgo y dinámicas criminales donde se obtienen registros fotográficos, fílmicos,  y permiten evidenciar de una manera más clara y real la situación de seguridad y convivencia en los territorios, esta información se utiliza posteriormente como insumos de los reportes de seguridad ciudadana. 
Se desarrollan 33 actividades de Intercambio de información con entidades de seguridad y justica, es la articulación con la fiscalía General De la Nación CTI, especialidades de la policía judicial   SIJIN, UNIPOL, DIPRO, DIJIN, GAULA, MIGRACIÓN e inteligencia SIPOL, DIPOL, BACIF con el fin de entregar información relacionada con las dinámicas criminales.  
Para la vigencia 2020 se logra un total de 147 actividades de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t>
  </si>
  <si>
    <t>Se realizó el diseño del plan de fortalecimiento el C4 al 90% en conjunto con la oficina de planeación. Entre los entregables se relacionan los siguientes: Sistema de gestión de continuidad del negocio (BCMS) Sistema redundante según RTO/RPO/RSL y el Sistema de copias de seguridad. Se dio continuidad a los contratos de los proveedores de conectividad, mantenimiento y interventoria del sistema de video vigilancia, así cómo el mantenimiento del sistema de radio troncalizado.</t>
  </si>
  <si>
    <t xml:space="preserve">La estrategia de materialización de medidas correctivas, se refiere a las responsabilidades que se han asignado a esta Secretaría frente a las medidas correctivas de multa y participación en actividad pedagógica y de convivencia o programa comunitario
1. Participación en actividad pedagógica y programa comunitario: 
Durante el periodo a reportar, se programaron y ejecutaron 2.091 actividades pedagógicas de convivencia, en las que participaron 24.338 ciudadanos. Se realizaron 66 actividades de programa comunitario con la
participación de 793 ciudadanos, se aclara que las mismas se reactivaron parcialmente una vez impuestas las nuevas medidas de distanciamiento social debido al COVID19.
2. Multa (cobro persuasivo): 
En relación con la materialización de la medida correctiva de multa, durante el periodo reportado se presentó el siguiente comportamiento:
• Fueron radicados 23.928 expedientes de los cuales se devolvieron 6.406 expedientes por no cumplir con los requisitos para gestión persuasiva por multas de infracciones al CNSCC
• Una vez verificado los requisitos se aprobaron para gestión persuasiva 17.522 multas.
• Para el desarrollo de cobro persuasivo se realizaron 4.677 llamadas, se enviaron 393.207 correos y 775.281 mensajes.
• Se remitieron a la Secretaría de Hacienda 8.700 títulos ejecutivos para cobro coactivo.
• Se generó recaudo por cobro persuasivo y coactivo de 293 comparendos.
Adicionalmente, toda vez que para la materialización de estas medidas correctivas es necesario atender los requerimientos ciudadanos en esta materia, a continuación, se presentan las cifras de atención al ciudadano, correspondientes al período a reportar:
• Canal de WhatsApp: 27.652 ciudadanos.
• Correo electrónico: 31.182 ciudadanos.
• Respuesta a los derechos de petición radicados por la ciudadanía: 2.012 ciudadanos.
Además, se adquirieron los elementos necesarios para garantizar la realización de las actividades de materialización de medidas correctivas.
1.4.16. Meta Plan de Desarrollo: 366 Implementar al 100% el plan de infraestructura y dotación de los organismos de seguridad y justicia, con enfoque territorial.
Se avanza en la estructuración metodológica para la elaboración del Plan Institucional de Infraestructura para el cuatrienio, teniendo un avance del 90%. 
En este sentido se aclara, que dentro del documento se describe que los principales componentes del plan institucional de Infraestructura de la Secretaría Distrital de Seguridad, Convivencia y Justicia, son:
• Facilitar la gestión integral de infraestructura de los organismos de seguridad en cuanto a los equipamientos a cargo de la Secretaria Distrital de Seguridad Convivencia y justicia (SDSCJ).
• Apoyar en la gestión integral de infraestructura de los equipamientos de justicia. 
•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Por otra parte, se han desarrollado las siguientes acciones:
• Se adquirieron motocicletas y bicicletas para la MEBOG y así mismo se contrataron los servicios de mantenimiento correctivo y preventivo de vehículos, motocicletas y bicicletas al servicio de los organismos de seguridad y se garantizó la continuidad de combustible. 
• Se contrataron los servicios y dotación necesaria para el sostenimiento de semovientes y se adicionó el contrato para el suministro de alimentos y bebidas al personal de los organismos de seguridad y semovientes de propiedad de la SDSCJ, esto debido al aumento de la demanda por las situaciones especiales de orden público  
• Se realiza construcción de los CAI TELECOM, SANTA LIBRADA Y GUAYMARAL
• Se suscribió el convenio interadministrativo con la AGENCIA NACIONAL INMOBILIARIA VIRGILIO BARCO VARGAS, para apoyar las funciones de reclutamiento de la Brigada XIII del Ejército Nacional.
• Mediante convenio interadministrativo 1586 de 2020, suscrito entre la SDSCJ y el Ministerio de Defensa -Ejercito Nacional -Comando de Ingenieros – Brigada XIII a través de la central administrativa y contable tipo B – Ingenieros CENAC INGENIEROS, con el fin de aunar esfuerzos técnicos y administrativos, para adelantar las gestiones necesarias encaminadas en la construcción del Comando de la Décimo Tercera Brigada del Ejército Nacional.
• En el marco del Convenio interadministrativo la Secretaría suscribió el con FINDETER para la asistencia técnica y administración de recursos para llevar a cabo la contratación de la construcción e interventoría del comando de la Brigada XIII del Ejercito.
• Se ha logrado atender el mantenimiento de más del 90% del parque automotor, de esta manera se tiene el parque automotor en condiciones óptimas de funcionamiento.
</t>
  </si>
  <si>
    <t xml:space="preserve">La participación en espacios estratégicos de concertación, presentación de resultados y seguimiento, así como el trabajo interinstitucional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Estos fueron uno por semestre en cada localidad para un total de 7 en el último trimestre. 
Esta instancia permite incluir una mirada con perspectiva de género a la problemática de inseguridad en la ciudad y con ello poder reconocer las acciones que bajo esta mirada requieren ser adelantadas en las localidades de la ciudad.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Desde el espacio de la Comisión Distrital de Seguridad, Comodidad y Convivencia para el Fútbol de Bogotá, en la que participa la SDSCJ, desarrollaron treinta (30) sesiones ordinarias y una (01) sesión extraordinaria para un total de treinta y un (31) en instalaciones del Estadio Nemesio Camacho El Campín y de manera virtual (Plataforma Microsoft Teams), Para evaluar y tomar medidas en materia de seguridad, en partidos jugados en este escenario.
</t>
  </si>
  <si>
    <t xml:space="preserve">Durante el último trimestre se realizó el proceso de estudio de mercado y apertura de convocatoria para la presentación de propuestas orientadas a la implementación de la Estrategia “Formación para formadores de ciudadanía”, la cual fue revocada en la última semana de noviembre. En consecuencia, se generó una estrategia interna para tramitar y dar debido cumplimiento a la meta, mediante el desarrollo directo del proceso educativo.
Para ello como ejecutor del proceso educativo se conforma un equipo de profesionales pertenecientes a la Secretaria Distrital de Seguridad, Convivencia y Justica, así como servidores de la Secretaria de Gobierno, quienes gestionaron e implementaron el proceso formulado en articulación con Policía Metropolitana de Bogotá.
Como objetivo del proceso educativo inicialmente desarrollado se establece, “Realizar un proceso de “Formación para formadores de ciudadanía en el nuevo pacto social y ambiental”, desde la metodología de convivencia, para 150 miembros de la Policía Metropolitana del Distrito Capital, orientado a fortalecer su ser y su hacer como “formadores de ciudadanía”, en favor de su crecimiento personal, familiar e institucional y el mejoramiento del servicio a la comunidad conforme a los principios fundamentales del Estado Social de Derecho”.
</t>
  </si>
  <si>
    <t>Se realizó la integración de la secretaria de la mujer mediante resolución y se dio inicio al piloto de operación de la misma en la integración con el sistema NUSE 123.</t>
  </si>
  <si>
    <t xml:space="preserve">Para el cumplimento del 100% de la meta programa para la vigencia 2020 se han desarrollado las siguientes acciones:
• Se realizó el monitoreo a la publicación y actualización de la información requerida por la Ley 1712 de 2014 en el botón de transparencia y acceso a la información pública del sitio web de la entidad. 
• Se Implementó y actualizó micro sitio o sección en el sitio web de la entidad que contenga en lenguaje claro toda la información sobre los procesos de rendición de cuentas que adelanta la entidad en la vigencia 2020
• Se realizó el monitoreo bimestral del plan anual de Índice de Transparencia de Bogotá formulado por la SDSCJ.
• Se realizó el monitoreo del Plan Anticorrupción y de Atención al Ciudadano.
• Se elaboró y publicó los informes mensuales de PQRS (Peticiones, Quejas, Reclamos y Sugerencias) en el que se incluya lo relacionado con tiempos de respuesta.
• Se realizó actividades de socialización y sensibilización del Código de Integridad y conflicto de interés al interior de la entidad.
• Se realizó reuniones mensuales con los gestores de integridad con el propósito de capacitarlos y fortalecer las herramientas pedagógicas que se utilizarán al momento de replicar las actividades al interior de la entidad.
• Se aplicó el instrumento de percepción, después de la implementación del código de integridad, con el propósito de evidenciar la apropiación de los valores del código de integridad en los servidores y contratistas de la entidad. 
• Se actualizó el repositorio web con los temas del código de integridad y conflicto de intereses.
• Se estableció un sistema de incentivos no pecuniarios para destacar el desempeño de los servidores públicos y/o contratistas en relación al servicio prestado al ciudadano."
</t>
  </si>
  <si>
    <t xml:space="preserve">• Realizar seguimiento trimestral al cumplimiento de las actividades inmersas en el plan de acción de la política pública de servicio.
• Realizar una propuesta de diagnóstico para el diseño e implementación de un sistema de turnos integral en la Entidad que incluya la medición de la satisfacción de la atención realizada a los ciudadanos desde los distintos puntos.
• Realizar la cualificación y/o entrenamiento en lengua de señas colombiana y actualizar y publicar videos en lenguaje de señas.
• Las cuales permitieron:
• Establecer estrategias de comunicación e integración tecnológica con entidades y ciudadanía, que permita enriquecer los procesos adelantados por la Entidad, y demás actores.
• Integrar los sistemas de información y brindar un modelo unificado para la Entidad, de tal forma que se cuente con información consistente y oportuna.
• Mediante el mejoramiento de los espacios de uso de los servidores y de la ciudadanía que utiliza los servicios de la SDSCJ se busca posicionar a la Secretaría como una Entidad amigable, mejorar la capacidad institucional para ofrecer mejores bienes y servicios a la ciudadanía.
</t>
  </si>
  <si>
    <t xml:space="preserve">Durante el periodo se ejecutaron las siguientes actividades:
• Se Formuló el Plan de Participación Ciudadana de la Secretaría Distrital de Seguridad, Convivencia y Justicia
• Se desarrolló un (1) evento de Rendición de Cuentas del Sector Seguridad, Convivencia y Justicia
• Se desarrolló espacios secundarios de rendición de Cuentas del Sector Seguridad, Convivencia y Justicia
Lo anterior permitió:
• Fomentar el acceso a la información pública por parte de la ciudadanía y fomento de la participación ciudadana.
• Elaborar la estrategia de rendición de cuentas para el desarrollo de los espacios de diálogo ciudadano y promoción de la participación ciudadana.
• Brindar Información pública disponible y oportuna para el acceso por parte de la ciudadanía.
• Mayor transparencia en la gestión de la entidad y en mecanismos de prevención frente a los actos de corrupción y despilfarro de los recursos públicos.
</t>
  </si>
  <si>
    <t xml:space="preserve">En la vigencia 2020, se realizó el diagnóstico de la situación actual e Identificación de requisitos funcionales y no funcionales -Modelo de requisitos para la implementación del SGDEA en la entidad. De manera similar, se realizó el inventario documental de los archivos de gestión en físico y la intervención archivística de la documentación de la Dirección Jurídica y Contractual, que permita contar con inventarios documentales y expedientes organizados para cargar en la estructura del SGDEA, conllevando a avances frente a los siguientes temas:
• TRD: La SDSCJ realiza mesa técnica de archivo del Comité Institucional de Gestión y Desempeño para aprobación de la actualización.
• PGD: documento elaborado, actualmente se encuentra en proceso de revisión y ajustes. Se debe presentar para aprobación a la mesa técnica de Archivo del Comité Institucional de Gestión y Desempeño.
• PINAR: documento en elaboración. Se debe presentar para aprobación a la mesa técnica de Archivo del Comité Institucional de Gestión y Desempeño.
• Política de Gestión Documental: documento en elaboración. Se debe presentar para aprobación a la mesa técnica de Archivo del Comité Institucional de Gestión y Desempeño.
• Procedimientos de gestión documental: se realizó la respectiva revisión, ajustes y mejoras, ya se encuentran aprobados y publicados en la intranet.
• SIC: durante la vigencia se estableció un plan de trabajo para la elaboración, proyección y socialización de los programas y subprogramas del SIC: Capacitación y sensibilización, Inspección de sistemas de almacenamiento e instalaciones físicas, Saneamiento ambiental: Limpieza y Desinfección,
• Monitoreo y control de condiciones ambientales, Control de condiciones ambientales, Almacenamiento y Re-almacenamiento, Prevención de emergencias y atención de desastres a las diferentes dependencias de la entidad.
</t>
  </si>
  <si>
    <t xml:space="preserve">Se realizó un estudio para identificar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priorizando las Unidades de Planeación Zonal más afectadas por este fenómeno. 
Se hizo seguimiento semanal al reporte de resultados y se dieron las recomendaciones y observaciones correspondientes para la entrega final del documento y presentación con la información que será fundamental para la toma de decisiones con el fin de disminuir la violencia homicida en la ciudad.
</t>
  </si>
  <si>
    <r>
      <rPr>
        <sz val="11"/>
        <rFont val="Calibri"/>
        <family val="2"/>
        <scheme val="minor"/>
      </rPr>
      <t>314 -  Dis</t>
    </r>
    <r>
      <rPr>
        <sz val="11"/>
        <color theme="1"/>
        <rFont val="Calibri"/>
        <family val="2"/>
        <scheme val="minor"/>
      </rPr>
      <t xml:space="preserve">eñar e implementar al 100% una (1) estrategia de fortalecimiento de la cultura ciudadana y la participación para la seguridad, convivencia y la prevención de violencia basada en género y el machismo, a través de la gestión en el territorio.  </t>
    </r>
  </si>
  <si>
    <t xml:space="preserve">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</si>
  <si>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Se realizó el monitoreo mensual al Botón de Transparencia y Acceso a la Información Pública, usando la matriz guía de cumplimiento Ley 1712 de 2014, Decreto 103 de 2015, compilado en el Decreto 1081 de 2015 y Resolución MinTIC 3564 de 2015. Se enviaron alertas por correo electrónico a las dependencias que presentaban retrasos o pendientes, recordando la actualización de la información. A la fecha se registró que los ítems requeridos por la ley 1712 de 2014 se encuentran actualizados en un 95%.  El micrositio de rendición de cuentas se actualizó con la información generada en torno a los espacios de rendición de cuentas de la Secretaría, como lo son los documentos de gestión (informe de Rendición de Cuentas a la Ciudadanía del Sector Seguridad, Convivencia y Justicia, Vigencia: 2016 - Septiembre 2020, la presentación de Rendición de Cuentas Sector Seguridad, Convivencia y Justicia 2020, las respuestas a las PQRS que los ciudadanos realizaron en la Rendición de Cuentas del Sector Seguridad, Convivencia y Justicia y el video de gestión de la SDSCJ, las convocatorias para la participación a los espacios de diálogo ciudadano, y los documentos de sistematizaciones de los eventos de Rendición de Cuentas 2020.  Por otro lado se dio inicio a la formulación del Plan Anticorrupción y de Atención al Ciudadano 2021 con la participación de los procesos de la entidad, con el objetivo de definir las acciones que serán desarrolladas o apoyadas para la vigencia, dando cumplimiento a lo estipulado en el artículo 73 de la Ley 1474 de 2011, en el artículo 52 de la Ley 1757 de 2015, en la Ley de Transparencia y Acceso a la Información (Ley 1712 de 2014), y de acuerdo con los lineamientos establecidos en el documento ¿Estrategias para la construcción del Plan Anticorrupción y de Atención al Ciudadano¿ elaborado por la Presidencia de la República, el Departamento Nacional de Planeación ¿ DNP y el Departamento Administrativo de la Función Pública.</t>
  </si>
  <si>
    <t>Se cumplió con la sistematización de todos los espacios secundarios realizados por la Subsecretaría de Seguridad y Convivencia y por la Subsecretaria de Acceso a la Justicia, con acompañamiento de la Oficina Asesora de Planeación.</t>
  </si>
  <si>
    <t>Se realizó la consolidación  de la ejecución de las actividades inmersas en el plan de acción de la política pública de servicio a la ciudadanía, para reporte con corte a 31 de diciembre (proyectado) y remitir el mismo a la Secretaria General. Se llevó a cabo reunión para documentar la propuesta de diagnóstico general, a socializar a los Directivos a partir de las necesidades identificadas durante las reuniones llevadas a cabo, para su conocimiento y aprobación. Se realizaron reuniones de acercamiento a lengua de señas a funcionarios y contratistas de la Entidad de conformidad al cronograma establecido de manera conjunta con la Dirección de Gestión Humana, para llevar a cabo los acercamientos a lengua de señas con los grupos organizados, en el marco del plan de capacitación institucional.</t>
  </si>
  <si>
    <t>Se entregó el informe de diagnóstico del SGDEA elaborado por el equipo de gestión documental y TICS. Se estableció la elaboración e identificación de los flujos documentales que se debe realizar con personal externo. Se realiza el inventario documental de 21 dependencias, a falta de 3 áreas: Dirección Jurídica y Contractual (en proceso de intervención), Dirección de Operaciones para el Fortalecimiento (Proceso de intervención), Oficina Asesora de Comunicaciones (Documentación 100% digital), para un total de 654 metros lineales de documentos inventariados. Se realizó el inventario documental de la documentación de la Casa de Justicia de Usaquén, para un total de 2.28 MTL de documentos hallados en la sede de entidad. Se realizó la intervención de 74 contratos subrogados correspondientes a Fondo de Vigilancia y 41 contratos subrogados de la Secretaría de Gobierno, y la intervención en el proceso de Cobro Persuasivo mediante la ejecución de las siguientes actividades: Intervención Documental Archivo de Gestión (Descripción documental) y Levantamiento de procesos coactivos en proceso. Se continua con la revisión de las hojas de control. Durante este periodo el equipo de gestión documental logro efectuar las transferencias documentales correspondientes a la vigencia 2017 de siete (7) dependencias con un total de 3.57 metros lineales, lo anterior dando cumplimiento a los procedimientos y la normatividad archivística, de las siguientes dependencias: Dirección de Responsabilidad Penal Adolescente- Nivel Central, Oficina de Control Disciplinario Interno, Subsecretaría de Acceso a la Justicia, Dirección de Prevención y Cultura Ciudadana.</t>
  </si>
  <si>
    <t>Se realizó el seguimiento al Plan de Adecuación y Sostenibilidad SIG-MIPG, con las respectivas recomendaciones a los líderes de política. Se realizó el Comité Institucional de Gestión y Desempeño en el mes de diciembre. Se elaboró el informe de evaluación al Modelo Integrado de Planeación y Gestión por parte de la Oficina de Control Interno.</t>
  </si>
  <si>
    <t>El cumplimiento de la meta se dio a través de las actividades para la modernización de la sede administrativa de la Cárcel Distrital: * Diagnóstico de redes eléctricas. * Desmonte de divisiones de oficinas. * Retiro de alfombra. * Inició montaje de estructura para divisiones.</t>
  </si>
  <si>
    <t>TOTAL ACUMULADO A
30/12/2020</t>
  </si>
  <si>
    <t>Carmen Salamanca Hernández</t>
  </si>
  <si>
    <t>CUATRIENIO</t>
  </si>
  <si>
    <t xml:space="preserve">El avance físico que se tiene de la obra de construcción de la MEBOG, con corte a 30 de diciembre del 2020, es de 76,1%.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Hasta el 30 de diciembre del 2020 se han adelantado las siguientes actividades de obra de acuerdo con la programación de obra vigente con fecha de terminación 31 de julio de 2021 según Modificatorio No. 9, el cual cada uno de los frentes de obra es el siguiente:
• FRENTE 1 BLOQUE A - AUDITORIO
• FRENTE 2 y 3 - ATRIO
• FRENTE 4 - PLATAFORMA 12-30 (bloques D y E).
• FRENTE 5 EXTERIORES.
Control administrativo:
Se han suscrito las Modificaciones No. 8 y No 9 al Contrato 1132 de 2018, correspondientes a la inclusión de actividades no previstas, así como la prórroga al contrato hasta el día 31 de julio de 2021, conforme a la reprogramación de obra revisada y aprobada por la Interventoría. Respecto del contrato de Interventoría 1129 de 2018 se ha suscrito la Modificación No. 3, que adiciona el contrato y prorroga hasta el 31 de julio de 2021.
Conforme a la reprogramación de obra vigente y el PAPSO Versión 5, aprobado por la Interventoría, se trabaja en obra con hasta máximo 260 personas en jornada extendida, es decir iniciando ingreso a la obra desde las 5:45 am y terminación de labores hasta las 6:30 pm, con rotación de turnos.
No obstante, que el rendimiento se vio restringido por la contingencia debido al COVID19 y en atención a lo establecido en los protocolos de bioseguridad y movilidad segura, el personal se redujo a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Para dar terminación al 100% del proyecto, se deberán adicionar y prorrogar los contratos de obra, de Interventoría y de Supervisión Arquitectónica, durante la vigencia 2021.
</t>
  </si>
  <si>
    <t xml:space="preserve">Se realizó la actualización de bienes de servicios de TI, tales como conectividad y telefonía, se trabajó sobre la elaboración del plan de trabajo para actualizar los servicios tecnológicos existentes e implementar nuevos, de acuerdo con los lineamientos distritales y nacionales y las mejores prácticas. 
Se ha avanzado en la elaboración del normograma y las definiciones del proceso de Gestión de Tecnología de Información. Adicionalmente se han identificado los servicios tecnológicos que requieren la renovación periódica mediante la suscripción de contratos para garantizar a continuidad en la prestación de los mismos. Se participó en la construcción de 27 boletines semanales con el aporte de información de interés sobre tecnología; se generaron 2 workshop sobre herramientas tecnológicas y se implementaron los Jueves de Seguridad donde se habla de variados temas de seguridad de la información con participación de diferentes expositores. 
Se realizaron 153 sesiones de entrenamiento sobre 24 servicios tecnológicos. Se revisaron y ajustaron los riesgos asociados al proceso "Gestión de Tecnologías de la Información", riesgos de corrupción y riesgos de seguridad de la información. Se ejecutaron las actividades de levantamiento de requerimientos, desarrollo, pruebas y puesta en producción para la actualización de los sistemas de Información ORFEO, SISIPEC, COPE, SIDIJUS: SILOJUS, JUSTICO, CASA LIBERTAD, LICO ¿TOKEN, SIAP, PROGRESUS, SIRPA, SIDIJUS- SICAS, SICAPITAL - SAI
SAE y se rediseñó el Sitio Web de la Entidad.
</t>
  </si>
  <si>
    <t xml:space="preserve">Contemplando la normativa expedida por el Gobierno Nacional a través del MINTIC y en el marco de las mejores prácticas establecidas por la norma ISO 27001-2013, se adelantaron las siguientes acciones:
1. Implementación y seguimiento del Modelo de Seguridad y Privacidad de la Información-MPSI determinando controles que se encuentran deficientes de acuerdo con las buenas prácticas establecidas.
2. Formulación de las siguientes políticas: a. Seguridad de la Información del Sitio Web – PO-GT-3, aprobada mediante Resolución Nº 267 del 12 de julio de 2018, para proteger y dar un manejo adecuado a los activos de información de la Entidad.
b. Protección de Datos Personales, aprobada mediante Resolución Nº 645 del 05 de diciembre de 2018. c. Riesgos en la Intranet de la Entidad  d. Desarrollo de Software Seguro, la cual se encuentran en fase preliminar y revisión
3. Planificación, diseño y puesta en operación preliminar de ambientes de desarrollo y pruebas para los sistemas de información, con el fin de mitigar riesgos de cambios no autorizados o indisponibilidad de los sistemas en producción.
4. Identificación y clasificación de activos de información de los siguientes procesos: 
a. Acceso y Fortalecimiento de la Justicia
b. Atención Integral Básicas a los PPL (Personas Privadas de la Libertad)
c. Atención y Servicio al Ciudadano
d. Control Interno Disciplinario
e. Direccionamiento Sectorial e Institucional
f. Fortalecimiento de Capacidades Operativas
g. Gestión de Comunicaciones
h. Gestión de Emergencias
i. Gestión de Recursos Físicos y Documental
j. Gestión de Seguridad y Convivencia
k. Gestión de Tecnologías de Información
l. Gestión Financiera
m. Gestión Humana
n. Gestión Jurídica y Contractual
o. Gestión y Análisis de Información de Seguridad, Convivencia y Justicia
p. Seguimiento y Monitoreo al Sistema de Control Interno  
q. Custodia y vigilancia para la seguridad de la CD
r. Atención integral básica a los PPL
s. Tramite jurídico a la situación de los PPL CD
t. Centro de Comando, Control y de Comunicaciones –C4
</t>
  </si>
  <si>
    <t xml:space="preserve">Esta estrategia tiene como objetivo principal generar espacios sociales donde se expresen y posibiliten acciones que promuevan la construcción de confianza y la mejora de la convivencia, mediante el fortalecimiento de la participación ciudadana tanto individual como a través de su participación en organizaciones sociales o comunitarias, complementada por acciones intersectoriales e interinstitucionales para la prevención y/o mitigación de la violencia, el delito y acciones contrarias a la convivencia en la ciudad, desde un abordaje integral.  En este contexto, el entorno de confianza ha sido definido como un espacio físico priorizado por su alta conflictividad y violencia, y en el cual se desarrollan actividades sociales que posibiliten la permanente construcción colectiva de relaciones de sociabilidad y solución pacífica de conflictos basadas en 1) la confianza 2) el autocuidado y el cuidado mutuo 3) la escucha solidaria y 4) la cooperación entre habitantes y grupos de ciudadanos con la institucionalidad representada por las entidades del Distrito.   El programa cuenta con los siguientes proyectos asociados:   · Prevención itinerante contra la violencia y la criminalidad en los entornos de confianza · En Bici nos cuidamos · Transporte público seguro, diverso y cuidador · La Caracas Revive · Reconstrucción de la confianza y el tejido social en los CAI · Entornos educativos confiables
1. Prevención itinerante contra la violencia y la criminalidad en los entornos de confianza:  Con el ánimo de superar los sesgos de una lectura fragmentada, limitadas a la atención de puntos críticos por su alto nivel de concentración del delito, se identificaron 93 polígonos priorizados por su alto grado de sensación de inseguridad y desconfianza y en donde existe un alto índice de conflictividad y violencia que ha afectado la vida en común y la sociabilidad entre sus habitantes. Estos polígonos están conformados por todos aquellos equipamientos y/o espacios de relacionamiento en donde se desarrolla la vida cotidiana de las y los ciudadanos como parques, entornos escolares, estaciones de transporte público, tramos de ciclo rutas, zonas de rumba, así como zonas bajo puentes, calles, esquinas y alamedas.   Estos lugares son considerados sujetos de intervención para la generación de Entornos en los que se implementan acciones que promueven la construcción de confianza, el autocuidado y el cuidado mutuo, la escucha solidaria, la cooperación, la resignificación del territorio y la construcción de sentido de pertenencia, mediante el fortalecimiento de la participación activa e incidente de la ciudadanía, complementada por acciones interinstitucionales para el control y la prevención de la violencia, el delito y acciones contrarias a la convivencia en la ciudad. 
Para el periodo 2020, se diseñaron 20 planes de acción para la prevención de violencias y delitos para ser implementados en 93 polígonos priorizados en las 20 localidades de la ciudad, de acuerdo a cifras de comportamiento de delitos contra la vida y el patrimonio, clima escolar, alertas tempranas y acciones populares en espacio público. Estos planes fueron validados por Alcaldes Locales, comandantes de estación de policía y enlaces territoriales.
En materia de coordinación interinstitucional se viene consolidando una agenda de articulación con UAESP, IDIPRON, DADEP, IPES, Secretaría de Cultura, IDARTES y Jardín Botánico para lograr que sus intervenciones sean desarrolladas en los entornos priorizados de acuerdo a las necesidades territoriales particulares que se van actualizando periódicamente. Entre estas se logró trabajar en mesas de articulación entre IPES, Alcaldías locales, Policía de prevención: diálogo con vendedores informales. Articulación UAESP-ENEL: recorridos de identificación de espacios degradados y sin iluminación.  Además, se inició articulación con la Secretaría de Educación para acordar lineamientos técnicos de Mesa de Entornos Escolares y priorización de instituciones educativas que inician Reapertura Gradual, Progresiva y Segura (R-GPS) en 2021.    Fase previa en proceso de articulación con la Secretaría de Cultura a través de convenio interadministrativo para el diseño e implementación de Estrategia Entornos Universitarios para la prevención y el control del delito con enfoque de cultura ciudadana. En este marco se viene adelantando el diseño de encuesta de seguridad y convivencia para implementar en comunidad universitaria (UPN, UDistrital, Colegio Mayor de Cundinamarca, U. Nacional).
2, Proyecto: En bici nos cuidamos:  El año 2020 ha implicado un gran reto en materia de seguridad para bici usuarios. La crisis sanitaria que ha representado el COVID – 19 ha repercutido en su seguridad lo que ha implicado que los esfuerzos institucionales, no solo de la SDSCJ, si no la Policía Metropolita de Bogotá-MEBOG y la Fiscalía General de la Nación, destinen una focalización de las acciones territoriales de sus equipos hacia la contención del incremento del hurto de bicis, el cual se desarrolla en el marco de las medidas de aislamiento preventivo y de cuarentenas.  La SDSCJ plantea actividades de promoción de prácticas responsables de ciudadanos para prevenir la ocurrencia de hurtos por oportunidad. Principalmente se planteó en primera medida fortalecer el trabajo interinstitucional, avanzar en priorizaciones que permitan enfocar de mejor manera los recursos y los esfuerzos y crear estrategias que promuevan el cuidado y la corresponsabilidad ciudadana.   Mediante Resolución 750 de 2020 se creó la Mesa Técnica de Monitoreo y Seguimiento al Plan de Seguridad Ciudadana para los Ciclistas de Bogotá ‘La bici nos mueve con seguridad’. Esto dio lugar a un plan ambicioso que se ha coordinado y diseñado de forma interinstitucional cuyo nombre es Plan “La bici nos mueve con seguridad”. Este plan contempla tres grandes frentes y líneas de acción a través de las cuales se pretende atacar distintas dinámicas a tener en cuenta en lo que a seguridad de bicicletas respecta.   En el componente de prevención se cuenta con 7 acciones que se apoyan bastante en la participación ciudadana como son el Recorrido Comunitario, la Creación de Caravanas y la Alianza con pequeños comercios que buscan instalar capacidades para que haya una agencia y un rol activo en la comunidad misma.   Así mismo, hay unas actividades de control con unas dinámicas y objetivos particulares. La actividad de IVC busca el ataque directo al eslabón de la venta en la cadena de valor del mercado criminal del hurto de bicicletas. Por medio de esta acción se busca la recuperación de bicicletas que hayan sido hurtadas. Así mismo, en tramos priorizados se realizan requisas o registros a personas (ciclistas) para controlar que todo esté en orden en términos de documentos y de propiedad de las bicicletas. Los Planes Baliza buscan brindar condiciones de seguridad y confianza en barrios, trascendiendo así el trabajo en tramos. El Plan Baliza busca disuadir y prevenir por medio de una presencia institucional que sea notoria.  a) Registro Bici : · Se ha adelantado la gestión con los 4 grandes importadores de bicicleta.  · En lo que respecta el registro bici, se han adelantado un total de 58 jornadas de registro y 38 jornadas articuladas con la Secretaría de Seguridad. 
· Desde que se comenzó con el trabajo articulado en la Mesa inter-sectorial se han completado 5.129 registros. Hasta el momento se cuentan 16.615 bicicletas con registro completo y las que cuentan con registro en plataforma son 45.724.  
b) Rutas Seguras: • En lo que respecta a Alianza con comercios bici-amigos es debido mencionar que a la fecha hay 700 comercios bici-amigos. • Se han realizado 5 bici-rodadas en localidades como Kennedy, Bosa, Fontibón, Santa Fe, Chapinero, San Cristóbal, Suba y Engativá con el objetivo de reconocer las problemáticas de distintas zonas que se deban reforzar en términos de seguridad, iluminación y presencia institucional.  • A la fecha hay 700 comercios aliados bici-amigos para brindar condiciones de seguridad y confianza a los ciclistas en 20 localidades de la ciudad. Al estar en una relación de alianza con el sector comercio se logra extender la red de cuidado y apoyo que se busca dentro de los objetivos de seguridad. Un aspecto importante de esta alianza tiene que ver con la acogida que ha habido por parte de los mismos comercios y las comunidades vecinas.  • Por medio de la Mesa inter-sectorial, se ha dado trámite y avance a tácticas y acciones para la mitigación del acoso a las mujeres por medio de la elaboración de la cartilla de auto-cuidado, así como la alianza con el comercio que se ha hecho en los tramos priorizados para así poder ofrecer asistencia y apoyo permanente a las mujeres ciclistas en la vía. 
Durante el último trimestre las acciones territoriales se han fortalecido en respuesta a las necesidades manifestadas por la comunidad, de tal forma que en el periodo comprendido entre octubre y noviembre se logra la realización de 593 actividades de control y registro. Así mismo, durante el mismo periodo una de las estrategias a resaltar en el distrito es la concertación e implementación del “Plan Navidad”, apuesta distrital encaminada a la generación de una multiplicidad de acciones intersectoriales dirigidas a garantizar una mayor seguridad en la ciudad en términos de prevención y control del delito, siendo ello una estrategia que convoca a todos los equipos territoriales para intervenir a través de diferentes frentes de acuerdo con las necesidades históricas identificadas en esta época del año. En el marco de esta iniciativa y en el marco de acciones dirigidas a atacar el hurto como delito de alta ocurrencia, se logra el registro de 2482 bicicletas.
3. Proyecto: Transporte Público Seguro, Diverso y Cuidador: 
El objetivo de esta estrategia es mejorar los factores de riesgo identificados en las estaciones y portales del componente Troncal y en los paraderos del componente zonal pertenecientes al Sistema Integrado de Transporte Público-SITP, que sean reconocidos desde el territorio y desde la Dirección Técnica de Seguridad de TRANSMILENIO S.A., quienes reciben los reportes sobre las problemáticas en el Sistema. Se tiene en cuenta la afectación que estos presenten para los entornos territoriales y comunitarios. Su fundamento viene de las lógicas de control, prevención del delito y promoción de cambios en la cultura ciudadana, desde un enfoque de trabajo interinstitucional, con el fin de intervenir las problemáticas de forma integral. 
En el marco de sus competencias, la Secretaría Distrital de Seguridad, Convivencia y Justicia (SDSCJ), y la Policía Metropolitana de Bogotá (MEBOG), están trabajando de forma articulada en una estrategia para la prevención del delito en la troncal Caracas – Centro, específicamente en 16 estaciones y 3 portales. Dicha estrategia busca promover las ofertas institucionales frente a la prevención del delito sobre la troncal Caracas, y los portales priorizados buscando que la ciudadanía circunvecina se apropie del entorno que los rodea y desarrolle un sentido de corresponsabilidad.
A esta estrategia, se suma la intervención en puntos críticos identificados, tanto en el componente troncal como en el zonal del SITP, en toda la ciudad de Bogotá, donde se viene implementando un plan de trabajo que busca intervenir diferentes líneas como son: prevención y control del hurto, manejo de ventas informales, disminución de la violencia basada en género y aumento de la denuncia, donde se busca además realizar articulaciones interinstitucionales para la mejora de los entornos de paraderos, estaciones y portales. Se añade el trabajo constante que se viene realizando por parte de nuestros equipos territoriales, quienes de forma articulada adelantan acciones con las entidades competentes para encontrar las mejores soluciones a las problemáticas de uso de los espacios de las estaciones y portales del Sistema TransMilenio, tanto al interior como en los entornos.
En el marco del desarrollo de la estrategia se han obtenido los siguientes logros y resultados: 
· Interevnción en 19 localidades del Distrito Capital, en los componentes zonal y troncal del Sistema.
· Conformación de un equipo de trabajo territorial entre la oficina de Prevención y Ciudadanía de la Policía Metropolitana de Bogotá y la Dirección de Prevención y Cultura Ciudadana de la SDSCJ.
· En el mes de febrero se realizaron tres (3) jornadas para la caracterización de los entornos de las estaciones y portales priorizados de la cual entregó un informe con los resultados, donde se realizó una identificación inicial de las problemáticas relacionadas.
· Se realizaron acercamientos con universidades, institutos, asociaciones, vecinos y comerciantes de los sectores, con el fin de que estos apadrinen los entornos priorizados, teniendo en cuenta las particularidades propias de cada uno de los espacios.
· Se realizaron trece (13) reuniones con universidades, institutos, asociaciones, vecinos y comerciantes de los diferentes entornos priorizados, según las particularidades propias de cada uno de los espacios, con el fin de realizar un mapeo de las problemáticas identificadas para poder coordinar la intervención interinstitucional requerida.
· Se articuló la estrategia de entornos de TransMilenio con la intervención “Zona Centro Sin Fronteras” para la intervención en las estaciones Cll 26, Cll 22 y Cll 19.
· Se realizó la identificación de los riesgos asociados a las estaciones de Transmilenio.
· Durante el segundo semestre, se propusieron 44 estaciones del componente troncal priorizadas para la intervención en 19 localidades, los cuales se mantuvieron hasta el final del año 2020, a las cuales se les suman los puntos críticos identificados por los reportes recibidos desde TRANSMILENIO S.A., por lo cual la intervención no está limitada a los puntos priorizados, sino que es dinámica según las necesidades del servicio.
· A corte del 31 de diciembre se han realizado 697 intervenciones en los puntos del componente zonal identificados como críticos. El objetivo de estas intervenciones es trabajar las problemáticas de seguridad en el sistema de transporte masivo, en el componente zonal, frente a la prevención al hurto a personas y a la necesidad de atender las medidas de bioseguridad y distanciamiento social con motivo del COVID19.
· Las actividades realizadas en el componente zonal, se vienen desarrollando en diferentes horarios, según la priorización realizada por TRANSMILENIO S.A; las acciones conjuntas realizadas fueron: uso adecuado del tapabocas, cumplimiento de la medida de pico y cedula, uso adecuado del SITP, metro y medio por la vida, uso adecuado de celular en vía pública, verificación de antecedentes a personas (solo policía), acompañamiento de Gestores de Convivencia y Policía en los paraderos y recomendaciones de autocuidado y autoprotección en la utilización del sistema. 
· Frente a las acciones en el territorio, en lo que va corrido del segundo semestre se han realizado 1501 intervenciones en las 19 localidades donde se está implementando la estrategia de Transporte Público. De estas, 804 se han realizado en el componente troncal y 697 en el componente zonal; 705 han sido de prevención, 603 han sido de control y 193 han sido conjuntas entre prevención y control, para un total de 1501 intervenciones realizadas por el equipo territorial frente a la realización de espacios pedagógicos y de sensibilización en temas de prevención, y a la implementación de planes de control del delito en los diferentes puntos.
· Desde la Secretaría Distrital de Seguridad, Convivencia y Justicia – SDSCJ, también nos encontramos trabajando con el IPES y TRANSMILENIO S.A en la elaboración de una oferta de servicios para vendedoras y vendedores informales del Sistema de Transporte, con el fin de brindarles nuevas oportunidades de trabajo, y estamos realizando operativos en compañía de Migración Colombia, la Policía de Prevención y el Comando Trasporte Masivo, con el fin de identificar a las y los ciudadanos venezolanos que se encuentran de manera irregular en el territorio nacional. 
· Adicionalmente, durante este trimestre, de manera conjunta con la Subgerencia de Comunicaciones y Atención al usuario de TRANSMILENIO S.A se logró sacar la estrategia de comunicaciones, la cual cuenta con una campaña y un plan de trabajo para ser aplicado el componente troncal.
·  interinstitucional y los operativos de control para la seguridad.
4. Proyecto: La Caracas Revive:
El proyecto denominado La Caracas Revive, pretende lograr ganar la confianza de la en un territorio que está en el imaginario colectivo como inseguro. Esto se pretende hacer, colectivizando las necesidades y sus soluciones, apropiando espacios antes críticos y convirtiéndoles en espacios para el sano disfrute, libres de situaciones complejas de seguridad y donde el desarrollo de la personalidad vaya de la mano de los deberes ciudadanos, en línea con el nuevo Plan de Desarrollo, en donde el ambiente y la seguridad sean ejes dinamizadores de Bogotá.
Esta estrategia tiene como objetivo resignificar un espacio tan vital e importante como la Avenida Caracas en el imaginario colectivo, en la ciudadanía que vive, trabaja o transita por este espacio, en las empresas privadas y comercio en general, en los actores educativos. El trabajo de los Equipos Territoriales de la Secretaría de Seguridad, Convivencia y Justicia (SSCJ), permite identificar el comportamiento de los delitos de alto impacto, violencias o comportamientos contrarios a la convivencia y cada una de las modalidades delictivas que afectan la sana convivencia. El trabajo constante con las comunidades y grupos que cohabitan este tramo vial ha permitido incluir acciones que permiten trabajar de manera conjunta en la solución de problemáticas que afectan la seguridad y la convivencia de un importante sector de la ciudad. 
A continuación, se enuncian cada uno de los logros y resultados alcanzados entre los meses de julio y septiembre de 2020:
• 11 recorridos y trabajo de campo con equipos de prevención y control de la Secretaría de Seguridad para evaluación de acciones en terreno. 
• 6 recorridos de identificación problemática con entidades distritales entre julio y agosto 2020
• 7 mesas de trabajo con los alcaldes locales entre julio y agosto de 2020.
• 14 entidades comerciales vinculadas, entre ellas grupo Éxito.
• 4 acciones de transformación de muros y paredes en la localidad de Mártires entre junio y septiembre de 2020.
• 2 acciones de intervención interinstitucional de postes y mobiliarios entre agosto y septiembre de 2020.
• Desarrollo de metodología de intervención con laboratorio de innovación de la Alcaldía de Teusaquillo entre julio y agosto de 2020.
• Trabajo articulado con estrategias como el Castillo de las Artes en la localidad de Mártires.
• Convenio interadministrativo 1567 con IDARTES.: Festival de las Artes Valientes : su primera fase, sobre la Avenida Caracas entre las calles 13 a la 26, en las localidades de Santa Fe y Los Mártires de la ciudad de Bogotá, durante las 24 horas del día con énfasis entre las 6:00 p.m. y las 6:00 a.m. Este proyecto, es la materialización de un convenio entre el Instituto Distrital de las Artes - IDARTES y la SDSCJ y Justicia para crear una oportunidad para que la ciudadanía se apropie y habite un espacio físico y simbólico que históricamente ha sido segregado y marcado por percepciones y prejuicios, situaciones que han impedido que los espacios sean experimentados a plenitud. Desde este territorio se construirán, de la mano de las comunidades que habitan y dan vida a este sector, nuevas narrativas que nos permitan entender que a través del arte y la cultura podemos pensarnos una ciudad que le pertenece a toda la ciudadanía, donde en el diálogo con distintas voces se experimenten otras formas de vivir los espacios desde la creación colectiva, la solidaridad, la empatía y el cuidado.
</t>
  </si>
  <si>
    <t xml:space="preserve">En la vigencia 2020, 100 adolescentes y jóvenes fueron vinculados a estrategias orientadas a fortalecer su atención integral.  1. Estrategia para la atención de adolescentes y jóvenes vinculados con sanción privativa de la libertad en el marco del SRPA:  Es importante indicar que el CAE Bosconia viene siendo intervenido con un equipo de pedagogos y artistas que trabajan en diferentes frentes: enriquecimiento del ambiente y las estrategias comunicativas de las y los adolescentes y sus familias (estrategia generada al evidenciar que en las visitas virtuales los flujos comunicativos se agotan con rapidez y las comunicaciones se tornan funcionales); estrategia para incidir en la responsabilización por la conducta de carácter delictivo; exploración de iniciativas de reparación de los daños causados en la persona de la víctima; estrategia de fortalecimiento de la capacidad resiliente de los adolescentes y jóvenes y; como recurso para incentivar su desarrollo personal, entre otros.   Durante 2020 se llevaron a cabo 82 intervenciones.  Adicionalmente el CAE cuenta con el acompañamiento psicosocial del equipo de la Estrategia de Entrenamiento en Habilidades Emocionales “Cuenta Hasta 10” de la Dirección de Responsabilidad Penal Adolescente, el cual ha venido brindando acompañamiento psicológico a las familias de los adolescentes y jóvenes, desarrollando estrategias de “cuidado al cuidador” con el equipo de educadores del operador pedagógico y el acompañamiento a los casos de adolescente y jóvenes que solicitan sustitución de sanción y/o permisos extramurales, con el fin de asegurar que sea una medida adecuada y que no genere riesgo para ellos ni para las y los habitantes de la ciudad.   2. Línea de atención especializada en salud mental y delitos contra la libertad, integridad y formación sexual. Los aprendizajes derivados de experiencias afines y la revisión de diferentes estudios a nivel nacional e internacional, así como los múltiples aportes recibidos por expertos que han venido cooperando con la Dirección de Responsabilidad penal Adolescente para el desarrollo de la estrategia han permitido establecer que esta se estructurará a partir de tres módulos de atención diferenciados:  • Módulo de Psicoeducación Sexual I. • Módulo de Psicoeducación Sexual II. • Módulo III Atención Especializada.
De igual forma, y con el ánimo de contar con un acompañamiento académico de alto nivel, la coordinación de la Estrategia durante 2020 se realizaron 8 sesiones de la Mesa Asesora de Expertos, las cuales contaron con la participación de invitados nacionales e internacionales que han presentado sus experiencias e investigaciones frente a la atención de adolescentes y jóvenes inmersos en conductas abusivas de carácter sexual.  En 2020 la Estrategia ha atendido un total de: 73 adolescentes y jóvenes ofensores y 13 víctimas en los diferentes módulos que se han venido implementando
3. Estrategia para la atención de Jóvenes que ingresan al SRPA y son reintegrados a su medio familiar con o sin vinculación a un proceso judicial.
Durante el 2020 se avanzó en el diseño de una Estrategia de atención a adolescentes y jóvenes que ingresan al SRPA por la presunta comisión de conductas de carácter delictivo y son reintegrados a su entorno familiar, con o sin vinculación a un proceso judicial en Bogotá, para ello, se realizó revisión de bibliografía y de bases de datos relacionadas con la problemática de la ciudad, con el fin de contar con un documento propuesta para esta estrategia.
El documento contiene un contexto, los objetivos, las rutas de entrada y la oferta institucional que se brindará en el marco de la estrategia. Dicho documento ha sido socializado con jueces y magistrados, así como con la Unidad de Responsabilidad Penal Adolescente de la Fiscalía. A partir de dichas socializaciones, el documento se ha ajustado, por lo que a la fecha se cuenta con un documento que recoge las recomendaciones de estos actores. 
1.3. Programa: 47 Calidad de Vida y Derechos de la Población privada de la libertad.
1.3.1. Meta Plan de Desarrollo 342:  Diseñar e implementar el 100% de las acciones priorizadas del plan de mejoramiento para la problemática de hacinamiento carcelario en Bogotá, que incluyen los diseños de la primera fase para la construcción de la nueva cárcel distrital.  La meta avanzó acorde con lo programado, es decir, en el 5% en la realización del diseño e implementación de las acciones priorizadas del plan de mejoramiento para la problemática de hacinamiento carcelario. A continuación, se relacionan las principales acciones desasrolladas:
1. Entrega de Elementos de Protección Personal. Se entregaron elementos de protección para el personal privado de la libertad de las Estaciones de Policía y URI de la ciudad. En total se han efectuado 23 entregas así: 49 termómetros, 101.002 tapabocas industriales, 79 cajas de guantes por 50 pares,144 galones de gel antibacterial por 4 litros cada uno, 407 galones de jabón para uso corporal por 20 litros cada uno y 4 litros de alcohol.  
A su turno, se han entregado con destino al personal asignado a la vigilancia y custodia de las personas privadas de la libertad en Estaciones de Policía y URI: 150 monogafas, 1.853 trajes antifluido lavables de bioseguridad, 4 cajas de Guantes de Nitrilo, 5.200 tapabocas industriales, 9542 máscaras N-95, 1 galón de gel antibacterial de 4 litros, 1 galón de alcohol de 4 litros, 1781 trajes de bioseguridad desechables, 1615 batas de protección y 500 caretas (estas últimas en articulación con la Fundación Acción Interna de Johanna Bahamón). 
Igualmente, desde el 19 de mayo de 2020 la SDSCJ viene haciendo entregas de elementos de limpieza y desinfección con destino a la población privada de la libertad de los centros de retención transitoria en Bogotá, como las Estaciones de Policía y URI de Bogotá. 
2. Entrega kits de aseo y colchonetas. Se entregaron un total de 4.641 kits de aseo para personas privadas de la libertad que se encuentran en centros de retención transitoria y 1.100 colchonetas a las personas privadas de la libertad de los centros de retención transitoria y se contrató el suministro de otras 939 que se materializará en 2021.
3. Control riesgo biológico centros de retención transitoria. Se realizó jornada de control de riesgo biológico en las Unidades de Reacción inmediata de Engativá, Ciudad Bolívar, Puente Aranda y Usaquén (Paloquemao). Adicionalmente fueron entregadas por parte de la SDCJ a la MEBOG 5 hidrolavadoras y 30 fumigadoras con destino a los centros de retención transitoria, los cuales ya fueron distribuidos por la MEBOG a todas las sedes.
4. Mantenimiento instalaciones Estaciones de Policía. Se culminaron las obras de mantenimiento y adecuación de los equipamientos priorizados por la MEBOG para las Estaciones de Policía de Kennedy, Bosa, Ciudad Bolívar, Santafé, Mártires, Teusaquillo, Engativá, Antonio Nariño, y Fontibón, con cargo a los recursos del Fondo de Seguridad Territorial, cuya readecuación de espacios nos permitió crecer en algunos cupos para personas privadas de la libertad en estos centros de retención. Estas obras se enfocaron en el mantenimiento de pisos, techos, pintura epóxica en muros, celdas, baterías sanitarias y redes eléctricas e hidrosanitarias.
5. Atención en salud. Prevención. La SDSCJ mantuvo la estrategia de tamizaje médico para captura de síntomas asociados a Covid-19 en los centros de retención transitoria, en el marco de esta estrategia se atendieron 7.115 personas privadas de la libertad (varias veces se valoró a la misma persona) y a 301 custodios, para un total de 7.416 valoraciones médicas.  Afiliación por listado censal. En cumplimiento del Decreto 858 de 2020 el Distrito afilió por listado censal a 476 personas privadas de la libertad sindicadas de la comisión de delitos que se encuentran en los centros de retención transitoria. Con esta estrategia, se logró reducir a solo 57 casos (2%) el número de reclusos que están pendientes de validación de su aseguramiento en salud.
6. Revista Artes y Letras. El Canarito - Letras con carácter-, es una revista que nace en la Biblioteca URI-Puente Aranda con la finalidad de continuar brindando los servicios de promoción de lectura, escritura y oralidad. En el marco del Convenio con Bibliored se hizo la reproducción de 1.000 unidades durante septiembre, ejemplares que fueron repartidos entre las personas privadas de la libertad de la Cárcel Distrital y de las Estaciones de Policía y URI.
7. Diseños y primera fase de la nueva cárcel Distrital.  La Secretaría pretende adelantar durante el cuatrienio las gestiones administrativas, presupuestales y logísticas necesarias para llevar a cabo la fase uno para la construcción de una nueva Cárcel para la ciudad. Esta fase uno supone habilitación del uso de suelo, selección de inmueble, disponibilidad del predio, viabilidad presupuestal del proyecto y contratación de estudios y diseños. En la vigencia 2020 se ha avanzado en la habilitación de las normas de uso del suelo para el desarrollo de un proyecto carcelario. Esta gestión se concretó con la expedición del Decreto 261 de 2020, que habilitó uso de suelo en toda la ciudad para construir una nueva Cárcel Distrital. Con todo, en el tercer trimestre de 2020 se logró la articulación con el Gobierno Nacional para contemplar la construcción de la nueva Cárcel Distrital en predios de la Picota. Para ello, esta Secretaría remitió antes de finalizar el año un borrador de Convenio Marco al Ministerio de Justicia y del Derecho, con el que se busca concretar las discusiones preliminares que se han adelantado. 
8. Centro Especial de Reclusión.  En 2020 esta Secretaría creó el equipamiento Centro Especial de Reclusión en la norma urbanística (Decreto 261 de 2020) y adquirió 3 inmuebles contiguos en donde será habilitado este equipamiento. La inversión para la adquisición de estos inmuebles fue de alrededor de 10.600 millones de pesos. Asimismo, el contrato de mantenimiento de equipamientos que tiene esta Secretaría fue inyectado con 2.000 millones de pesos para llevar a cabo adecuaciones a la infraestructura de los inmuebles adquiridos para poder habilitar el equipamiento en el primer semestre de 2021. El equipamiento tendrá una capacidad aproximada de 500 cupos.
9. Habilitación de nuevos cupos transitorios. Se registraron dos habilitaciones de cupos en centros de detención transitoria durante 2020. Por un lado, a partir de los mantenimientos realizados en nueve estaciones de policía, se logró optimizar el espacio disponible en celdas para habilitar 35 nuevos cupos. Por su parte, en el Complejo de Seguridad de Puente Aranda fueron habilitados 400 cupos transitorios, distribuidos así: (i) 200 entregados en mayo de 2020, a partir del uso temporal de las celdas del Centro de Traslado por Protección, ubicadas en el primer piso del Complejo; y (ii) 200 más entregados en septiembre de 2020, a través de la adecuación de algunas oficinas del segundo piso del Complejo. 
10. Caracterización de la población recluida. En 2020 se trabajó en la estructuración de un proyecto de análisis de datos de población privada de la libertad, priorizando la información disponible sobre las personas recluidas en centros de detención transitoria. En particular, durante 2020, el proyecto se enfocó en verificar el estado de los procesos penales de los detenidos, en aras de generar un sistema de alertas de vencimientos de términos en el proceso penal. Teniendo en cuenta este enfoque, se adelantó un piloto con la población detenida preventivamente del Complejo de Puente Aranda, en el que se revisó cada proceso penal en curso y se consolidó un listado de casos para ser revisado por parte de la Dirección Nacional de Defensoría Pública de la Defensoría del Pueblo. 
</t>
  </si>
  <si>
    <t xml:space="preserve">Durante julio a diciembre de 2020 ingresaron 92 adolescentes y jóvenes, de los cuales 59 ingresaron a través de la línea de Principio de Oportunidad en la modalidad de Suspensión del Procedimiento a Prueba y 33 en ejecución de la sanción.  Las dos líneas de atención a través de las cuales se ha brindado atención durante este periodo en el Programa Distrital de Justicia Juvenil Restaurativa (PDJJR) son:
•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 Procesos restaurativos para adolescentes en ejecución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En el periodo julio a diciembre 2020, entre los casos que ingresaron y aquellos que se encontraban en atención y en seguimiento se atendieron 467 personas entre ofensores y víctimas, adicionalmente se atiende entre 1 y 2 personas de la red de apoyo, conllevando la atención en promedio de 1.000 personas con quienes se adelantaron alrededor de 5.000 atenciones.
Durante 2020 (julio a diciembre) se participó en 15 escenarios de articulación y socialización de la Justicia Restaurativa, con: Coordinador Nacional de Seguridad de Homecenter, Policía de Infancia y Adolescencia de Bogotá, Corporación Infancia y Desarrollo (operador de la SED para el SRPA), Defensores de familia, equipo de Transmilenio, equipo de Santander de ICBF y Secretaria de Gobierno de Santander, estudiantes de maestría de políticas públicas de la Nacional y jóvenes del CAE Bosconia.
De igual forma, se adelantó proceso de articulación para el fortalecimiento de habilidades de regulación emocional con la estrategia “Cuenta hasta 10”, vinculando 56 personas en calidad de víctimas, familia u ofensor, brindando estrategias de auto regulación desarrollando a la fecha 489 atenciones. 
</t>
  </si>
  <si>
    <t xml:space="preserve">• Redención de pena y capacitación. Atendiendo los protocolos establecidos por la dirección, por presencia de COVID-19 y teniendo en cuenta la importancia de la capacitación y ocupación de las personas privadas de la libertad durante este periodo se ejecutaron actividades válidas para redención de pena, previa aprobación de la Junta de Trabajo, estudio y Enseñanza: Servicio de alimentos, servicio de lavandería, Plan Integral de Gestión Ambiental PIGA (aseo Interno y externo), Derechos Humanos y biblioteca, Acondicionamiento Físico y Recreación; con una participación mensual promedio de 809, es decir el 45% personas privadas de la libertad.
• En el área de salud, es de resaltar que se ha generado atención médica y odontológica en el 2020 a un total de 2.411 PPL
• Se han entregado un total de 334.379 raciones alimenticias (desayuno, refrigerio, almuerzo, refrigerio y cena).
• Con ocasión de la emergencia sanitaria declarada en el mes de marzo de la presente vigencia, a raíz de la pandemia del COVID19, se adoptaron medidas para evitar su contagio y propagación.
• Se crearon estrategias complementarias al tratamiento con énfasis grupal, como se indica (se suspendieron las salidas de los patios a talleres fuera de pabellón, remplazada por atención y redención de seis (6) horas diarias desde los segundos pisos a todo el personal PPL): atención psicológica individual, atención por fisioterapia, antropología, trabajo social, terapia ocupacional, actividades deportivas, actividades culturales y artísticas como cuentería, cine al patio, las cuales además de dejar un aprendizaje, permiten hacer un uso adecuado de su tiempo libre. Adicionalmente y tratándose de la suspensión de las visitas físicas se han realizado 6.520 visitas virtuales familiares.
• De igual manera, en el servicio de biblioteca se ejecutaron las actividades de lectura, escritura, arte y cultura, oralidad y préstamo de libros. 
Acreditación ACA: 
La Cárcel Distrital de Varones y Anexo de Mujeres de Bogotá se encuentra certificada desde el año 2018, por la Asociación Americana de Correccionales (ACA), para el año 2020, se realizó un diagnóstico de los estándares obligatorios en el cual se evidenció el incumplimiento de algunos requisitos para lo cual se solicitó directamente al ACA una consulta frente a la implementación de esta norma internacional, obteniendo como respuesta que se iniciará un nuevo proceso de acreditación debido al incumplimiento de los requisitos obligatorios, con el fin de continuar con la certificación ACA.
Trámite Jurídico:
• El ingreso de 518 hombres y 46 Mujeres para un total de 564 personas privadas de la libertad procedentes de URI y Estaciones de Policía del Distrito Capital en condición jurídica de sindicados, en coordinación con la oficina de asuntos penitenciarios de la Sijin. 
• En cooperación administrativa con el Instituto Nacional Penitenciario y Carcelario se realizó el traslado de 374 hombres y 23 Mujeres para un total de 397 personas privadas de la libertad en condición jurídica de condenados, a quienes mediante acto administrativo le fue fijado establecimiento de reclusión en el país de acuerdo con la disponibilidad de cupo.   
• Se realizó el trámite jurídico a 145 boletas de libertad expedidas por autoridad judicial competente. 
• Con apoyo de la Dirección de Tecnologías de Sistemas y la Información de la Secretaria de Seguridad, Convivencia y Justicia, en el suministro de equipos de cómputo y apoyo logístico se realizaron un total de 2.788 audiencias virtuales al interior del establecimiento carcelario.
• A la fecha no se ha presentado ninguna fuga, ni intento de rescate.
 Otras acciones complementarías con ocasión de la Pandemia COVID19:
• Entrega de elementos de bioseguridad: 21.750 tapabocas, 6.000 pares de guantes, 900 tapabocas N-95, 12 termómetros, 525 trajes de seguridad, 35 botellas de gel antibacterial por galones, 50 canecas de jabón antibacterial por 20 litros, 56 botellas de alcohol al 70% por galones, 2600 batas quirúrgicas, 600 monogafas.
• Entrega de elementos de bioseguridad para uso exclusivo del Cuerpo de Custodia y Vigilancia: 90 galones de gel antibacterial, 40 cajas de guantes, 12.000 tapabocas, 100 tapabocas N95, 94 galones de alcohol.
• Entrega de elementos de Bioseguridad donados por la embajada de los EEUU: 2.030 Overoles, 400 Monogafas, 2.000 Tapabocas N95, 8.000 tapabocas lavables, 50 galones de 20 litros de jabón líquido, 25 galones de 20 litros de gel antibacterial y 5.000 unidades de guantes de nitrilo. 
• Separación de 26 adultos mayores de 60 años de la población general, estos determinados por los médicos de la USS por sus enfermedades crónicas de base para protegerlos de un posible contagio COVID19.
• Disposición de un área de cuarentena (14 días) cuando una PPL tiene que salir a un hospital por urgencia médica y regresa a las instalaciones (esta cuarentena es por prevención y certificado su tiempo por el médico de la USS).
• Actividad de desodorización y desinfección ambiental en todas las áreas de la Cárcel incluyendo el reclusorio – pabellones – celdas – patios – talleres y edificio administrativo incluyendo toda la infraestructura y vehículos, el ingrediente activo de este producto es el amonio cuaternario de quinta generación, la dosificación utilizada fue: 6c.c. X 1LT (H2O), el método que se utilizó para esta actividad fue: aspersión – micro aspersión- nebulización (el amonio cuaternario es un compuesto antimicrobiano que garantiza una acción bactericida, fungicida y viricida, teniendo en cuanta que esta actividad se realizó con el fin de mitigar el riesgo de contagio por el COVID 19.)
La Cárcel Distrital diseña, socializa e implementa los siguientes protocolos:
• Protocolo para posible positivo COVID19 o positivo COVID19 Cárcel Distrital de Varones y Anexo de Mujeres
• Protocolo de la Cárcel Distrital de Varones y Anexo de Mujeres para traslado de PPL condenados al INPEC durante época de pandemia COVID19.
• Protocolo de la Cárcel Distrital de Varones y Anexo de Mujeres para recibo de PPL de URI y Estaciones de Policía durante época de pandemia COVID19.
• Protocolo para uso de alojamientos del Cuerpo de Custodia y Vigilancia de la Cárcel Distrital de Varones y Anexo de Mujeres con ocasión de la pandemia COVID19. 
• Protocolo de la Cárcel Distrital de Varones y Anexo de Mujeres para el ingreso a las actividades de modelos educativos flexibles durante época de pandemia covid19.
1.4. Programa: 48 Plataforma institucional para la seguridad y justicia.
1.4.1. Meta Plan de Desarrollo: 345 Aumentar en un (1) los equipamientos de justicia en el distrito y garantizar el mantenimiento de veinticuatro (24) existentes.
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</si>
  <si>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A la luz de lo anterior, se realizaron adecuaciones en la Casa de Justicia de Ciudad Bolívar, para acondicionar uno de los dos espacios de trabajo solicitados en un inicio por la Fiscalía General de la Nación -FGN- en donde se instalarán los equipos de atención de delitos sexuales y violencia intrafamiliar conformados por: fiscales, auxiliares, investigadores, receptores de denuncias y psicólogos, que acompañarán la estrategia.
 Asimismo, y en atención al traslado de la casa de justicia que ahora funciona en Suba Ciudad Jardín, se logró contar con la infraestructura e instalaciones necesarias para que operadores como la Fiscalía General de la Nación pueda hacer presencia con los equipos especializados para atender violencias hacia las mujeres, con las rutas priorizadas por la estrategia. 
 De otro lado, se elaboraron convenios con el ICBF, y el Instituto Nacional de Medicina Legal y Ciencias Forenses con el fin de establecer los compromisos de las Partes en el marco de la implementación de la Ruta, así como para apoyar y fortalecer los equipos psico-social y médico-legales de las Casas de Justicia que harán parte de la estrategia. 
 Por último, se adelantó la contratación de los abogados que acompañan la estrategia desde el Centro de Recepción e información “CRI género”, con el fin de dar prioridad a la atención y orientación especializada a las mujeres víctimas que acudan con necesidades de justicia. Estos contratistas surtieron procesos de inducción respecto de las rutas, de la mano de la Fiscalía General de la Nación en CAVIP y CAIVAS.
La estrategia permitirá fortalecer la articulación entre las entidades operadoras, determinar si los equipos psicosociales y médico legales son suficientes para atender la demanda, pondrá de presente si es necesario profundizar en la formación de un enfoque diferencial de género y violencias basadas en género de los funcionarios públicos y los operadores del sector justicia tanto a nivel nacional como distrital, y permitirá robustecer las estadísticas distritales respecto de este tipo de violencia.
</t>
  </si>
  <si>
    <t xml:space="preserve">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diversos canales. Durante el año 2020 la atención se brindó a través de tres canales: WhatsApp, Chat de la página web y correo electrónico, a los cuales accedieron 27.507 ciudadanos.
Adicionalmente, se dio inició a la estructuración del proceso de una plataforma digital que se consolide como mecanismo virtual de atención en materia de acceso a la justicia y fortalezca y amplíe los canales de atención actuales. 
En cuanto a La atención prestada en las casas de justicia para el efectivo acceso a este derecho por parte de la población de Bogotá se vio interrumpida considerablemente en el 2020 como consecuencia de las medidas tomadas en el marco de la emergencia sanitaria por el COVID-19, por lo cual entre los meses de abril y agosto se suspendieron los servicios de atención presencial en los equipamientos. No obstante, y ante la expedición de lineamientos posteriores al periodo señalado, por parte de la Alcaldía Mayor, y siguiendo las disposiciones de bioseguridad del nivel nacional y distrital, las casas de justicia de Ciudad Bolívar, Mártires, Bosa, Suba la campiña y Fontibón realizaron un proceso de reapertura parcial. Dicho proceso de reapertura se presentó desde mediados del mes de junio de 2020, presentando, en algunos casos, nuevamente suspensiones de servicio de conformidad a la dinámica de la pandemia.
 A partir del mes de septiembre, en consonancia con las directrices de la emergencia sanitaria, se inició un proceso de reapertura total de Casas de Justicia. En dicho contexto, durante el año 2020 se realizaron 144.803 visitas en Recepción de las Casas de Justicia, de las cuales se prestó atención a un total de 60.332 atenciones en el Centro de Recepción e Información de las Casas de Justicia, de las cuales un 61% correspondió a usuarios mujeres y un 39% hombres.
Las atenciones se realizaron principalmente en las casas de justicia de Ciudad Bolívar, Bosa, Kennedy y San Cristóbal con una participación del 16%, 14%, 12% y 11% respectivamente, respecto al total de atenciones del año. Durante el 2020, continuaron la tendencia histórica: evidenciando una primacía de los Conflictos Familiares (43% respecto al total de casos atendidos) y dentro de estos, aquellos relacionados con alimentos, custodia, patria potestad y visitas.
</t>
  </si>
  <si>
    <t xml:space="preserve">Se avanzó en la formulación e implementación inicial en una localidad de la estrategia, que tienen como objetivo implementar acciones que den respuesta a la atención integral de procesos jurídicos en distintas zonas de Bogotá, donde existen barreras en torno al Acceso a la Justicia. Asimismo, promover la efectividad de respuesta en los procesos en términos de orientación, radicación y articulación interinstitucional. 
En el seguimiento de la estrategia se dio inicio en la Casa de Justicia de Barrios Unidos, a partir del 2 de diciembre del 2020, el servicio de elaboración de documentos como:  
· Derechos de petición.
· Tutelas: Elaboración de acciones de tutela relacionadas con asuntos en Salud y Movilidad (comparendos, multas, sanciones); 
· Demandas (elaborar y radicar) en los siguientes asuntos: proceso laboral de única instancia, asuntos de fijación, reajuste, exoneración de cuota alimentaria, demandas ejecutivas de alimentos con solicitud de medidas cautelares (embargo de bienes y secuestro), asuntos de mínima cuantía en materia civil, restitución de inmueble arrendado.
· Asuntos relacionados con protección al consumidor. - Cláusulas abusivas o indemnización por la prestación de un servicio o adquisición de un bien defectuoso. 
 Por ello, el piloto dio respuesta a las atenciones realizadas dando cumplimiento a lo planteado en la estrategia. Para el seguimiento de las atenciones se desarrolló un formulario de Google, el cual fue aprobado por la oficina de análisis de la información, en el que se registra la información requerida para la atención a ciudadanos por parte de los facilitadores. Se han realizado 7 atenciones en el mes de diciembre, dado que el facilitador estuvo una parte del tiempo atendiendo en la Casa de Justicia de Barrios Unidos. 
</t>
  </si>
  <si>
    <t xml:space="preserve">Durante el periodo a reportar, se avanzó en la construcción de los componentes y el cronograma de trabajo para el fortalecimiento del Sistema Distrital de Justicia. En ese sentido, se realizaron diferentes actividades de articulación con entidades del sector, orientadas a evaluar el Sistema Distrital de Justicia y realizar un levantamiento de Necesidades Jurídicas Insatisfechas para la ciudad de Bogotá. 
De esta forma se está realizando una evaluación institucional al sistema de justicia, a partir de: 
i) Análisis del marco normativo y de política pública, en torno al Sistema Distrital de Justicia; 
ii) Análisis de la arquitectura institucional del Sistema Distrital de Justicia; y, iii) Establecer la eficacia del Sistema Distrital de Justicia en la promoción del acceso a la justicia en la ciudad. 
Además, se ha avanzado en la estructuración de una metodología de levantamiento cualitativo y cuantitativo de necesidades jurídicas insatisfechas en la ciudad. Esta metodología tiene como fin identificar y analizar de manera amplia las barreras de acceso a la justicia en Bogotá y comprender su relación con las necesidades jurídicas insatisfechas. 
Por otro lado, se avanzó en el diseño de una estrategia de justicia móvil en unidades móviles de acceso a la justicia de la ciudad. Esta estrategia tiene como fin garantizar a los ciudadanos, el derecho de acceso al Sistema Distrital de Justicia en comunidades y territorios estratégicos con barreras de acceso a la justicia a través de las 6 unidades móviles en la ciudad. La programación de las actividades se realiza de conformidad con las localidades priorizadas por las dependencias asociadas a las actividades, quienes tienen en cuenta factores como la considerable distancia de la población hacia la infraestructura institucional y la vulnerabilidad social y económica.
Duran
• Prevención de violencias basadas en género, la cual consistió en la realización de jornadas de sensibilización, audios, perifoneo para prevención de la violencia contra las mujeres (VBG). 
• Difusión - Canales virtuales de Casas de Justicia, la cual consiste en una Jornada de perifoneo para informar los diferentes canales virtuales que las Casas de Justicia han dispuesto a la ciudadanía. 
• Jornadas de justicia al Barrio: Se trata de Jornadas en las localidades priorizadas por las altas cifras de homicidios, para garantizar el acceso a la justicia en temas relacionados con alimentos, violencia intrafamiliar, arriendos y conflictos contra la integridad personal. 
• Jornadas de acceso a la justicia: se trata de la realización de jornadas de atención y orientación que buscan garantizar el acceso a la justicia en los barrios y zonas que no tienen los medios para ejercer su derecho. 
• Fortalecimiento de la justicia local en ruralidad: Realización de Talleres y acompañamientos como alistamiento para terminales de Justicia Rural.
• Promoción y orientación para la denuncia en ruralidad: Jornada para la promoción de la denuncia y orientación respecto a delitos en el territorio.
• Orientación socio jurídica en ruralidad: Jornada de orientación en rutas de acceso a la justicia, con el acompañamiento de alguna entidad para la asesoría en casos específicos (por ejemplo: legalización predial y conflictos por deslinde, con Supernotariado y Registro).
• Semana sin Miedo: Campaña por medio de la cual se quiere afianzar en la ciudadanía el apoyo y respaldo de las entidades distritales por medio de una oferta interinstitucional, en temas de salud, seguridad, justicia y por medio de actividades lúdicas.
• Bici – Denuncia: Promoción y acceso a la justicia de población vulnerable frente a delitos de gran impacto en la localidad.
• CAI - Tejido social: Jornada cultural para el ejercicio de memoria y reconciliación entre la comunidad y la Policía.
• Marcación de bicicletas: Promoción y acceso a la justicia de población vulnerable frente a delitos de gran impacto.
• Cine al parque: Actividad lúdica y Jornada de orientación a la comunidad en relación con conflictos que afectan la convivencia.
• Jornada de denuncia en Transmilenio y SITP: Promoción, orientación y recepción de denuncias en concesionarios, portales o estaciones del Sistema Integrado de Transporte Público.
• Comisaría de Familia: Trabajo articulado en compañía de Comisaria de Familia para brindar orientación socio jurídica en las localidades donde se presenta mayor demanda por problemas de violencia intrafamiliar y conflicto de alimentos
• Jornada de Descongestión en Mediación: espacio necesario cuando la agenda de la Unidad de Mediación y Conciliación supera los 15 días. Esta, tiene como objetivo agendar la mayor cantidad de casos posibles presentados en la localidad para brindar atención oportuna a la ciudadanía
</t>
  </si>
  <si>
    <t xml:space="preserve">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</si>
  <si>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En la vigencia 2020, se finalizó la formulación de modificación del Plan Maestro de Equipamientos de Seguridad, Defensa y Justicia y su adopción mediante el Decreto Distrital 261 de 2020; dicho instrumento incorporó las condiciones normativas requeridas para la habilitación de suelo para los equipamientos del SRPA en el Distrito. 
 De igual forma y gracias a la gestión adelantada durante la vigencia, se logró suscribir el Contrato Interadministrativo de Comodato 11-1628-2020 con la Regional Bogotá del ICBF, el cual permitirá habilitar una nueva sede del Programa Distrital de Justicia Juvenil Restaurativa  en el Centro de Servicios Judiciales para Adolescentes -CESPA- y dar cumplimiento parcial a la Meta Plan de Desarrollo 347 que propone “Crear dos (2) nuevas sedes del Programa Distrital de Justicia Juvenil Restaurativa”; fruto del trabajo articulado entre la Subsecretaría de Acceso a la Justicia, la Subsecretaría de Inversiones y Fortalecimiento de Capacidades Operativas, la Dirección de Responsabilidad Penal Adolescente y la Dirección de Tecnología y Sistemas de la Información, se viabilizó la propuesta de intervención y adecuación de dicha sede, lo cual permitirá que entre en operación antes de iniciar el primer semestre de 2021.  
 Se avanzó en la generación de acuerdos con la Secretaría Distrital de integración Social y la Defensoría del Espacio Público para identificar y viabilizar la entrada en operación de  nuevas sedes para el PDJJR y otras estrategias de la Dirección de Responsabilidad Penal Adolescente en edificaciones públicas que por su ubicación permitan acercar la oferta de servicios a los territorios en que viven los adolescentes del SRPA y empezar a desarrollar nodos dotacionales de atención a adolescentes y jóvenes que concentren la oferta de entidades como el IDIPRON, la Secretaría Distrital de Cultura, el IPES y la Secretaría de Educación.  
 Se ha avanzado con la Lotería de Bogotá en la posible cesión de un equipamiento de propiedad de dicha entidad a la Secretaría de Seguridad, Convivencia y Justicia a fin de habilitar un Centro de Integración Social, modalidad incluida en el “Manual Operativo de las modalidades que atienden Medidas Complementarias y/o de Restablecimiento en Administración de Justicia”, expedido por el ICBF y en la que operaría la Estrategia de atención a jóvenes que entran en contacto con el SRPA y son reintegrados a su medio familiar y los que egresan de las medidas y sanciones del Sistema y requieren apoyo en el post-egreso.    
</t>
  </si>
  <si>
    <t xml:space="preserve">Esta meta tiene dos líneas de trabajo. La primera, relacionada con la habilitación de tres nuevas URI en la ciudad. La segunda, relacionada con el mantenimiento de las URI existentes. A continuación, se revisan ambas líneas de trabajo.
1. Habilitación de tres URI nuevas en Bogotá: 
En 2020, se llevó a cabo la modificación del Plan Maestro de Equipamientos de Seguridad Ciudadana, Defensa y Justicia, mediante la expedición del Decreto 261 de 2020. Uno de los ajustes incorporados en esta modificación consistió en proyectar una ampliación de los equipamientos de URI en la ciudad. Esta decisión se tomó teniendo en cuenta que desde 2007 no se actualizaba el Plan Maestro y que, en este tiempo, los procesos de gentrificación y densidad población han variado, al tiempo que se cuenta con nueva y mejor información sobre el comportamiento delictivo en la ciudad. De esta forma, se pasó de 5 URI establecidas en 2007, a una proyección en el Decreto 261 de 2020 de 11 (6 URI adicionales).  
De las 6 URI nuevas que se tienen que desarrollar en la ciudad, esta Administración Distrital fijó en el PDD que adelantará 3 durante el cuatrienio. Tras diversos análisis e intercambios con la Fiscalía General de la Nación, entidad que administrará estos equipamientos, se concertó que estas tres URI serían las siguientes: (i) URI de Campoverde, en Bosa, como quiera que desde la administración pasada se avanzó en su desarrollo y se dejaron contratados desde 2019 las obras; (ii) URI en la localidad de Rafael Uribe Uribe, teniendo en cuenta que los terrenos pueden ser facilitados por gestiones ya adelantadas por el IDU en el proyecto de ampliación de la Caracas que viene realizando; y (iii) URI ubicada en el norte de la ciudad, en las localidades de Suba o Usaquén, en inmediaciones de la autopista norte, teniendo en cuenta que esta zona de la ciudad no cuenta con este tipo de equipamientos. Los avances se detallan así:
• URI de Campoverde, en Bosa. Esta obra quedó contratada en el año 2019 y, de acuerdo a su cronograma de construcción, su entrega está prevista para mitad de año de 2021. 
• URI de Rafael Uribe Uribe. El IDU está avanzando en la ampliación de la avenida Caracas en esta localidad y tiene un plan de adquisición de predios, algunos de los cuales tendrán remanentes no utilizados para la ampliación de esa avenida. 
• URI del norte de la ciudad (Suba o Usaquén). Se surtieron varias reuniones con la Fiscalía General de la Nación, para determinar la viabilidad de activar la construcción de una URI en Toberín (Usaquén), en predios propiedad de la Fiscalía. 
2. Mantenimiento de las URI existentes.
Tras consenso con la Fiscalía General de la Nación, se acordó un primer mantenimiento a tres URI actualmente en funcionamiento: Puente Aranda, Engativá y Paloquemao (que la FGN identifica como URI de Usaquén). Así, tras visita técnica conjunta entre esta Secretaría y la Fiscalía, se determinaron las actividades de mantenimiento a realizar. Al cierre de 2020, esta Secretaría adicionó al contrato de mantenimiento de equipamientos 200 millones de pesos para adelantar adecuaciones de la URI de Puente Aranda.
</t>
  </si>
  <si>
    <t>F-DS-570</t>
  </si>
  <si>
    <t>Pagina 1 de ___</t>
  </si>
  <si>
    <t xml:space="preserve">Fecha Vigencia: </t>
  </si>
  <si>
    <t>PROCESO: Direccionamiento Sectorial e Institucional</t>
  </si>
  <si>
    <t>DOCUMENTO: Seguimiento Plan Estratégico Institucional - PEI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</si>
</sst>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sz val="10"/>
      <name val="Arial"/>
      <family val="2"/>
    </font>
    <font>
      <sz val="11"/>
      <color theme="1"/>
      <name val="Calibri"/>
      <family val="2"/>
      <scheme val="minor"/>
    </font>
    <font>
      <b/>
      <sz val="11"/>
      <color theme="0"/>
      <name val="Calibri"/>
      <family val="2"/>
      <scheme val="minor"/>
    </font>
    <font>
      <sz val="11"/>
      <name val="Calibri"/>
      <family val="2"/>
      <scheme val="minor"/>
    </font>
    <font>
      <b/>
      <sz val="11"/>
      <color rgb="FF650F2E"/>
      <name val="Calibri"/>
      <family val="2"/>
      <scheme val="minor"/>
    </font>
    <font>
      <sz val="11"/>
      <color rgb="FF000000"/>
      <name val="Calibri"/>
      <family val="2"/>
      <scheme val="minor"/>
    </font>
    <font>
      <b/>
      <sz val="11"/>
      <color theme="1"/>
      <name val="Calibri"/>
      <family val="2"/>
      <scheme val="minor"/>
    </font>
    <font>
      <b/>
      <sz val="11"/>
      <name val="Calibri"/>
      <family val="2"/>
      <scheme val="minor"/>
    </font>
    <font>
      <b/>
      <sz val="11"/>
      <color rgb="FFFFFFFF"/>
      <name val="Calibri"/>
      <family val="2"/>
      <scheme val="minor"/>
    </font>
    <font>
      <sz val="9"/>
      <color rgb="FF000000"/>
      <name val="Calibri"/>
      <family val="2"/>
    </font>
    <font>
      <b/>
      <sz val="12"/>
      <color theme="0"/>
      <name val="Calibri"/>
      <family val="2"/>
      <scheme val="minor"/>
    </font>
  </fonts>
  <fills count="9">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
      <patternFill patternType="solid">
        <fgColor rgb="FFFFFFFF"/>
        <bgColor indexed="64"/>
      </patternFill>
    </fill>
    <fill>
      <patternFill patternType="solid">
        <fgColor theme="5" tint="0.39997558519241921"/>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rgb="FF2F75B5"/>
      </right>
      <top/>
      <bottom style="medium">
        <color rgb="FF2F75B5"/>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hair">
        <color auto="1"/>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9" fontId="2" fillId="0" borderId="0" applyFont="0" applyFill="0" applyBorder="0" applyAlignment="0" applyProtection="0"/>
  </cellStyleXfs>
  <cellXfs count="200">
    <xf numFmtId="0" fontId="0" fillId="0" borderId="0" xfId="0"/>
    <xf numFmtId="0" fontId="0" fillId="0" borderId="1" xfId="0" applyFont="1" applyBorder="1" applyAlignment="1">
      <alignment horizontal="justify" vertical="top" wrapText="1"/>
    </xf>
    <xf numFmtId="164" fontId="0" fillId="3" borderId="1" xfId="2" applyNumberFormat="1" applyFont="1" applyFill="1" applyBorder="1" applyAlignment="1">
      <alignment horizontal="center" vertical="center"/>
    </xf>
    <xf numFmtId="0" fontId="0" fillId="3" borderId="1" xfId="0" applyFont="1" applyFill="1" applyBorder="1" applyAlignment="1">
      <alignment horizontal="justify" vertical="top" wrapText="1"/>
    </xf>
    <xf numFmtId="0" fontId="4" fillId="3" borderId="1" xfId="0" applyFont="1" applyFill="1" applyBorder="1" applyAlignment="1">
      <alignment horizontal="justify" vertical="top" wrapText="1"/>
    </xf>
    <xf numFmtId="0" fontId="0" fillId="3" borderId="1" xfId="0" applyFont="1" applyFill="1" applyBorder="1" applyAlignment="1">
      <alignment vertical="top" wrapText="1"/>
    </xf>
    <xf numFmtId="0" fontId="0" fillId="3" borderId="1" xfId="0" applyFont="1" applyFill="1" applyBorder="1" applyAlignment="1">
      <alignment horizontal="center" vertical="center" wrapText="1"/>
    </xf>
    <xf numFmtId="0" fontId="0" fillId="0" borderId="1" xfId="0" applyFont="1" applyFill="1" applyBorder="1" applyAlignment="1">
      <alignment horizontal="justify" vertical="top" wrapText="1"/>
    </xf>
    <xf numFmtId="2" fontId="0" fillId="0" borderId="1" xfId="2" applyNumberFormat="1" applyFont="1" applyFill="1" applyBorder="1" applyAlignment="1">
      <alignment horizontal="center" vertical="center"/>
    </xf>
    <xf numFmtId="2" fontId="0" fillId="0" borderId="1" xfId="2" applyNumberFormat="1" applyFont="1" applyFill="1" applyBorder="1" applyAlignment="1">
      <alignment horizontal="center" vertical="center" wrapText="1"/>
    </xf>
    <xf numFmtId="165" fontId="0" fillId="0" borderId="1" xfId="2" applyNumberFormat="1" applyFont="1" applyFill="1" applyBorder="1" applyAlignment="1">
      <alignment horizontal="center" vertical="center"/>
    </xf>
    <xf numFmtId="165" fontId="0" fillId="0" borderId="1" xfId="2" applyNumberFormat="1" applyFont="1" applyFill="1" applyBorder="1" applyAlignment="1">
      <alignment horizontal="center" vertical="center" wrapText="1"/>
    </xf>
    <xf numFmtId="9" fontId="0" fillId="0" borderId="1" xfId="2" applyFont="1" applyFill="1" applyBorder="1" applyAlignment="1">
      <alignment horizontal="center" vertical="center"/>
    </xf>
    <xf numFmtId="9"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1" fontId="0" fillId="0" borderId="1" xfId="0" applyNumberFormat="1" applyFont="1" applyFill="1" applyBorder="1" applyAlignment="1">
      <alignment horizontal="center" vertical="center"/>
    </xf>
    <xf numFmtId="164" fontId="0" fillId="0" borderId="1" xfId="2" applyNumberFormat="1" applyFont="1" applyFill="1" applyBorder="1" applyAlignment="1">
      <alignment horizontal="center" vertical="center"/>
    </xf>
    <xf numFmtId="9" fontId="0" fillId="3" borderId="1" xfId="2" applyFont="1" applyFill="1" applyBorder="1" applyAlignment="1">
      <alignment horizontal="center" vertical="center"/>
    </xf>
    <xf numFmtId="0" fontId="4" fillId="0" borderId="1" xfId="0" applyFont="1" applyFill="1" applyBorder="1" applyAlignment="1">
      <alignment horizontal="justify" vertical="top" wrapText="1"/>
    </xf>
    <xf numFmtId="0" fontId="4" fillId="3" borderId="1" xfId="0" applyFont="1" applyFill="1" applyBorder="1" applyAlignment="1">
      <alignment horizontal="center" vertical="center" wrapText="1"/>
    </xf>
    <xf numFmtId="10" fontId="0" fillId="3" borderId="1" xfId="2" applyNumberFormat="1" applyFont="1" applyFill="1" applyBorder="1" applyAlignment="1">
      <alignment horizontal="center" vertical="center"/>
    </xf>
    <xf numFmtId="0" fontId="0" fillId="6" borderId="1"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0" borderId="1" xfId="0" applyFont="1" applyBorder="1" applyAlignment="1">
      <alignment vertical="center" wrapText="1"/>
    </xf>
    <xf numFmtId="0" fontId="0" fillId="0" borderId="1" xfId="0" applyFont="1" applyFill="1" applyBorder="1" applyAlignment="1">
      <alignment horizontal="center" vertical="center"/>
    </xf>
    <xf numFmtId="0" fontId="8" fillId="3" borderId="1" xfId="0" applyFont="1" applyFill="1" applyBorder="1" applyAlignment="1">
      <alignment horizontal="justify" vertical="top" wrapText="1"/>
    </xf>
    <xf numFmtId="0" fontId="0" fillId="3" borderId="1" xfId="0" applyFont="1" applyFill="1" applyBorder="1" applyAlignment="1">
      <alignment horizontal="justify" vertical="top"/>
    </xf>
    <xf numFmtId="0" fontId="6" fillId="3" borderId="1" xfId="0" applyFont="1" applyFill="1" applyBorder="1" applyAlignment="1">
      <alignment horizontal="justify" vertical="top" wrapText="1"/>
    </xf>
    <xf numFmtId="10" fontId="0" fillId="3" borderId="1" xfId="0" applyNumberFormat="1" applyFont="1" applyFill="1" applyBorder="1" applyAlignment="1">
      <alignment horizontal="center" vertical="center"/>
    </xf>
    <xf numFmtId="164" fontId="0" fillId="3" borderId="1" xfId="0" applyNumberFormat="1" applyFont="1" applyFill="1" applyBorder="1" applyAlignment="1">
      <alignment horizontal="center" vertical="center"/>
    </xf>
    <xf numFmtId="10" fontId="0" fillId="3"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9" fontId="0" fillId="3"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top"/>
    </xf>
    <xf numFmtId="0" fontId="9" fillId="2" borderId="1" xfId="0" applyFont="1" applyFill="1" applyBorder="1" applyAlignment="1">
      <alignment horizontal="center" vertical="center" wrapText="1"/>
    </xf>
    <xf numFmtId="0" fontId="0" fillId="4" borderId="1" xfId="0" applyFont="1" applyFill="1" applyBorder="1" applyAlignment="1">
      <alignment horizontal="justify" vertical="top" wrapText="1"/>
    </xf>
    <xf numFmtId="0" fontId="6" fillId="4" borderId="1" xfId="0" applyFont="1" applyFill="1" applyBorder="1" applyAlignment="1">
      <alignment horizontal="justify" vertical="top" wrapText="1"/>
    </xf>
    <xf numFmtId="10" fontId="4" fillId="3" borderId="1" xfId="0" applyNumberFormat="1" applyFont="1" applyFill="1" applyBorder="1" applyAlignment="1">
      <alignment horizontal="center" vertical="center" wrapText="1"/>
    </xf>
    <xf numFmtId="9" fontId="4" fillId="3" borderId="1" xfId="2" applyFont="1" applyFill="1" applyBorder="1" applyAlignment="1">
      <alignment horizontal="justify" vertical="top" wrapText="1"/>
    </xf>
    <xf numFmtId="0" fontId="4" fillId="5" borderId="1" xfId="0" applyFont="1" applyFill="1" applyBorder="1" applyAlignment="1">
      <alignment horizontal="justify" vertical="top" wrapText="1"/>
    </xf>
    <xf numFmtId="0" fontId="4" fillId="0" borderId="1" xfId="0" applyFont="1" applyBorder="1" applyAlignment="1">
      <alignment horizontal="justify" vertical="top" wrapText="1"/>
    </xf>
    <xf numFmtId="0" fontId="4" fillId="0" borderId="1" xfId="0" applyFont="1" applyFill="1" applyBorder="1" applyAlignment="1">
      <alignment horizontal="left" vertical="top" wrapText="1"/>
    </xf>
    <xf numFmtId="2"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9" fontId="4" fillId="0" borderId="1" xfId="0" applyNumberFormat="1" applyFont="1" applyFill="1" applyBorder="1" applyAlignment="1">
      <alignment horizontal="center" vertical="center" wrapText="1"/>
    </xf>
    <xf numFmtId="0" fontId="0"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0" fillId="0" borderId="1" xfId="0" applyFont="1" applyBorder="1"/>
    <xf numFmtId="0" fontId="0" fillId="0" borderId="1" xfId="0" applyFont="1" applyBorder="1" applyAlignment="1">
      <alignment horizontal="center"/>
    </xf>
    <xf numFmtId="0" fontId="7" fillId="0" borderId="1" xfId="0" applyFont="1" applyBorder="1" applyAlignment="1">
      <alignment horizontal="center"/>
    </xf>
    <xf numFmtId="0" fontId="8"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6" borderId="1" xfId="0" applyFont="1" applyFill="1" applyBorder="1" applyAlignment="1">
      <alignment vertical="center" wrapText="1"/>
    </xf>
    <xf numFmtId="0" fontId="6" fillId="3" borderId="1" xfId="0" applyFont="1" applyFill="1" applyBorder="1" applyAlignment="1">
      <alignment horizontal="justify" vertical="top"/>
    </xf>
    <xf numFmtId="9" fontId="0" fillId="3" borderId="1" xfId="0" applyNumberFormat="1" applyFont="1" applyFill="1" applyBorder="1" applyAlignment="1">
      <alignment horizontal="center" vertical="center"/>
    </xf>
    <xf numFmtId="49" fontId="4" fillId="0" borderId="1" xfId="0" applyNumberFormat="1" applyFont="1" applyFill="1" applyBorder="1" applyAlignment="1">
      <alignment horizontal="justify" vertical="top" wrapText="1"/>
    </xf>
    <xf numFmtId="0" fontId="0" fillId="0" borderId="1" xfId="0" applyFont="1" applyFill="1" applyBorder="1"/>
    <xf numFmtId="0" fontId="0" fillId="3" borderId="1" xfId="0" applyFont="1" applyFill="1" applyBorder="1"/>
    <xf numFmtId="0" fontId="0" fillId="6" borderId="1" xfId="0" applyFont="1" applyFill="1" applyBorder="1" applyAlignment="1">
      <alignment horizontal="justify" vertical="top" wrapText="1"/>
    </xf>
    <xf numFmtId="9" fontId="0" fillId="3" borderId="1" xfId="0" applyNumberFormat="1" applyFont="1" applyFill="1" applyBorder="1" applyAlignment="1">
      <alignment horizontal="justify" vertical="top" wrapText="1"/>
    </xf>
    <xf numFmtId="0" fontId="6" fillId="0" borderId="1" xfId="0" applyFont="1" applyBorder="1" applyAlignment="1">
      <alignment horizontal="justify" vertical="top" wrapText="1"/>
    </xf>
    <xf numFmtId="0" fontId="0" fillId="0" borderId="1" xfId="0" applyFont="1" applyBorder="1" applyAlignment="1">
      <alignment horizontal="justify" vertical="top"/>
    </xf>
    <xf numFmtId="0" fontId="0" fillId="3" borderId="1" xfId="0" applyFont="1" applyFill="1" applyBorder="1" applyAlignment="1">
      <alignment horizontal="left" vertical="top" wrapText="1"/>
    </xf>
    <xf numFmtId="0" fontId="9" fillId="2" borderId="3"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3"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0" fontId="0" fillId="2" borderId="3" xfId="0" applyFont="1" applyFill="1" applyBorder="1"/>
    <xf numFmtId="14" fontId="3" fillId="2" borderId="14" xfId="0" applyNumberFormat="1" applyFont="1" applyFill="1" applyBorder="1" applyAlignment="1">
      <alignment horizontal="center" vertical="center"/>
    </xf>
    <xf numFmtId="0" fontId="9" fillId="2" borderId="14" xfId="0" applyFont="1" applyFill="1" applyBorder="1" applyAlignment="1">
      <alignment horizontal="center" vertical="center" wrapText="1"/>
    </xf>
    <xf numFmtId="14" fontId="9" fillId="2" borderId="14" xfId="0" applyNumberFormat="1" applyFont="1" applyFill="1" applyBorder="1" applyAlignment="1">
      <alignment horizontal="center" vertical="center" wrapText="1"/>
    </xf>
    <xf numFmtId="0" fontId="0" fillId="2" borderId="14" xfId="0" applyFont="1" applyFill="1" applyBorder="1"/>
    <xf numFmtId="0" fontId="5" fillId="0" borderId="18" xfId="0" applyFont="1" applyBorder="1" applyAlignment="1">
      <alignment horizontal="justify" vertical="center"/>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3" borderId="1" xfId="0" applyFill="1" applyBorder="1" applyAlignment="1">
      <alignment vertical="center"/>
    </xf>
    <xf numFmtId="0" fontId="0" fillId="3" borderId="1" xfId="0" applyFill="1" applyBorder="1" applyAlignment="1">
      <alignment horizontal="center" vertical="center"/>
    </xf>
    <xf numFmtId="3" fontId="0" fillId="3" borderId="1" xfId="0" applyNumberFormat="1" applyFont="1" applyFill="1" applyBorder="1" applyAlignment="1">
      <alignment horizontal="center" vertical="center" wrapText="1"/>
    </xf>
    <xf numFmtId="0" fontId="0" fillId="3" borderId="1" xfId="0" applyFont="1" applyFill="1" applyBorder="1" applyAlignment="1">
      <alignment vertical="center" wrapText="1"/>
    </xf>
    <xf numFmtId="0" fontId="8" fillId="0" borderId="1" xfId="0" applyFont="1" applyBorder="1" applyAlignment="1">
      <alignment horizontal="justify" vertical="center"/>
    </xf>
    <xf numFmtId="0" fontId="0" fillId="0" borderId="1" xfId="0" applyFont="1" applyFill="1" applyBorder="1" applyAlignment="1">
      <alignment horizontal="center" vertical="top" wrapText="1"/>
    </xf>
    <xf numFmtId="10" fontId="0" fillId="0" borderId="1" xfId="0" applyNumberFormat="1" applyFont="1" applyFill="1" applyBorder="1" applyAlignment="1">
      <alignment horizontal="center" vertical="center"/>
    </xf>
    <xf numFmtId="0" fontId="4" fillId="0"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7" fillId="0" borderId="1" xfId="0" applyFont="1" applyBorder="1" applyAlignment="1">
      <alignment vertical="center"/>
    </xf>
    <xf numFmtId="0" fontId="8" fillId="0" borderId="1" xfId="0" applyFont="1" applyBorder="1" applyAlignment="1">
      <alignment vertical="center"/>
    </xf>
    <xf numFmtId="0" fontId="0" fillId="0" borderId="0" xfId="0" applyAlignment="1">
      <alignment horizontal="justify" vertical="top" wrapText="1"/>
    </xf>
    <xf numFmtId="0" fontId="0" fillId="7" borderId="1" xfId="0" applyFont="1" applyFill="1" applyBorder="1" applyAlignment="1">
      <alignment horizontal="justify" vertical="top"/>
    </xf>
    <xf numFmtId="0" fontId="0" fillId="0" borderId="21" xfId="0" applyBorder="1" applyAlignment="1">
      <alignment vertical="center"/>
    </xf>
    <xf numFmtId="10" fontId="0" fillId="0" borderId="21" xfId="2" applyNumberFormat="1" applyFont="1" applyBorder="1" applyAlignment="1">
      <alignment vertical="center"/>
    </xf>
    <xf numFmtId="0" fontId="0" fillId="0" borderId="22" xfId="0" applyBorder="1" applyAlignment="1">
      <alignment vertical="center"/>
    </xf>
    <xf numFmtId="10" fontId="0" fillId="0" borderId="22" xfId="2" applyNumberFormat="1" applyFont="1" applyBorder="1" applyAlignment="1">
      <alignment vertical="center"/>
    </xf>
    <xf numFmtId="0" fontId="0" fillId="8" borderId="22" xfId="0" applyFill="1" applyBorder="1" applyAlignment="1">
      <alignment vertical="center"/>
    </xf>
    <xf numFmtId="0" fontId="0" fillId="3" borderId="22" xfId="0" applyFill="1" applyBorder="1" applyAlignment="1">
      <alignment vertical="center"/>
    </xf>
    <xf numFmtId="0" fontId="0" fillId="0" borderId="23" xfId="0" applyBorder="1" applyAlignment="1">
      <alignment vertical="center"/>
    </xf>
    <xf numFmtId="10" fontId="0" fillId="0" borderId="23" xfId="2" applyNumberFormat="1" applyFont="1" applyBorder="1" applyAlignment="1">
      <alignment vertical="center"/>
    </xf>
    <xf numFmtId="1" fontId="0" fillId="3" borderId="1" xfId="2" applyNumberFormat="1" applyFont="1" applyFill="1" applyBorder="1" applyAlignment="1">
      <alignment horizontal="center" vertical="center"/>
    </xf>
    <xf numFmtId="9" fontId="0" fillId="3" borderId="1" xfId="2" applyFont="1" applyFill="1" applyBorder="1" applyAlignment="1">
      <alignment horizontal="justify" vertical="top"/>
    </xf>
    <xf numFmtId="0" fontId="10" fillId="0" borderId="24" xfId="0" applyFont="1" applyBorder="1" applyAlignment="1">
      <alignment horizontal="justify" vertical="top" wrapText="1"/>
    </xf>
    <xf numFmtId="0" fontId="3" fillId="2" borderId="1" xfId="0" applyFont="1" applyFill="1" applyBorder="1" applyAlignment="1">
      <alignment horizontal="center" vertical="center"/>
    </xf>
    <xf numFmtId="0" fontId="9" fillId="2" borderId="19" xfId="0" applyFont="1" applyFill="1" applyBorder="1" applyAlignment="1">
      <alignment horizontal="center" vertical="center" wrapText="1"/>
    </xf>
    <xf numFmtId="0" fontId="9" fillId="2" borderId="25" xfId="0" applyFont="1" applyFill="1" applyBorder="1" applyAlignment="1">
      <alignment horizontal="center" vertical="center" wrapText="1"/>
    </xf>
    <xf numFmtId="14" fontId="3" fillId="2" borderId="25" xfId="0" applyNumberFormat="1" applyFont="1" applyFill="1" applyBorder="1" applyAlignment="1">
      <alignment horizontal="center" vertical="center"/>
    </xf>
    <xf numFmtId="14" fontId="3" fillId="2" borderId="26" xfId="0" applyNumberFormat="1" applyFont="1" applyFill="1" applyBorder="1" applyAlignment="1">
      <alignment horizontal="center" vertical="center"/>
    </xf>
    <xf numFmtId="14" fontId="9" fillId="2" borderId="25" xfId="0" applyNumberFormat="1" applyFont="1" applyFill="1" applyBorder="1" applyAlignment="1">
      <alignment horizontal="center" vertical="center" wrapText="1"/>
    </xf>
    <xf numFmtId="0" fontId="0" fillId="2" borderId="25" xfId="0" applyFont="1" applyFill="1" applyBorder="1"/>
    <xf numFmtId="0" fontId="3" fillId="2" borderId="26" xfId="0" applyFont="1" applyFill="1" applyBorder="1" applyAlignment="1">
      <alignment vertical="center"/>
    </xf>
    <xf numFmtId="0" fontId="3" fillId="2" borderId="26" xfId="0" applyFont="1" applyFill="1" applyBorder="1" applyAlignment="1">
      <alignment horizontal="center" vertical="center"/>
    </xf>
    <xf numFmtId="0" fontId="3" fillId="2" borderId="1" xfId="0" applyFont="1" applyFill="1" applyBorder="1" applyAlignment="1">
      <alignment vertical="center"/>
    </xf>
    <xf numFmtId="0" fontId="7" fillId="3" borderId="3" xfId="0" applyFont="1" applyFill="1" applyBorder="1" applyAlignment="1">
      <alignment horizontal="center" vertical="center" wrapText="1"/>
    </xf>
    <xf numFmtId="0" fontId="0" fillId="3" borderId="8" xfId="0" applyFont="1" applyFill="1" applyBorder="1" applyAlignment="1"/>
    <xf numFmtId="0" fontId="0" fillId="3" borderId="9" xfId="0" applyFont="1" applyFill="1" applyBorder="1" applyAlignment="1"/>
    <xf numFmtId="0" fontId="0" fillId="3" borderId="8" xfId="0" applyFont="1" applyFill="1" applyBorder="1" applyAlignment="1">
      <alignment vertical="top" wrapText="1"/>
    </xf>
    <xf numFmtId="0" fontId="0" fillId="3" borderId="9" xfId="0" applyFont="1" applyFill="1" applyBorder="1" applyAlignment="1">
      <alignment vertical="top" wrapText="1"/>
    </xf>
    <xf numFmtId="0" fontId="0" fillId="3" borderId="8" xfId="0" applyFont="1" applyFill="1" applyBorder="1" applyAlignment="1">
      <alignment vertical="top"/>
    </xf>
    <xf numFmtId="0" fontId="0" fillId="3" borderId="9" xfId="0" applyFont="1" applyFill="1" applyBorder="1" applyAlignment="1">
      <alignment vertical="top"/>
    </xf>
    <xf numFmtId="0" fontId="0" fillId="3" borderId="8" xfId="0" applyFont="1" applyFill="1" applyBorder="1" applyAlignment="1">
      <alignment vertical="center" wrapText="1"/>
    </xf>
    <xf numFmtId="0" fontId="0" fillId="3" borderId="9" xfId="0" applyFont="1" applyFill="1" applyBorder="1" applyAlignment="1">
      <alignment vertical="center" wrapText="1"/>
    </xf>
    <xf numFmtId="10" fontId="0" fillId="0" borderId="27" xfId="2" applyNumberFormat="1" applyFont="1" applyBorder="1" applyAlignment="1">
      <alignment vertical="center"/>
    </xf>
    <xf numFmtId="0" fontId="5" fillId="3" borderId="18" xfId="0" applyFont="1" applyFill="1" applyBorder="1" applyAlignment="1">
      <alignment vertical="center"/>
    </xf>
    <xf numFmtId="10" fontId="0" fillId="3" borderId="16" xfId="0" applyNumberFormat="1" applyFont="1" applyFill="1" applyBorder="1" applyAlignment="1">
      <alignment horizontal="center" vertical="center"/>
    </xf>
    <xf numFmtId="0" fontId="5" fillId="3" borderId="18" xfId="0" applyFont="1" applyFill="1" applyBorder="1" applyAlignment="1">
      <alignment horizontal="justify" vertical="center"/>
    </xf>
    <xf numFmtId="10" fontId="0" fillId="3" borderId="16" xfId="2" applyNumberFormat="1" applyFont="1" applyFill="1" applyBorder="1" applyAlignment="1">
      <alignment horizontal="center" vertical="center" wrapText="1"/>
    </xf>
    <xf numFmtId="0" fontId="5" fillId="3" borderId="17" xfId="0" applyFont="1" applyFill="1" applyBorder="1" applyAlignment="1">
      <alignment vertical="center"/>
    </xf>
    <xf numFmtId="10" fontId="0" fillId="3" borderId="16" xfId="0" applyNumberFormat="1" applyFont="1" applyFill="1" applyBorder="1" applyAlignment="1">
      <alignment horizontal="center" vertical="center" wrapText="1"/>
    </xf>
    <xf numFmtId="9" fontId="0" fillId="3" borderId="16" xfId="2" applyFont="1" applyFill="1" applyBorder="1" applyAlignment="1">
      <alignment horizontal="center" vertical="center" wrapText="1"/>
    </xf>
    <xf numFmtId="10" fontId="0" fillId="3" borderId="12" xfId="0" applyNumberFormat="1" applyFont="1" applyFill="1" applyBorder="1" applyAlignment="1">
      <alignment horizontal="center" vertical="center" wrapText="1"/>
    </xf>
    <xf numFmtId="10" fontId="4" fillId="3" borderId="16" xfId="2" applyNumberFormat="1" applyFont="1" applyFill="1" applyBorder="1" applyAlignment="1">
      <alignment horizontal="center" vertical="center" wrapText="1"/>
    </xf>
    <xf numFmtId="0" fontId="5" fillId="3" borderId="15" xfId="0" applyFont="1" applyFill="1" applyBorder="1" applyAlignment="1">
      <alignment horizontal="justify" vertical="center"/>
    </xf>
    <xf numFmtId="0" fontId="0" fillId="3" borderId="4" xfId="0" applyFont="1" applyFill="1" applyBorder="1" applyAlignment="1">
      <alignment vertical="center" wrapText="1"/>
    </xf>
    <xf numFmtId="0" fontId="0" fillId="3" borderId="10" xfId="0" applyFont="1" applyFill="1" applyBorder="1" applyAlignment="1">
      <alignment vertical="center" wrapText="1"/>
    </xf>
    <xf numFmtId="10" fontId="0" fillId="3" borderId="20" xfId="0" applyNumberFormat="1" applyFont="1" applyFill="1" applyBorder="1" applyAlignment="1">
      <alignment horizontal="center" vertical="center" wrapText="1"/>
    </xf>
    <xf numFmtId="10" fontId="0" fillId="0" borderId="1" xfId="2" applyNumberFormat="1" applyFont="1" applyBorder="1" applyAlignment="1">
      <alignment vertical="center"/>
    </xf>
    <xf numFmtId="2" fontId="0" fillId="3" borderId="1" xfId="0" applyNumberFormat="1" applyFill="1" applyBorder="1" applyAlignment="1">
      <alignment vertical="center"/>
    </xf>
    <xf numFmtId="0" fontId="0" fillId="3" borderId="0" xfId="0" applyFont="1" applyFill="1" applyBorder="1" applyAlignment="1">
      <alignment vertical="center" wrapText="1"/>
    </xf>
    <xf numFmtId="0" fontId="0" fillId="3" borderId="8" xfId="0" applyFont="1" applyFill="1" applyBorder="1" applyAlignment="1">
      <alignment horizontal="justify" vertical="top" wrapText="1"/>
    </xf>
    <xf numFmtId="0" fontId="0" fillId="3" borderId="8" xfId="0" applyFont="1" applyFill="1" applyBorder="1" applyAlignment="1">
      <alignment horizontal="left" vertical="top" wrapText="1"/>
    </xf>
    <xf numFmtId="9" fontId="0" fillId="3" borderId="2" xfId="0" applyNumberFormat="1" applyFont="1" applyFill="1" applyBorder="1" applyAlignment="1">
      <alignment horizontal="center" vertical="center"/>
    </xf>
    <xf numFmtId="10" fontId="4" fillId="3" borderId="1" xfId="2" applyNumberFormat="1" applyFont="1" applyFill="1" applyBorder="1" applyAlignment="1">
      <alignment horizontal="center" vertical="center" wrapText="1"/>
    </xf>
    <xf numFmtId="0" fontId="0" fillId="3" borderId="1" xfId="0" applyFont="1" applyFill="1" applyBorder="1" applyAlignment="1">
      <alignment vertical="top"/>
    </xf>
    <xf numFmtId="10" fontId="0" fillId="3" borderId="2" xfId="0" applyNumberFormat="1" applyFont="1" applyFill="1" applyBorder="1" applyAlignment="1">
      <alignment horizontal="center" vertical="center"/>
    </xf>
    <xf numFmtId="10" fontId="0" fillId="3" borderId="2" xfId="2" applyNumberFormat="1" applyFont="1" applyFill="1" applyBorder="1" applyAlignment="1">
      <alignment horizontal="center" vertical="center"/>
    </xf>
    <xf numFmtId="10" fontId="0" fillId="3" borderId="1" xfId="2" applyNumberFormat="1" applyFont="1" applyFill="1" applyBorder="1" applyAlignment="1">
      <alignment horizontal="center" vertical="center" wrapText="1"/>
    </xf>
    <xf numFmtId="0" fontId="0" fillId="3" borderId="2" xfId="0" applyFont="1" applyFill="1" applyBorder="1" applyAlignment="1">
      <alignment horizontal="center" vertical="center"/>
    </xf>
    <xf numFmtId="9" fontId="0" fillId="3" borderId="1" xfId="2" applyFont="1" applyFill="1" applyBorder="1" applyAlignment="1">
      <alignment horizontal="center" vertical="center" wrapText="1"/>
    </xf>
    <xf numFmtId="0" fontId="7" fillId="0" borderId="1" xfId="0" applyFont="1" applyBorder="1" applyAlignment="1"/>
    <xf numFmtId="0" fontId="7" fillId="0" borderId="1" xfId="0" applyFont="1" applyBorder="1" applyAlignment="1">
      <alignment wrapText="1"/>
    </xf>
    <xf numFmtId="0" fontId="8" fillId="0" borderId="1" xfId="1" applyFont="1" applyBorder="1" applyAlignment="1">
      <alignment vertical="center" wrapText="1"/>
    </xf>
    <xf numFmtId="0" fontId="7" fillId="0" borderId="1" xfId="0" applyFont="1" applyBorder="1" applyAlignment="1">
      <alignment horizontal="left" wrapText="1"/>
    </xf>
    <xf numFmtId="0" fontId="7" fillId="0" borderId="1" xfId="0" applyFont="1" applyBorder="1" applyAlignment="1">
      <alignment horizontal="left"/>
    </xf>
    <xf numFmtId="14" fontId="7" fillId="0" borderId="1" xfId="0" applyNumberFormat="1" applyFont="1" applyBorder="1" applyAlignment="1">
      <alignment horizontal="left"/>
    </xf>
    <xf numFmtId="0" fontId="3" fillId="2" borderId="1" xfId="1" applyFont="1" applyFill="1" applyBorder="1" applyAlignment="1">
      <alignment horizontal="center" vertical="center" wrapText="1"/>
    </xf>
    <xf numFmtId="0" fontId="8" fillId="0" borderId="3" xfId="1" applyFont="1" applyBorder="1" applyAlignment="1">
      <alignment horizontal="left" vertical="center" wrapText="1"/>
    </xf>
    <xf numFmtId="0" fontId="8" fillId="0" borderId="25" xfId="1" applyFont="1" applyBorder="1" applyAlignment="1">
      <alignment horizontal="left" vertical="center" wrapText="1"/>
    </xf>
    <xf numFmtId="0" fontId="0" fillId="0" borderId="1" xfId="0" applyFont="1" applyBorder="1" applyAlignment="1">
      <alignment horizontal="center"/>
    </xf>
    <xf numFmtId="0" fontId="9" fillId="2" borderId="1" xfId="0" applyFont="1" applyFill="1" applyBorder="1" applyAlignment="1">
      <alignment horizontal="center" vertical="center" wrapText="1"/>
    </xf>
    <xf numFmtId="0" fontId="7" fillId="0" borderId="1" xfId="0" applyFont="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7" xfId="0"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2" borderId="10"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5" fillId="0" borderId="18" xfId="0" applyFont="1" applyBorder="1" applyAlignment="1">
      <alignment horizontal="justify" vertical="center"/>
    </xf>
    <xf numFmtId="0" fontId="8" fillId="0" borderId="19" xfId="0" applyFont="1" applyBorder="1" applyAlignment="1">
      <alignment horizontal="justify" vertical="center"/>
    </xf>
    <xf numFmtId="0" fontId="8" fillId="0" borderId="17" xfId="0" applyFont="1" applyBorder="1" applyAlignment="1">
      <alignment horizontal="justify" vertical="center"/>
    </xf>
    <xf numFmtId="0" fontId="5" fillId="0" borderId="15" xfId="0" applyFont="1" applyBorder="1" applyAlignment="1">
      <alignment horizontal="justify" vertical="top"/>
    </xf>
    <xf numFmtId="0" fontId="5" fillId="0" borderId="19" xfId="0" applyFont="1" applyBorder="1" applyAlignment="1">
      <alignment horizontal="justify" vertical="top"/>
    </xf>
    <xf numFmtId="0" fontId="5" fillId="0" borderId="17" xfId="0" applyFont="1" applyBorder="1" applyAlignment="1">
      <alignment horizontal="justify" vertical="top"/>
    </xf>
    <xf numFmtId="0" fontId="5" fillId="0" borderId="15" xfId="0" applyFont="1" applyBorder="1" applyAlignment="1">
      <alignment horizontal="justify" vertical="center"/>
    </xf>
    <xf numFmtId="0" fontId="5" fillId="0" borderId="19" xfId="0" applyFont="1" applyBorder="1" applyAlignment="1">
      <alignment horizontal="justify" vertical="center"/>
    </xf>
    <xf numFmtId="0" fontId="5" fillId="0" borderId="17" xfId="0" applyFont="1" applyBorder="1" applyAlignment="1">
      <alignment horizontal="justify" vertical="center"/>
    </xf>
    <xf numFmtId="0" fontId="0" fillId="0" borderId="15"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17" xfId="0" applyFont="1" applyBorder="1" applyAlignment="1">
      <alignment horizontal="justify" vertical="center" wrapText="1"/>
    </xf>
    <xf numFmtId="0" fontId="11" fillId="2" borderId="8" xfId="0" applyFont="1" applyFill="1" applyBorder="1" applyAlignment="1">
      <alignment horizontal="center" vertical="center"/>
    </xf>
    <xf numFmtId="0" fontId="11" fillId="2" borderId="2"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9" xfId="0" applyFont="1" applyFill="1" applyBorder="1" applyAlignment="1">
      <alignment horizontal="center" vertical="center"/>
    </xf>
  </cellXfs>
  <cellStyles count="3">
    <cellStyle name="Normal" xfId="0" builtinId="0"/>
    <cellStyle name="Normal 3" xfId="1" xr:uid="{00000000-0005-0000-0000-000001000000}"/>
    <cellStyle name="Porcentaje" xfId="2" builtinId="5"/>
  </cellStyles>
  <dxfs count="0"/>
  <tableStyles count="0" defaultTableStyle="TableStyleMedium2" defaultPivotStyle="PivotStyleLight16"/>
  <colors>
    <mruColors>
      <color rgb="FFED7D31"/>
      <color rgb="FF0070C0"/>
      <color rgb="FFC6E0B4"/>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127000</xdr:rowOff>
    </xdr:from>
    <xdr:to>
      <xdr:col>1</xdr:col>
      <xdr:colOff>63500</xdr:colOff>
      <xdr:row>8</xdr:row>
      <xdr:rowOff>203200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19200"/>
          <a:ext cx="1511300"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4"/>
  <sheetViews>
    <sheetView tabSelected="1" topLeftCell="A4" zoomScale="75" zoomScaleNormal="75" zoomScaleSheetLayoutView="50" workbookViewId="0">
      <selection activeCell="B8" sqref="B8:P9"/>
    </sheetView>
  </sheetViews>
  <sheetFormatPr baseColWidth="10" defaultColWidth="5.33203125" defaultRowHeight="15" x14ac:dyDescent="0.2"/>
  <cols>
    <col min="1" max="1" width="30.5" style="50" customWidth="1"/>
    <col min="2" max="2" width="36.1640625" style="50" customWidth="1"/>
    <col min="3" max="3" width="43.1640625" style="50" customWidth="1"/>
    <col min="4" max="4" width="43.6640625" style="50" customWidth="1"/>
    <col min="5" max="5" width="12.5" style="50" customWidth="1"/>
    <col min="6" max="6" width="16.33203125" style="50" customWidth="1"/>
    <col min="7" max="8" width="15.5" style="50" customWidth="1"/>
    <col min="9" max="9" width="13.33203125" style="50" hidden="1" customWidth="1"/>
    <col min="10" max="11" width="11.5" style="50" hidden="1" customWidth="1"/>
    <col min="12" max="12" width="187.33203125" style="50" hidden="1" customWidth="1"/>
    <col min="13" max="13" width="13.5" style="50" customWidth="1"/>
    <col min="14" max="14" width="14.6640625" style="50" customWidth="1"/>
    <col min="15" max="15" width="12.6640625" style="50" customWidth="1"/>
    <col min="16" max="16" width="255.6640625" style="50" customWidth="1"/>
    <col min="17" max="17" width="16.6640625" style="50" hidden="1" customWidth="1"/>
    <col min="18" max="18" width="15.5" style="50" hidden="1" customWidth="1"/>
    <col min="19" max="19" width="23.5" style="50" hidden="1" customWidth="1"/>
    <col min="20" max="20" width="23.33203125" style="50" hidden="1" customWidth="1"/>
    <col min="21" max="21" width="25" style="50" hidden="1" customWidth="1"/>
    <col min="22" max="22" width="17.33203125" style="50" hidden="1" customWidth="1"/>
    <col min="23" max="23" width="13.5" style="50" hidden="1" customWidth="1"/>
    <col min="24" max="24" width="12.5" style="50" hidden="1" customWidth="1"/>
    <col min="25" max="25" width="15" style="50" hidden="1" customWidth="1"/>
    <col min="26" max="26" width="20.1640625" style="50" hidden="1" customWidth="1"/>
    <col min="27" max="27" width="13.33203125" style="50" hidden="1" customWidth="1"/>
    <col min="28" max="28" width="18.1640625" style="50" hidden="1" customWidth="1"/>
    <col min="29" max="29" width="16.5" style="50" hidden="1" customWidth="1"/>
    <col min="30" max="30" width="20.5" style="50" hidden="1" customWidth="1"/>
    <col min="31" max="31" width="17.5" style="50" customWidth="1"/>
    <col min="32" max="32" width="20.33203125" style="50" customWidth="1"/>
    <col min="33" max="16384" width="5.33203125" style="50"/>
  </cols>
  <sheetData>
    <row r="1" spans="1:33" hidden="1" x14ac:dyDescent="0.2"/>
    <row r="2" spans="1:33" hidden="1" x14ac:dyDescent="0.2"/>
    <row r="3" spans="1:33" ht="30" hidden="1" customHeight="1" x14ac:dyDescent="0.2">
      <c r="B3" s="159"/>
      <c r="C3" s="159"/>
      <c r="D3" s="159"/>
      <c r="E3" s="159"/>
      <c r="F3" s="159"/>
      <c r="G3" s="159"/>
      <c r="H3" s="159"/>
      <c r="I3" s="159"/>
      <c r="J3" s="159"/>
      <c r="K3" s="159"/>
      <c r="L3" s="159"/>
      <c r="M3" s="159"/>
      <c r="N3" s="159"/>
      <c r="O3" s="159"/>
      <c r="P3" s="159"/>
      <c r="Q3" s="159"/>
      <c r="R3" s="159"/>
      <c r="S3" s="159"/>
      <c r="T3" s="159"/>
      <c r="U3" s="51"/>
      <c r="V3" s="51"/>
      <c r="W3" s="51"/>
      <c r="X3" s="51"/>
      <c r="Y3" s="51"/>
      <c r="Z3" s="51"/>
      <c r="AA3" s="51"/>
      <c r="AB3" s="51"/>
      <c r="AC3" s="51"/>
      <c r="AD3" s="51"/>
    </row>
    <row r="4" spans="1:33" ht="25.5" customHeight="1" x14ac:dyDescent="0.2">
      <c r="A4" s="161" t="s">
        <v>7</v>
      </c>
      <c r="B4" s="161"/>
      <c r="C4" s="161"/>
      <c r="D4" s="161"/>
      <c r="E4" s="161"/>
      <c r="F4" s="161"/>
      <c r="G4" s="161"/>
      <c r="H4" s="161"/>
      <c r="I4" s="161"/>
      <c r="J4" s="161"/>
      <c r="K4" s="161"/>
      <c r="L4" s="161"/>
      <c r="M4" s="161"/>
      <c r="N4" s="161"/>
      <c r="O4" s="161"/>
      <c r="P4" s="161"/>
      <c r="Q4" s="161"/>
      <c r="R4" s="161"/>
      <c r="S4" s="161"/>
      <c r="T4" s="161"/>
      <c r="U4" s="161"/>
      <c r="V4" s="52"/>
      <c r="W4" s="52"/>
      <c r="X4" s="52"/>
      <c r="Y4" s="52"/>
      <c r="Z4" s="52"/>
      <c r="AA4" s="52"/>
      <c r="AB4" s="52"/>
      <c r="AC4" s="52"/>
      <c r="AD4" s="52"/>
    </row>
    <row r="5" spans="1:33" ht="25.5" customHeight="1" x14ac:dyDescent="0.2">
      <c r="A5" s="161"/>
      <c r="B5" s="191" t="s">
        <v>323</v>
      </c>
      <c r="C5" s="192"/>
      <c r="D5" s="192"/>
      <c r="E5" s="192"/>
      <c r="F5" s="192"/>
      <c r="G5" s="192"/>
      <c r="H5" s="192"/>
      <c r="I5" s="192"/>
      <c r="J5" s="192"/>
      <c r="K5" s="192"/>
      <c r="L5" s="192"/>
      <c r="M5" s="192"/>
      <c r="N5" s="192"/>
      <c r="O5" s="192"/>
      <c r="P5" s="193"/>
      <c r="Q5" s="89"/>
      <c r="R5" s="89"/>
      <c r="S5" s="89"/>
      <c r="T5" s="156" t="s">
        <v>19</v>
      </c>
      <c r="U5" s="156"/>
      <c r="V5" s="156"/>
      <c r="W5" s="156"/>
      <c r="X5" s="156"/>
      <c r="Y5" s="156"/>
      <c r="Z5" s="156"/>
      <c r="AA5" s="156"/>
      <c r="AB5" s="156"/>
      <c r="AC5" s="156"/>
      <c r="AD5" s="156"/>
      <c r="AE5" s="156"/>
      <c r="AF5" s="153" t="s">
        <v>320</v>
      </c>
      <c r="AG5" s="151"/>
    </row>
    <row r="6" spans="1:33" ht="25.5" customHeight="1" x14ac:dyDescent="0.2">
      <c r="A6" s="161"/>
      <c r="B6" s="197"/>
      <c r="C6" s="198"/>
      <c r="D6" s="198"/>
      <c r="E6" s="198"/>
      <c r="F6" s="198"/>
      <c r="G6" s="198"/>
      <c r="H6" s="198"/>
      <c r="I6" s="198"/>
      <c r="J6" s="198"/>
      <c r="K6" s="198"/>
      <c r="L6" s="198"/>
      <c r="M6" s="198"/>
      <c r="N6" s="198"/>
      <c r="O6" s="198"/>
      <c r="P6" s="199"/>
      <c r="Q6" s="89"/>
      <c r="R6" s="89"/>
      <c r="S6" s="89"/>
      <c r="T6" s="156" t="s">
        <v>20</v>
      </c>
      <c r="U6" s="156"/>
      <c r="V6" s="156"/>
      <c r="W6" s="156"/>
      <c r="X6" s="156"/>
      <c r="Y6" s="156"/>
      <c r="Z6" s="156"/>
      <c r="AA6" s="156"/>
      <c r="AB6" s="156"/>
      <c r="AC6" s="156"/>
      <c r="AD6" s="156"/>
      <c r="AE6" s="156"/>
      <c r="AF6" s="154">
        <v>1</v>
      </c>
      <c r="AG6" s="150"/>
    </row>
    <row r="7" spans="1:33" ht="25.5" customHeight="1" x14ac:dyDescent="0.2">
      <c r="A7" s="161"/>
      <c r="B7" s="194"/>
      <c r="C7" s="195"/>
      <c r="D7" s="195"/>
      <c r="E7" s="195"/>
      <c r="F7" s="195"/>
      <c r="G7" s="195"/>
      <c r="H7" s="195"/>
      <c r="I7" s="195"/>
      <c r="J7" s="195"/>
      <c r="K7" s="195"/>
      <c r="L7" s="195"/>
      <c r="M7" s="195"/>
      <c r="N7" s="195"/>
      <c r="O7" s="195"/>
      <c r="P7" s="196"/>
      <c r="Q7" s="89"/>
      <c r="R7" s="89"/>
      <c r="S7" s="89"/>
      <c r="T7" s="156" t="s">
        <v>322</v>
      </c>
      <c r="U7" s="156"/>
      <c r="V7" s="156"/>
      <c r="W7" s="156"/>
      <c r="X7" s="156"/>
      <c r="Y7" s="156"/>
      <c r="Z7" s="156"/>
      <c r="AA7" s="156"/>
      <c r="AB7" s="156"/>
      <c r="AC7" s="156"/>
      <c r="AD7" s="156"/>
      <c r="AE7" s="156"/>
      <c r="AF7" s="155">
        <v>43711</v>
      </c>
      <c r="AG7" s="150"/>
    </row>
    <row r="8" spans="1:33" ht="25.5" customHeight="1" x14ac:dyDescent="0.2">
      <c r="A8" s="161"/>
      <c r="B8" s="191" t="s">
        <v>324</v>
      </c>
      <c r="C8" s="192"/>
      <c r="D8" s="192"/>
      <c r="E8" s="192"/>
      <c r="F8" s="192"/>
      <c r="G8" s="192"/>
      <c r="H8" s="192"/>
      <c r="I8" s="192"/>
      <c r="J8" s="192"/>
      <c r="K8" s="192"/>
      <c r="L8" s="192"/>
      <c r="M8" s="192"/>
      <c r="N8" s="192"/>
      <c r="O8" s="192"/>
      <c r="P8" s="193"/>
      <c r="Q8" s="90"/>
      <c r="R8" s="90"/>
      <c r="S8" s="90"/>
      <c r="T8" s="156"/>
      <c r="U8" s="156"/>
      <c r="V8" s="156"/>
      <c r="W8" s="156"/>
      <c r="X8" s="156"/>
      <c r="Y8" s="156"/>
      <c r="Z8" s="156"/>
      <c r="AA8" s="156"/>
      <c r="AB8" s="156"/>
      <c r="AC8" s="156"/>
      <c r="AD8" s="156"/>
      <c r="AE8" s="156"/>
      <c r="AF8" s="157" t="s">
        <v>321</v>
      </c>
      <c r="AG8" s="152"/>
    </row>
    <row r="9" spans="1:33" ht="25.5" customHeight="1" x14ac:dyDescent="0.2">
      <c r="A9" s="161"/>
      <c r="B9" s="194"/>
      <c r="C9" s="195"/>
      <c r="D9" s="195"/>
      <c r="E9" s="195"/>
      <c r="F9" s="195"/>
      <c r="G9" s="195"/>
      <c r="H9" s="195"/>
      <c r="I9" s="195"/>
      <c r="J9" s="195"/>
      <c r="K9" s="195"/>
      <c r="L9" s="195"/>
      <c r="M9" s="195"/>
      <c r="N9" s="195"/>
      <c r="O9" s="195"/>
      <c r="P9" s="196"/>
      <c r="Q9" s="90"/>
      <c r="R9" s="90"/>
      <c r="S9" s="90"/>
      <c r="T9" s="156"/>
      <c r="U9" s="156"/>
      <c r="V9" s="156"/>
      <c r="W9" s="156"/>
      <c r="X9" s="156"/>
      <c r="Y9" s="156"/>
      <c r="Z9" s="156"/>
      <c r="AA9" s="156"/>
      <c r="AB9" s="156"/>
      <c r="AC9" s="156"/>
      <c r="AD9" s="156"/>
      <c r="AE9" s="156"/>
      <c r="AF9" s="158"/>
      <c r="AG9" s="152"/>
    </row>
    <row r="10" spans="1:33" ht="117.75" customHeight="1" x14ac:dyDescent="0.2">
      <c r="A10" s="160" t="s">
        <v>3</v>
      </c>
      <c r="B10" s="160" t="s">
        <v>24</v>
      </c>
      <c r="C10" s="79" t="s">
        <v>0</v>
      </c>
      <c r="D10" s="160" t="s">
        <v>1</v>
      </c>
      <c r="E10" s="160" t="s">
        <v>4</v>
      </c>
      <c r="F10" s="160" t="s">
        <v>5</v>
      </c>
      <c r="G10" s="160" t="s">
        <v>6</v>
      </c>
      <c r="H10" s="160" t="s">
        <v>10</v>
      </c>
      <c r="I10" s="165" t="s">
        <v>11</v>
      </c>
      <c r="J10" s="166"/>
      <c r="K10" s="167"/>
      <c r="L10" s="160" t="s">
        <v>12</v>
      </c>
      <c r="M10" s="165" t="s">
        <v>22</v>
      </c>
      <c r="N10" s="166"/>
      <c r="O10" s="167"/>
      <c r="P10" s="160" t="s">
        <v>12</v>
      </c>
      <c r="Q10" s="160" t="s">
        <v>13</v>
      </c>
      <c r="R10" s="160" t="s">
        <v>12</v>
      </c>
      <c r="S10" s="160" t="s">
        <v>14</v>
      </c>
      <c r="T10" s="160" t="s">
        <v>12</v>
      </c>
      <c r="U10" s="160" t="s">
        <v>15</v>
      </c>
      <c r="V10" s="160" t="s">
        <v>12</v>
      </c>
      <c r="W10" s="160" t="s">
        <v>16</v>
      </c>
      <c r="X10" s="160" t="s">
        <v>12</v>
      </c>
      <c r="Y10" s="160" t="s">
        <v>17</v>
      </c>
      <c r="Z10" s="160" t="s">
        <v>12</v>
      </c>
      <c r="AA10" s="160" t="s">
        <v>18</v>
      </c>
      <c r="AB10" s="160" t="s">
        <v>12</v>
      </c>
      <c r="AC10" s="160" t="s">
        <v>23</v>
      </c>
      <c r="AD10" s="160" t="s">
        <v>12</v>
      </c>
      <c r="AE10" s="163" t="s">
        <v>21</v>
      </c>
      <c r="AF10" s="163"/>
    </row>
    <row r="11" spans="1:33" ht="51.75" customHeight="1" x14ac:dyDescent="0.2">
      <c r="A11" s="160"/>
      <c r="B11" s="160"/>
      <c r="C11" s="35" t="s">
        <v>2</v>
      </c>
      <c r="D11" s="160"/>
      <c r="E11" s="160"/>
      <c r="F11" s="160"/>
      <c r="G11" s="160"/>
      <c r="H11" s="160"/>
      <c r="I11" s="168"/>
      <c r="J11" s="169"/>
      <c r="K11" s="170"/>
      <c r="L11" s="160"/>
      <c r="M11" s="168"/>
      <c r="N11" s="169"/>
      <c r="O11" s="170"/>
      <c r="P11" s="160"/>
      <c r="Q11" s="160"/>
      <c r="R11" s="160"/>
      <c r="S11" s="160"/>
      <c r="T11" s="160"/>
      <c r="U11" s="160"/>
      <c r="V11" s="160"/>
      <c r="W11" s="160"/>
      <c r="X11" s="160"/>
      <c r="Y11" s="160"/>
      <c r="Z11" s="160"/>
      <c r="AA11" s="160"/>
      <c r="AB11" s="160"/>
      <c r="AC11" s="160"/>
      <c r="AD11" s="160"/>
      <c r="AE11" s="164" t="s">
        <v>303</v>
      </c>
      <c r="AF11" s="162"/>
    </row>
    <row r="12" spans="1:33" ht="47.25" customHeight="1" thickBot="1" x14ac:dyDescent="0.25">
      <c r="A12" s="188"/>
      <c r="B12" s="188"/>
      <c r="C12" s="188"/>
      <c r="D12" s="188"/>
      <c r="E12" s="188"/>
      <c r="F12" s="188"/>
      <c r="G12" s="188"/>
      <c r="H12" s="188"/>
      <c r="I12" s="171" t="s">
        <v>214</v>
      </c>
      <c r="J12" s="172"/>
      <c r="K12" s="173"/>
      <c r="L12" s="78"/>
      <c r="M12" s="171" t="s">
        <v>270</v>
      </c>
      <c r="N12" s="172"/>
      <c r="O12" s="173"/>
      <c r="P12" s="66"/>
      <c r="Q12" s="71"/>
      <c r="R12" s="72"/>
      <c r="S12" s="71"/>
      <c r="T12" s="66"/>
      <c r="U12" s="71"/>
      <c r="V12" s="66"/>
      <c r="W12" s="71"/>
      <c r="X12" s="66"/>
      <c r="Y12" s="71"/>
      <c r="Z12" s="66"/>
      <c r="AA12" s="71"/>
      <c r="AB12" s="71"/>
      <c r="AC12" s="71"/>
      <c r="AD12" s="72"/>
      <c r="AE12" s="186" t="s">
        <v>305</v>
      </c>
      <c r="AF12" s="187"/>
    </row>
    <row r="13" spans="1:33" ht="31.5" customHeight="1" x14ac:dyDescent="0.2">
      <c r="A13" s="189"/>
      <c r="B13" s="190"/>
      <c r="C13" s="190"/>
      <c r="D13" s="190"/>
      <c r="E13" s="190"/>
      <c r="F13" s="190"/>
      <c r="G13" s="190"/>
      <c r="H13" s="190"/>
      <c r="I13" s="73" t="s">
        <v>215</v>
      </c>
      <c r="J13" s="73" t="s">
        <v>216</v>
      </c>
      <c r="K13" s="73" t="s">
        <v>9</v>
      </c>
      <c r="L13" s="74"/>
      <c r="M13" s="73" t="s">
        <v>215</v>
      </c>
      <c r="N13" s="73" t="s">
        <v>216</v>
      </c>
      <c r="O13" s="73" t="s">
        <v>9</v>
      </c>
      <c r="P13" s="74"/>
      <c r="Q13" s="75"/>
      <c r="R13" s="76"/>
      <c r="S13" s="75"/>
      <c r="T13" s="74"/>
      <c r="U13" s="75"/>
      <c r="V13" s="74"/>
      <c r="W13" s="75"/>
      <c r="X13" s="74"/>
      <c r="Y13" s="75"/>
      <c r="Z13" s="74"/>
      <c r="AA13" s="75"/>
      <c r="AB13" s="75"/>
      <c r="AC13" s="75"/>
      <c r="AD13" s="75"/>
      <c r="AE13" s="113" t="s">
        <v>8</v>
      </c>
      <c r="AF13" s="104" t="s">
        <v>269</v>
      </c>
    </row>
    <row r="14" spans="1:33" ht="31.5" customHeight="1" x14ac:dyDescent="0.2">
      <c r="A14" s="105"/>
      <c r="B14" s="106"/>
      <c r="C14" s="106"/>
      <c r="D14" s="106"/>
      <c r="E14" s="106"/>
      <c r="F14" s="106"/>
      <c r="G14" s="106"/>
      <c r="H14" s="106"/>
      <c r="I14" s="107"/>
      <c r="J14" s="107"/>
      <c r="K14" s="107"/>
      <c r="L14" s="106"/>
      <c r="M14" s="108"/>
      <c r="N14" s="108"/>
      <c r="O14" s="108"/>
      <c r="P14" s="106"/>
      <c r="Q14" s="109"/>
      <c r="R14" s="110"/>
      <c r="S14" s="109"/>
      <c r="T14" s="106"/>
      <c r="U14" s="109"/>
      <c r="V14" s="106"/>
      <c r="W14" s="109"/>
      <c r="X14" s="106"/>
      <c r="Y14" s="109"/>
      <c r="Z14" s="106"/>
      <c r="AA14" s="109"/>
      <c r="AB14" s="109"/>
      <c r="AC14" s="109"/>
      <c r="AD14" s="109"/>
      <c r="AE14" s="111"/>
      <c r="AF14" s="112"/>
    </row>
    <row r="15" spans="1:33" ht="276" customHeight="1" x14ac:dyDescent="0.2">
      <c r="A15" s="180" t="s">
        <v>57</v>
      </c>
      <c r="B15" s="3" t="s">
        <v>235</v>
      </c>
      <c r="C15" s="3" t="s">
        <v>25</v>
      </c>
      <c r="D15" s="3" t="s">
        <v>27</v>
      </c>
      <c r="E15" s="3" t="s">
        <v>187</v>
      </c>
      <c r="F15" s="3" t="s">
        <v>29</v>
      </c>
      <c r="G15" s="39" t="s">
        <v>238</v>
      </c>
      <c r="H15" s="39" t="s">
        <v>243</v>
      </c>
      <c r="I15" s="80">
        <v>10</v>
      </c>
      <c r="J15" s="80">
        <v>3.31</v>
      </c>
      <c r="K15" s="81">
        <v>33.1</v>
      </c>
      <c r="L15" s="3" t="s">
        <v>236</v>
      </c>
      <c r="M15" s="97">
        <v>7</v>
      </c>
      <c r="N15" s="95">
        <v>6</v>
      </c>
      <c r="O15" s="96">
        <f t="shared" ref="O15:O16" si="0">+N15/M15</f>
        <v>0.8571428571428571</v>
      </c>
      <c r="P15" s="3" t="s">
        <v>272</v>
      </c>
      <c r="Q15" s="54"/>
      <c r="R15" s="3"/>
      <c r="S15" s="54"/>
      <c r="T15" s="3"/>
      <c r="U15" s="54"/>
      <c r="V15" s="3"/>
      <c r="W15" s="6"/>
      <c r="X15" s="3"/>
      <c r="Y15" s="6"/>
      <c r="Z15" s="3"/>
      <c r="AA15" s="6"/>
      <c r="AB15" s="4"/>
      <c r="AC15" s="19"/>
      <c r="AD15" s="4"/>
      <c r="AE15" s="80">
        <v>100</v>
      </c>
      <c r="AF15" s="137">
        <v>0.06</v>
      </c>
      <c r="AG15" s="17"/>
    </row>
    <row r="16" spans="1:33" ht="218.25" customHeight="1" x14ac:dyDescent="0.2">
      <c r="A16" s="182"/>
      <c r="B16" s="3" t="s">
        <v>228</v>
      </c>
      <c r="C16" s="3" t="s">
        <v>26</v>
      </c>
      <c r="D16" s="3" t="s">
        <v>28</v>
      </c>
      <c r="E16" s="3" t="s">
        <v>187</v>
      </c>
      <c r="F16" s="3" t="s">
        <v>30</v>
      </c>
      <c r="G16" s="39" t="s">
        <v>239</v>
      </c>
      <c r="H16" s="39" t="s">
        <v>245</v>
      </c>
      <c r="I16" s="80">
        <v>100</v>
      </c>
      <c r="J16" s="80">
        <v>50</v>
      </c>
      <c r="K16" s="81">
        <v>50</v>
      </c>
      <c r="L16" s="3" t="s">
        <v>229</v>
      </c>
      <c r="M16" s="95">
        <v>100</v>
      </c>
      <c r="N16" s="95">
        <v>100</v>
      </c>
      <c r="O16" s="96">
        <f t="shared" si="0"/>
        <v>1</v>
      </c>
      <c r="P16" s="3" t="s">
        <v>290</v>
      </c>
      <c r="Q16" s="54"/>
      <c r="R16" s="3"/>
      <c r="S16" s="54"/>
      <c r="T16" s="3"/>
      <c r="U16" s="54"/>
      <c r="V16" s="3"/>
      <c r="W16" s="6"/>
      <c r="X16" s="3"/>
      <c r="Y16" s="6"/>
      <c r="Z16" s="3"/>
      <c r="AA16" s="6"/>
      <c r="AB16" s="4"/>
      <c r="AC16" s="19"/>
      <c r="AD16" s="4"/>
      <c r="AE16" s="67">
        <v>100</v>
      </c>
      <c r="AF16" s="137">
        <v>0.2</v>
      </c>
      <c r="AG16" s="17"/>
    </row>
    <row r="17" spans="1:33" s="60" customFormat="1" ht="40.5" customHeight="1" x14ac:dyDescent="0.2">
      <c r="A17" s="124"/>
      <c r="B17" s="70" t="s">
        <v>252</v>
      </c>
      <c r="C17" s="115"/>
      <c r="D17" s="116"/>
      <c r="E17" s="116"/>
      <c r="F17" s="116"/>
      <c r="G17" s="116"/>
      <c r="H17" s="116"/>
      <c r="I17" s="116"/>
      <c r="J17" s="116"/>
      <c r="K17" s="116"/>
      <c r="L17" s="116"/>
      <c r="M17" s="116"/>
      <c r="N17" s="116"/>
      <c r="O17" s="125">
        <f>SUM(O15:O16)/2</f>
        <v>0.9285714285714286</v>
      </c>
      <c r="P17" s="116"/>
      <c r="Q17" s="116"/>
      <c r="R17" s="116"/>
      <c r="S17" s="116"/>
      <c r="T17" s="116"/>
      <c r="U17" s="116"/>
      <c r="V17" s="116"/>
      <c r="W17" s="116"/>
      <c r="X17" s="116"/>
      <c r="Y17" s="116"/>
      <c r="Z17" s="116"/>
      <c r="AA17" s="116"/>
      <c r="AB17" s="116"/>
      <c r="AC17" s="116"/>
      <c r="AD17" s="116"/>
      <c r="AE17" s="116"/>
      <c r="AF17" s="125">
        <f>SUM(AF15:AF16)/2</f>
        <v>0.13</v>
      </c>
      <c r="AG17" s="20"/>
    </row>
    <row r="18" spans="1:33" ht="276.75" customHeight="1" x14ac:dyDescent="0.2">
      <c r="A18" s="183" t="s">
        <v>253</v>
      </c>
      <c r="B18" s="3" t="s">
        <v>65</v>
      </c>
      <c r="C18" s="3" t="s">
        <v>32</v>
      </c>
      <c r="D18" s="3" t="s">
        <v>42</v>
      </c>
      <c r="E18" s="3" t="s">
        <v>187</v>
      </c>
      <c r="F18" s="3" t="s">
        <v>52</v>
      </c>
      <c r="G18" s="3" t="s">
        <v>188</v>
      </c>
      <c r="H18" s="3" t="s">
        <v>243</v>
      </c>
      <c r="I18" s="80">
        <v>0.6</v>
      </c>
      <c r="J18" s="80">
        <v>0.4</v>
      </c>
      <c r="K18" s="81">
        <v>0</v>
      </c>
      <c r="L18" s="3" t="s">
        <v>205</v>
      </c>
      <c r="M18" s="95">
        <v>0.6</v>
      </c>
      <c r="N18" s="95">
        <v>0.46</v>
      </c>
      <c r="O18" s="96">
        <f t="shared" ref="O18:O21" si="1">+N18/M18</f>
        <v>0.76666666666666672</v>
      </c>
      <c r="P18" s="3" t="s">
        <v>306</v>
      </c>
      <c r="Q18" s="6"/>
      <c r="R18" s="4"/>
      <c r="S18" s="6"/>
      <c r="T18" s="4"/>
      <c r="U18" s="6"/>
      <c r="V18" s="3"/>
      <c r="W18" s="19"/>
      <c r="X18" s="4"/>
      <c r="Y18" s="19"/>
      <c r="Z18" s="25"/>
      <c r="AA18" s="19"/>
      <c r="AB18" s="25"/>
      <c r="AC18" s="53"/>
      <c r="AD18" s="25"/>
      <c r="AE18" s="138">
        <v>1</v>
      </c>
      <c r="AF18" s="137">
        <v>0.46</v>
      </c>
      <c r="AG18" s="20"/>
    </row>
    <row r="19" spans="1:33" ht="117" customHeight="1" x14ac:dyDescent="0.2">
      <c r="A19" s="184"/>
      <c r="B19" s="3" t="s">
        <v>66</v>
      </c>
      <c r="C19" s="3" t="s">
        <v>33</v>
      </c>
      <c r="D19" s="3" t="s">
        <v>43</v>
      </c>
      <c r="E19" s="3" t="s">
        <v>187</v>
      </c>
      <c r="F19" s="3" t="s">
        <v>52</v>
      </c>
      <c r="G19" s="3" t="s">
        <v>188</v>
      </c>
      <c r="H19" s="3" t="s">
        <v>245</v>
      </c>
      <c r="I19" s="80">
        <v>100</v>
      </c>
      <c r="J19" s="80">
        <v>79</v>
      </c>
      <c r="K19" s="81">
        <v>79</v>
      </c>
      <c r="L19" s="3" t="s">
        <v>222</v>
      </c>
      <c r="M19" s="95">
        <v>100</v>
      </c>
      <c r="N19" s="95">
        <v>100</v>
      </c>
      <c r="O19" s="96">
        <f t="shared" si="1"/>
        <v>1</v>
      </c>
      <c r="P19" s="3" t="s">
        <v>222</v>
      </c>
      <c r="Q19" s="6"/>
      <c r="R19" s="4"/>
      <c r="S19" s="6"/>
      <c r="T19" s="4"/>
      <c r="U19" s="6"/>
      <c r="V19" s="3"/>
      <c r="W19" s="19"/>
      <c r="X19" s="4"/>
      <c r="Y19" s="19"/>
      <c r="Z19" s="25"/>
      <c r="AA19" s="19"/>
      <c r="AB19" s="25"/>
      <c r="AC19" s="53"/>
      <c r="AD19" s="25"/>
      <c r="AE19" s="67">
        <v>100</v>
      </c>
      <c r="AF19" s="137">
        <v>0.2</v>
      </c>
      <c r="AG19" s="20"/>
    </row>
    <row r="20" spans="1:33" ht="153.75" customHeight="1" x14ac:dyDescent="0.2">
      <c r="A20" s="184"/>
      <c r="B20" s="3" t="s">
        <v>67</v>
      </c>
      <c r="C20" s="3" t="s">
        <v>34</v>
      </c>
      <c r="D20" s="3" t="s">
        <v>44</v>
      </c>
      <c r="E20" s="3" t="s">
        <v>187</v>
      </c>
      <c r="F20" s="3" t="s">
        <v>53</v>
      </c>
      <c r="G20" s="3" t="s">
        <v>189</v>
      </c>
      <c r="H20" s="3" t="s">
        <v>243</v>
      </c>
      <c r="I20" s="80">
        <v>20</v>
      </c>
      <c r="J20" s="80">
        <v>10</v>
      </c>
      <c r="K20" s="81">
        <v>0</v>
      </c>
      <c r="L20" s="3" t="s">
        <v>234</v>
      </c>
      <c r="M20" s="95">
        <v>20</v>
      </c>
      <c r="N20" s="95">
        <v>20</v>
      </c>
      <c r="O20" s="96">
        <f t="shared" si="1"/>
        <v>1</v>
      </c>
      <c r="P20" s="3" t="s">
        <v>307</v>
      </c>
      <c r="Q20" s="6"/>
      <c r="R20" s="4"/>
      <c r="S20" s="6"/>
      <c r="T20" s="4"/>
      <c r="U20" s="6"/>
      <c r="V20" s="3"/>
      <c r="W20" s="19"/>
      <c r="X20" s="4"/>
      <c r="Y20" s="19"/>
      <c r="Z20" s="25"/>
      <c r="AA20" s="19"/>
      <c r="AB20" s="25"/>
      <c r="AC20" s="53"/>
      <c r="AD20" s="25"/>
      <c r="AE20" s="67">
        <v>100</v>
      </c>
      <c r="AF20" s="137">
        <v>0.2</v>
      </c>
      <c r="AG20" s="20"/>
    </row>
    <row r="21" spans="1:33" ht="409.5" customHeight="1" x14ac:dyDescent="0.2">
      <c r="A21" s="184"/>
      <c r="B21" s="3" t="s">
        <v>68</v>
      </c>
      <c r="C21" s="3" t="s">
        <v>35</v>
      </c>
      <c r="D21" s="3" t="s">
        <v>45</v>
      </c>
      <c r="E21" s="3" t="s">
        <v>187</v>
      </c>
      <c r="F21" s="3" t="s">
        <v>53</v>
      </c>
      <c r="G21" s="3" t="s">
        <v>189</v>
      </c>
      <c r="H21" s="3" t="s">
        <v>243</v>
      </c>
      <c r="I21" s="80">
        <v>10</v>
      </c>
      <c r="J21" s="80">
        <v>0</v>
      </c>
      <c r="K21" s="81">
        <v>0</v>
      </c>
      <c r="L21" s="3" t="s">
        <v>237</v>
      </c>
      <c r="M21" s="99">
        <v>10</v>
      </c>
      <c r="N21" s="99">
        <v>10</v>
      </c>
      <c r="O21" s="100">
        <f t="shared" si="1"/>
        <v>1</v>
      </c>
      <c r="P21" s="3" t="s">
        <v>308</v>
      </c>
      <c r="Q21" s="6"/>
      <c r="R21" s="4"/>
      <c r="S21" s="6"/>
      <c r="T21" s="4"/>
      <c r="U21" s="6"/>
      <c r="V21" s="3"/>
      <c r="W21" s="19"/>
      <c r="X21" s="4"/>
      <c r="Y21" s="19"/>
      <c r="Z21" s="25"/>
      <c r="AA21" s="19"/>
      <c r="AB21" s="25"/>
      <c r="AC21" s="53"/>
      <c r="AD21" s="25"/>
      <c r="AE21" s="67">
        <v>50</v>
      </c>
      <c r="AF21" s="137">
        <v>0.2</v>
      </c>
      <c r="AG21" s="20"/>
    </row>
    <row r="22" spans="1:33" ht="103.5" customHeight="1" x14ac:dyDescent="0.2">
      <c r="A22" s="184"/>
      <c r="B22" s="3" t="s">
        <v>69</v>
      </c>
      <c r="C22" s="3" t="s">
        <v>36</v>
      </c>
      <c r="D22" s="3" t="s">
        <v>46</v>
      </c>
      <c r="E22" s="3" t="s">
        <v>187</v>
      </c>
      <c r="F22" s="3" t="s">
        <v>54</v>
      </c>
      <c r="G22" s="3" t="s">
        <v>240</v>
      </c>
      <c r="H22" s="3" t="s">
        <v>247</v>
      </c>
      <c r="I22" s="80">
        <v>1</v>
      </c>
      <c r="J22" s="80">
        <v>0</v>
      </c>
      <c r="K22" s="81">
        <v>0</v>
      </c>
      <c r="L22" s="3" t="s">
        <v>233</v>
      </c>
      <c r="M22" s="95">
        <v>1</v>
      </c>
      <c r="N22" s="95">
        <v>1</v>
      </c>
      <c r="O22" s="96">
        <f t="shared" ref="O22" si="2">+N22/M22</f>
        <v>1</v>
      </c>
      <c r="P22" s="3" t="s">
        <v>294</v>
      </c>
      <c r="Q22" s="6"/>
      <c r="R22" s="4"/>
      <c r="S22" s="6"/>
      <c r="T22" s="4"/>
      <c r="U22" s="6"/>
      <c r="V22" s="3"/>
      <c r="W22" s="19"/>
      <c r="X22" s="4"/>
      <c r="Y22" s="19"/>
      <c r="Z22" s="25"/>
      <c r="AA22" s="19"/>
      <c r="AB22" s="25"/>
      <c r="AC22" s="53"/>
      <c r="AD22" s="25"/>
      <c r="AE22" s="67">
        <v>8</v>
      </c>
      <c r="AF22" s="137">
        <v>0.125</v>
      </c>
      <c r="AG22" s="20"/>
    </row>
    <row r="23" spans="1:33" ht="409.5" customHeight="1" x14ac:dyDescent="0.2">
      <c r="A23" s="184"/>
      <c r="B23" s="3" t="s">
        <v>70</v>
      </c>
      <c r="C23" s="3" t="s">
        <v>37</v>
      </c>
      <c r="D23" s="3" t="s">
        <v>47</v>
      </c>
      <c r="E23" s="3" t="s">
        <v>187</v>
      </c>
      <c r="F23" s="3" t="s">
        <v>55</v>
      </c>
      <c r="G23" s="3" t="s">
        <v>241</v>
      </c>
      <c r="H23" s="3" t="s">
        <v>243</v>
      </c>
      <c r="I23" s="80">
        <v>10</v>
      </c>
      <c r="J23" s="80">
        <v>4.34</v>
      </c>
      <c r="K23" s="81">
        <v>43.4</v>
      </c>
      <c r="L23" s="3" t="s">
        <v>211</v>
      </c>
      <c r="M23" s="95">
        <v>9</v>
      </c>
      <c r="N23" s="95">
        <v>8.5</v>
      </c>
      <c r="O23" s="96">
        <f t="shared" ref="O23" si="3">+N23/M23</f>
        <v>0.94444444444444442</v>
      </c>
      <c r="P23" s="4" t="s">
        <v>309</v>
      </c>
      <c r="Q23" s="6"/>
      <c r="R23" s="4"/>
      <c r="S23" s="6"/>
      <c r="T23" s="4"/>
      <c r="U23" s="6"/>
      <c r="V23" s="3"/>
      <c r="W23" s="19"/>
      <c r="X23" s="4"/>
      <c r="Y23" s="19"/>
      <c r="Z23" s="25"/>
      <c r="AA23" s="19"/>
      <c r="AB23" s="25"/>
      <c r="AC23" s="53"/>
      <c r="AD23" s="25"/>
      <c r="AE23" s="67">
        <v>100</v>
      </c>
      <c r="AF23" s="137">
        <v>8.5000000000000006E-2</v>
      </c>
      <c r="AG23" s="20"/>
    </row>
    <row r="24" spans="1:33" ht="125.25" customHeight="1" x14ac:dyDescent="0.2">
      <c r="A24" s="184"/>
      <c r="B24" s="3" t="s">
        <v>71</v>
      </c>
      <c r="C24" s="3" t="s">
        <v>38</v>
      </c>
      <c r="D24" s="3" t="s">
        <v>48</v>
      </c>
      <c r="E24" s="3" t="s">
        <v>187</v>
      </c>
      <c r="F24" s="3" t="s">
        <v>56</v>
      </c>
      <c r="G24" s="3" t="s">
        <v>190</v>
      </c>
      <c r="H24" s="3" t="s">
        <v>243</v>
      </c>
      <c r="I24" s="80">
        <v>20</v>
      </c>
      <c r="J24" s="80">
        <v>0</v>
      </c>
      <c r="K24" s="81">
        <v>0</v>
      </c>
      <c r="L24" s="3" t="s">
        <v>210</v>
      </c>
      <c r="M24" s="95">
        <v>20</v>
      </c>
      <c r="N24" s="95">
        <v>20.3</v>
      </c>
      <c r="O24" s="96">
        <f t="shared" ref="O24:O25" si="4">+N24/M24</f>
        <v>1.0150000000000001</v>
      </c>
      <c r="P24" s="3" t="s">
        <v>280</v>
      </c>
      <c r="Q24" s="6"/>
      <c r="R24" s="4"/>
      <c r="S24" s="6"/>
      <c r="T24" s="4"/>
      <c r="U24" s="6"/>
      <c r="V24" s="3"/>
      <c r="W24" s="19"/>
      <c r="X24" s="4"/>
      <c r="Y24" s="19"/>
      <c r="Z24" s="25"/>
      <c r="AA24" s="19"/>
      <c r="AB24" s="25"/>
      <c r="AC24" s="53"/>
      <c r="AD24" s="25"/>
      <c r="AE24" s="67">
        <v>100</v>
      </c>
      <c r="AF24" s="137">
        <v>0.20300000000000001</v>
      </c>
      <c r="AG24" s="20"/>
    </row>
    <row r="25" spans="1:33" ht="92.25" customHeight="1" x14ac:dyDescent="0.2">
      <c r="A25" s="184"/>
      <c r="B25" s="3" t="s">
        <v>72</v>
      </c>
      <c r="C25" s="3" t="s">
        <v>39</v>
      </c>
      <c r="D25" s="3" t="s">
        <v>49</v>
      </c>
      <c r="E25" s="3" t="s">
        <v>187</v>
      </c>
      <c r="F25" s="3" t="s">
        <v>56</v>
      </c>
      <c r="G25" s="3" t="s">
        <v>190</v>
      </c>
      <c r="H25" s="3" t="s">
        <v>243</v>
      </c>
      <c r="I25" s="80">
        <v>20</v>
      </c>
      <c r="J25" s="80">
        <v>0</v>
      </c>
      <c r="K25" s="81">
        <v>0</v>
      </c>
      <c r="L25" s="3" t="s">
        <v>220</v>
      </c>
      <c r="M25" s="95">
        <v>20</v>
      </c>
      <c r="N25" s="95">
        <v>22</v>
      </c>
      <c r="O25" s="96">
        <f t="shared" si="4"/>
        <v>1.1000000000000001</v>
      </c>
      <c r="P25" s="3" t="s">
        <v>285</v>
      </c>
      <c r="Q25" s="6"/>
      <c r="R25" s="4"/>
      <c r="S25" s="6"/>
      <c r="T25" s="4"/>
      <c r="U25" s="6"/>
      <c r="V25" s="3"/>
      <c r="W25" s="19"/>
      <c r="X25" s="4"/>
      <c r="Y25" s="19"/>
      <c r="Z25" s="25"/>
      <c r="AA25" s="19"/>
      <c r="AB25" s="25"/>
      <c r="AC25" s="53"/>
      <c r="AD25" s="25"/>
      <c r="AE25" s="67">
        <v>100</v>
      </c>
      <c r="AF25" s="137">
        <v>0.22</v>
      </c>
      <c r="AG25" s="20"/>
    </row>
    <row r="26" spans="1:33" ht="85.5" customHeight="1" x14ac:dyDescent="0.2">
      <c r="A26" s="184"/>
      <c r="B26" s="3" t="s">
        <v>73</v>
      </c>
      <c r="C26" s="3" t="s">
        <v>40</v>
      </c>
      <c r="D26" s="3" t="s">
        <v>50</v>
      </c>
      <c r="E26" s="3" t="s">
        <v>187</v>
      </c>
      <c r="F26" s="3" t="s">
        <v>56</v>
      </c>
      <c r="G26" s="3" t="s">
        <v>190</v>
      </c>
      <c r="H26" s="3" t="s">
        <v>243</v>
      </c>
      <c r="I26" s="80">
        <v>5012</v>
      </c>
      <c r="J26" s="80">
        <v>0</v>
      </c>
      <c r="K26" s="81">
        <v>0</v>
      </c>
      <c r="L26" s="3" t="s">
        <v>237</v>
      </c>
      <c r="M26" s="95">
        <v>5012</v>
      </c>
      <c r="N26" s="95">
        <v>6338</v>
      </c>
      <c r="O26" s="96">
        <f t="shared" ref="O26:O27" si="5">+N26/M26</f>
        <v>1.2645650438946527</v>
      </c>
      <c r="P26" s="3" t="s">
        <v>281</v>
      </c>
      <c r="Q26" s="6"/>
      <c r="R26" s="4"/>
      <c r="S26" s="6"/>
      <c r="T26" s="4"/>
      <c r="U26" s="6"/>
      <c r="V26" s="3"/>
      <c r="W26" s="19"/>
      <c r="X26" s="4"/>
      <c r="Y26" s="19"/>
      <c r="Z26" s="25"/>
      <c r="AA26" s="19"/>
      <c r="AB26" s="25"/>
      <c r="AC26" s="53"/>
      <c r="AD26" s="25"/>
      <c r="AE26" s="67">
        <v>5812</v>
      </c>
      <c r="AF26" s="137">
        <v>1.0905</v>
      </c>
      <c r="AG26" s="20"/>
    </row>
    <row r="27" spans="1:33" ht="51" customHeight="1" x14ac:dyDescent="0.2">
      <c r="A27" s="185"/>
      <c r="B27" s="3" t="s">
        <v>74</v>
      </c>
      <c r="C27" s="3" t="s">
        <v>41</v>
      </c>
      <c r="D27" s="3" t="s">
        <v>51</v>
      </c>
      <c r="E27" s="3" t="s">
        <v>187</v>
      </c>
      <c r="F27" s="3" t="s">
        <v>56</v>
      </c>
      <c r="G27" s="3" t="s">
        <v>190</v>
      </c>
      <c r="H27" s="3" t="s">
        <v>243</v>
      </c>
      <c r="I27" s="80">
        <v>40</v>
      </c>
      <c r="J27" s="80">
        <v>20</v>
      </c>
      <c r="K27" s="81">
        <v>50</v>
      </c>
      <c r="L27" s="3" t="s">
        <v>227</v>
      </c>
      <c r="M27" s="95">
        <v>40</v>
      </c>
      <c r="N27" s="95">
        <v>36</v>
      </c>
      <c r="O27" s="96">
        <f t="shared" si="5"/>
        <v>0.9</v>
      </c>
      <c r="P27" s="3" t="s">
        <v>289</v>
      </c>
      <c r="Q27" s="6"/>
      <c r="R27" s="4"/>
      <c r="S27" s="6"/>
      <c r="T27" s="4"/>
      <c r="U27" s="6"/>
      <c r="V27" s="3"/>
      <c r="W27" s="19"/>
      <c r="X27" s="4"/>
      <c r="Y27" s="19"/>
      <c r="Z27" s="25"/>
      <c r="AA27" s="19"/>
      <c r="AB27" s="25"/>
      <c r="AC27" s="53"/>
      <c r="AD27" s="25"/>
      <c r="AE27" s="67">
        <v>100</v>
      </c>
      <c r="AF27" s="137">
        <v>0.36</v>
      </c>
      <c r="AG27" s="20"/>
    </row>
    <row r="28" spans="1:33" s="60" customFormat="1" ht="38.25" customHeight="1" x14ac:dyDescent="0.2">
      <c r="A28" s="126"/>
      <c r="B28" s="70" t="s">
        <v>254</v>
      </c>
      <c r="C28" s="117"/>
      <c r="D28" s="118"/>
      <c r="E28" s="118"/>
      <c r="F28" s="118"/>
      <c r="G28" s="118"/>
      <c r="H28" s="118"/>
      <c r="I28" s="118"/>
      <c r="J28" s="118"/>
      <c r="K28" s="118"/>
      <c r="L28" s="118"/>
      <c r="M28" s="118"/>
      <c r="N28" s="118"/>
      <c r="O28" s="127">
        <f>SUM(O18:O27)/10</f>
        <v>0.99906761550057632</v>
      </c>
      <c r="P28" s="118"/>
      <c r="Q28" s="118"/>
      <c r="R28" s="118"/>
      <c r="S28" s="118"/>
      <c r="T28" s="118"/>
      <c r="U28" s="118"/>
      <c r="V28" s="118"/>
      <c r="W28" s="118"/>
      <c r="X28" s="118"/>
      <c r="Y28" s="118"/>
      <c r="Z28" s="118"/>
      <c r="AA28" s="118"/>
      <c r="AB28" s="118"/>
      <c r="AC28" s="118"/>
      <c r="AD28" s="118"/>
      <c r="AE28" s="118"/>
      <c r="AF28" s="147">
        <f>SUM(AF18:AF27)/10</f>
        <v>0.31435000000000002</v>
      </c>
      <c r="AG28" s="146"/>
    </row>
    <row r="29" spans="1:33" ht="189.75" customHeight="1" x14ac:dyDescent="0.2">
      <c r="A29" s="77" t="s">
        <v>58</v>
      </c>
      <c r="B29" s="26" t="s">
        <v>295</v>
      </c>
      <c r="C29" s="26" t="s">
        <v>75</v>
      </c>
      <c r="D29" s="26" t="s">
        <v>76</v>
      </c>
      <c r="E29" s="3" t="s">
        <v>187</v>
      </c>
      <c r="F29" s="26" t="s">
        <v>55</v>
      </c>
      <c r="G29" s="3" t="s">
        <v>241</v>
      </c>
      <c r="H29" s="3" t="s">
        <v>243</v>
      </c>
      <c r="I29" s="80">
        <v>10</v>
      </c>
      <c r="J29" s="80">
        <v>4.75</v>
      </c>
      <c r="K29" s="81">
        <v>47.5</v>
      </c>
      <c r="L29" s="36" t="s">
        <v>195</v>
      </c>
      <c r="M29" s="93">
        <v>10</v>
      </c>
      <c r="N29" s="93">
        <v>9.5</v>
      </c>
      <c r="O29" s="94">
        <f>+N29/M29</f>
        <v>0.95</v>
      </c>
      <c r="P29" s="3" t="s">
        <v>271</v>
      </c>
      <c r="Q29" s="6"/>
      <c r="R29" s="4"/>
      <c r="S29" s="6"/>
      <c r="T29" s="4"/>
      <c r="U29" s="82"/>
      <c r="V29" s="4"/>
      <c r="W29" s="54"/>
      <c r="X29" s="3"/>
      <c r="Y29" s="54"/>
      <c r="Z29" s="26"/>
      <c r="AA29" s="54"/>
      <c r="AB29" s="4"/>
      <c r="AC29" s="19"/>
      <c r="AD29" s="4"/>
      <c r="AE29" s="93">
        <v>100</v>
      </c>
      <c r="AF29" s="94">
        <v>9.5000000000000001E-2</v>
      </c>
      <c r="AG29" s="57"/>
    </row>
    <row r="30" spans="1:33" s="60" customFormat="1" ht="40.5" customHeight="1" x14ac:dyDescent="0.2">
      <c r="A30" s="126"/>
      <c r="B30" s="70" t="s">
        <v>255</v>
      </c>
      <c r="C30" s="119"/>
      <c r="D30" s="120"/>
      <c r="E30" s="120"/>
      <c r="F30" s="120"/>
      <c r="G30" s="120"/>
      <c r="H30" s="120"/>
      <c r="I30" s="120"/>
      <c r="J30" s="120"/>
      <c r="K30" s="120"/>
      <c r="L30" s="120"/>
      <c r="M30" s="120"/>
      <c r="N30" s="120"/>
      <c r="O30" s="57">
        <v>0.95</v>
      </c>
      <c r="P30" s="120"/>
      <c r="Q30" s="120"/>
      <c r="R30" s="120"/>
      <c r="S30" s="120"/>
      <c r="T30" s="120"/>
      <c r="U30" s="120"/>
      <c r="V30" s="120"/>
      <c r="W30" s="120"/>
      <c r="X30" s="120"/>
      <c r="Y30" s="120"/>
      <c r="Z30" s="120"/>
      <c r="AA30" s="120"/>
      <c r="AB30" s="120"/>
      <c r="AC30" s="120"/>
      <c r="AD30" s="120"/>
      <c r="AE30" s="120"/>
      <c r="AF30" s="125">
        <v>9.5000000000000001E-2</v>
      </c>
      <c r="AG30" s="57"/>
    </row>
    <row r="31" spans="1:33" ht="293.25" customHeight="1" x14ac:dyDescent="0.2">
      <c r="A31" s="180" t="s">
        <v>59</v>
      </c>
      <c r="B31" s="69" t="s">
        <v>87</v>
      </c>
      <c r="C31" s="69" t="s">
        <v>77</v>
      </c>
      <c r="D31" s="69" t="s">
        <v>81</v>
      </c>
      <c r="E31" s="3" t="s">
        <v>187</v>
      </c>
      <c r="F31" s="83" t="s">
        <v>85</v>
      </c>
      <c r="G31" s="3" t="s">
        <v>191</v>
      </c>
      <c r="H31" s="3" t="s">
        <v>247</v>
      </c>
      <c r="I31" s="80">
        <v>30</v>
      </c>
      <c r="J31" s="80">
        <v>9</v>
      </c>
      <c r="K31" s="81">
        <v>30</v>
      </c>
      <c r="L31" s="37" t="s">
        <v>217</v>
      </c>
      <c r="M31" s="95">
        <v>30</v>
      </c>
      <c r="N31" s="95">
        <v>30</v>
      </c>
      <c r="O31" s="96">
        <f t="shared" ref="O31:O33" si="6">+N31/M31</f>
        <v>1</v>
      </c>
      <c r="P31" s="3" t="s">
        <v>276</v>
      </c>
      <c r="Q31" s="6"/>
      <c r="R31" s="4"/>
      <c r="S31" s="6"/>
      <c r="T31" s="5"/>
      <c r="U31" s="82"/>
      <c r="V31" s="5"/>
      <c r="W31" s="54"/>
      <c r="X31" s="3"/>
      <c r="Y31" s="54"/>
      <c r="Z31" s="3"/>
      <c r="AA31" s="54"/>
      <c r="AB31" s="4"/>
      <c r="AC31" s="19"/>
      <c r="AD31" s="27"/>
      <c r="AE31" s="95">
        <v>300</v>
      </c>
      <c r="AF31" s="96">
        <v>0.1</v>
      </c>
      <c r="AG31" s="54"/>
    </row>
    <row r="32" spans="1:33" ht="219.75" customHeight="1" x14ac:dyDescent="0.2">
      <c r="A32" s="181"/>
      <c r="B32" s="69" t="s">
        <v>88</v>
      </c>
      <c r="C32" s="69" t="s">
        <v>78</v>
      </c>
      <c r="D32" s="69" t="s">
        <v>82</v>
      </c>
      <c r="E32" s="3" t="s">
        <v>187</v>
      </c>
      <c r="F32" s="83" t="s">
        <v>85</v>
      </c>
      <c r="G32" s="3" t="s">
        <v>191</v>
      </c>
      <c r="H32" s="3" t="s">
        <v>247</v>
      </c>
      <c r="I32" s="80">
        <v>40</v>
      </c>
      <c r="J32" s="80">
        <v>53</v>
      </c>
      <c r="K32" s="81">
        <v>132.5</v>
      </c>
      <c r="L32" s="37" t="s">
        <v>199</v>
      </c>
      <c r="M32" s="95">
        <v>92</v>
      </c>
      <c r="N32" s="95">
        <v>92</v>
      </c>
      <c r="O32" s="96">
        <f t="shared" si="6"/>
        <v>1</v>
      </c>
      <c r="P32" s="91" t="s">
        <v>311</v>
      </c>
      <c r="Q32" s="6"/>
      <c r="R32" s="4"/>
      <c r="S32" s="6"/>
      <c r="T32" s="5"/>
      <c r="U32" s="82"/>
      <c r="V32" s="5"/>
      <c r="W32" s="54"/>
      <c r="X32" s="3"/>
      <c r="Y32" s="54"/>
      <c r="Z32" s="3"/>
      <c r="AA32" s="54"/>
      <c r="AB32" s="4"/>
      <c r="AC32" s="19"/>
      <c r="AD32" s="27"/>
      <c r="AE32" s="95">
        <v>800</v>
      </c>
      <c r="AF32" s="96">
        <v>0.115</v>
      </c>
      <c r="AG32" s="54"/>
    </row>
    <row r="33" spans="1:33" ht="409.5" customHeight="1" x14ac:dyDescent="0.2">
      <c r="A33" s="181"/>
      <c r="B33" s="69" t="s">
        <v>89</v>
      </c>
      <c r="C33" s="69" t="s">
        <v>79</v>
      </c>
      <c r="D33" s="69" t="s">
        <v>83</v>
      </c>
      <c r="E33" s="3" t="s">
        <v>187</v>
      </c>
      <c r="F33" s="83" t="s">
        <v>85</v>
      </c>
      <c r="G33" s="3" t="s">
        <v>191</v>
      </c>
      <c r="H33" s="3" t="s">
        <v>247</v>
      </c>
      <c r="I33" s="80">
        <v>100</v>
      </c>
      <c r="J33" s="80">
        <v>73</v>
      </c>
      <c r="K33" s="81">
        <v>73</v>
      </c>
      <c r="L33" s="37" t="s">
        <v>201</v>
      </c>
      <c r="M33" s="95">
        <v>100</v>
      </c>
      <c r="N33" s="95">
        <v>100</v>
      </c>
      <c r="O33" s="96">
        <f t="shared" si="6"/>
        <v>1</v>
      </c>
      <c r="P33" s="3" t="s">
        <v>310</v>
      </c>
      <c r="Q33" s="6"/>
      <c r="R33" s="4"/>
      <c r="S33" s="6"/>
      <c r="T33" s="5"/>
      <c r="U33" s="82"/>
      <c r="V33" s="5"/>
      <c r="W33" s="54"/>
      <c r="X33" s="3"/>
      <c r="Y33" s="54"/>
      <c r="Z33" s="3"/>
      <c r="AA33" s="54"/>
      <c r="AB33" s="4"/>
      <c r="AC33" s="19"/>
      <c r="AD33" s="27"/>
      <c r="AE33" s="95">
        <v>1500</v>
      </c>
      <c r="AF33" s="96">
        <v>6.6699999999999995E-2</v>
      </c>
      <c r="AG33" s="54"/>
    </row>
    <row r="34" spans="1:33" ht="241.5" customHeight="1" x14ac:dyDescent="0.2">
      <c r="A34" s="182"/>
      <c r="B34" s="69" t="s">
        <v>86</v>
      </c>
      <c r="C34" s="69" t="s">
        <v>80</v>
      </c>
      <c r="D34" s="69" t="s">
        <v>84</v>
      </c>
      <c r="E34" s="3" t="s">
        <v>187</v>
      </c>
      <c r="F34" s="6" t="s">
        <v>55</v>
      </c>
      <c r="G34" s="3" t="s">
        <v>241</v>
      </c>
      <c r="H34" s="3" t="s">
        <v>244</v>
      </c>
      <c r="I34" s="80">
        <v>250</v>
      </c>
      <c r="J34" s="80">
        <v>39</v>
      </c>
      <c r="K34" s="81">
        <v>15.6</v>
      </c>
      <c r="L34" s="37" t="s">
        <v>196</v>
      </c>
      <c r="M34" s="98">
        <v>50</v>
      </c>
      <c r="N34" s="95">
        <v>43</v>
      </c>
      <c r="O34" s="96">
        <f t="shared" ref="O34" si="7">+N34/M34</f>
        <v>0.86</v>
      </c>
      <c r="P34" s="3" t="s">
        <v>273</v>
      </c>
      <c r="Q34" s="6"/>
      <c r="R34" s="4"/>
      <c r="S34" s="6"/>
      <c r="T34" s="5"/>
      <c r="U34" s="82"/>
      <c r="V34" s="5"/>
      <c r="W34" s="54"/>
      <c r="X34" s="3"/>
      <c r="Y34" s="54"/>
      <c r="Z34" s="3"/>
      <c r="AA34" s="54"/>
      <c r="AB34" s="4"/>
      <c r="AC34" s="19"/>
      <c r="AD34" s="27"/>
      <c r="AE34" s="98">
        <v>10000</v>
      </c>
      <c r="AF34" s="96">
        <v>4.3E-3</v>
      </c>
      <c r="AG34" s="54"/>
    </row>
    <row r="35" spans="1:33" s="60" customFormat="1" ht="45" customHeight="1" x14ac:dyDescent="0.2">
      <c r="A35" s="128"/>
      <c r="B35" s="70" t="s">
        <v>256</v>
      </c>
      <c r="C35" s="121"/>
      <c r="D35" s="122"/>
      <c r="E35" s="122"/>
      <c r="F35" s="122"/>
      <c r="G35" s="122"/>
      <c r="H35" s="122"/>
      <c r="I35" s="122"/>
      <c r="J35" s="122"/>
      <c r="K35" s="122"/>
      <c r="L35" s="122"/>
      <c r="M35" s="122"/>
      <c r="N35" s="122"/>
      <c r="O35" s="129">
        <f>SUM(O31:O34)/4</f>
        <v>0.96499999999999997</v>
      </c>
      <c r="P35" s="122"/>
      <c r="Q35" s="122"/>
      <c r="R35" s="122"/>
      <c r="S35" s="122"/>
      <c r="T35" s="122"/>
      <c r="U35" s="122"/>
      <c r="V35" s="122"/>
      <c r="W35" s="122"/>
      <c r="X35" s="122"/>
      <c r="Y35" s="122"/>
      <c r="Z35" s="122"/>
      <c r="AA35" s="122"/>
      <c r="AB35" s="122"/>
      <c r="AC35" s="122"/>
      <c r="AD35" s="122"/>
      <c r="AE35" s="122"/>
      <c r="AF35" s="129">
        <f>SUM(AF31:AF34)/4</f>
        <v>7.1500000000000008E-2</v>
      </c>
      <c r="AG35" s="54"/>
    </row>
    <row r="36" spans="1:33" ht="177" customHeight="1" x14ac:dyDescent="0.2">
      <c r="A36" s="177" t="s">
        <v>60</v>
      </c>
      <c r="B36" s="69" t="s">
        <v>99</v>
      </c>
      <c r="C36" s="69" t="s">
        <v>91</v>
      </c>
      <c r="D36" s="69" t="s">
        <v>95</v>
      </c>
      <c r="E36" s="3" t="s">
        <v>187</v>
      </c>
      <c r="F36" s="83" t="s">
        <v>55</v>
      </c>
      <c r="G36" s="3" t="s">
        <v>241</v>
      </c>
      <c r="H36" s="39" t="s">
        <v>246</v>
      </c>
      <c r="I36" s="80">
        <v>800</v>
      </c>
      <c r="J36" s="80">
        <v>800</v>
      </c>
      <c r="K36" s="81">
        <v>100</v>
      </c>
      <c r="L36" s="3" t="s">
        <v>198</v>
      </c>
      <c r="M36" s="95">
        <v>800</v>
      </c>
      <c r="N36" s="95">
        <v>800</v>
      </c>
      <c r="O36" s="96">
        <f t="shared" ref="O36" si="8">+N36/M36</f>
        <v>1</v>
      </c>
      <c r="P36" s="3" t="s">
        <v>275</v>
      </c>
      <c r="Q36" s="2"/>
      <c r="R36" s="3"/>
      <c r="S36" s="2"/>
      <c r="T36" s="3"/>
      <c r="U36" s="2"/>
      <c r="V36" s="3"/>
      <c r="W36" s="29"/>
      <c r="X36" s="3"/>
      <c r="Y36" s="54"/>
      <c r="Z36" s="26"/>
      <c r="AA36" s="54"/>
      <c r="AB36" s="4"/>
      <c r="AC36" s="38"/>
      <c r="AD36" s="4"/>
      <c r="AE36" s="67">
        <v>800</v>
      </c>
      <c r="AF36" s="137">
        <v>0.2</v>
      </c>
      <c r="AG36" s="28"/>
    </row>
    <row r="37" spans="1:33" ht="105" customHeight="1" x14ac:dyDescent="0.2">
      <c r="A37" s="178"/>
      <c r="B37" s="69" t="s">
        <v>100</v>
      </c>
      <c r="C37" s="69" t="s">
        <v>92</v>
      </c>
      <c r="D37" s="69" t="s">
        <v>96</v>
      </c>
      <c r="E37" s="3" t="s">
        <v>187</v>
      </c>
      <c r="F37" s="83" t="s">
        <v>30</v>
      </c>
      <c r="G37" s="39" t="s">
        <v>193</v>
      </c>
      <c r="H37" s="39" t="s">
        <v>248</v>
      </c>
      <c r="I37" s="80">
        <v>100</v>
      </c>
      <c r="J37" s="80">
        <v>50</v>
      </c>
      <c r="K37" s="81">
        <v>50</v>
      </c>
      <c r="L37" s="3" t="s">
        <v>231</v>
      </c>
      <c r="M37" s="95">
        <v>100</v>
      </c>
      <c r="N37" s="95">
        <v>100</v>
      </c>
      <c r="O37" s="96">
        <f t="shared" ref="O37" si="9">+N37/M37</f>
        <v>1</v>
      </c>
      <c r="P37" s="3" t="s">
        <v>292</v>
      </c>
      <c r="Q37" s="2"/>
      <c r="R37" s="3"/>
      <c r="S37" s="2"/>
      <c r="T37" s="3"/>
      <c r="U37" s="2"/>
      <c r="V37" s="3"/>
      <c r="W37" s="29"/>
      <c r="X37" s="3"/>
      <c r="Y37" s="54"/>
      <c r="Z37" s="26"/>
      <c r="AA37" s="54"/>
      <c r="AB37" s="4"/>
      <c r="AC37" s="38"/>
      <c r="AD37" s="4"/>
      <c r="AE37" s="67">
        <v>100</v>
      </c>
      <c r="AF37" s="137">
        <v>0.2</v>
      </c>
      <c r="AG37" s="28"/>
    </row>
    <row r="38" spans="1:33" ht="138" customHeight="1" x14ac:dyDescent="0.2">
      <c r="A38" s="178"/>
      <c r="B38" s="69" t="s">
        <v>101</v>
      </c>
      <c r="C38" s="22" t="s">
        <v>93</v>
      </c>
      <c r="D38" s="21" t="s">
        <v>97</v>
      </c>
      <c r="E38" s="7" t="s">
        <v>187</v>
      </c>
      <c r="F38" s="23" t="s">
        <v>30</v>
      </c>
      <c r="G38" s="39" t="s">
        <v>193</v>
      </c>
      <c r="H38" s="39" t="s">
        <v>243</v>
      </c>
      <c r="I38" s="67">
        <v>10</v>
      </c>
      <c r="J38" s="67">
        <v>5</v>
      </c>
      <c r="K38" s="68">
        <v>50</v>
      </c>
      <c r="L38" s="3" t="s">
        <v>230</v>
      </c>
      <c r="M38" s="95">
        <v>10</v>
      </c>
      <c r="N38" s="95">
        <v>10</v>
      </c>
      <c r="O38" s="96">
        <f t="shared" ref="O38:O39" si="10">+N38/M38</f>
        <v>1</v>
      </c>
      <c r="P38" s="1" t="s">
        <v>291</v>
      </c>
      <c r="Q38" s="16"/>
      <c r="R38" s="1"/>
      <c r="S38" s="2"/>
      <c r="T38" s="1"/>
      <c r="U38" s="16"/>
      <c r="V38" s="3"/>
      <c r="W38" s="29"/>
      <c r="X38" s="3"/>
      <c r="Y38" s="54"/>
      <c r="Z38" s="26"/>
      <c r="AA38" s="54"/>
      <c r="AB38" s="4"/>
      <c r="AC38" s="38"/>
      <c r="AD38" s="4"/>
      <c r="AE38" s="67">
        <v>100</v>
      </c>
      <c r="AF38" s="137">
        <v>0.1</v>
      </c>
      <c r="AG38" s="28"/>
    </row>
    <row r="39" spans="1:33" ht="164.25" customHeight="1" x14ac:dyDescent="0.2">
      <c r="A39" s="179"/>
      <c r="B39" s="69" t="s">
        <v>102</v>
      </c>
      <c r="C39" s="21" t="s">
        <v>94</v>
      </c>
      <c r="D39" s="21" t="s">
        <v>90</v>
      </c>
      <c r="E39" s="7" t="s">
        <v>187</v>
      </c>
      <c r="F39" s="23" t="s">
        <v>98</v>
      </c>
      <c r="G39" s="39" t="s">
        <v>192</v>
      </c>
      <c r="H39" s="39" t="s">
        <v>249</v>
      </c>
      <c r="I39" s="67">
        <v>100</v>
      </c>
      <c r="J39" s="67">
        <v>50</v>
      </c>
      <c r="K39" s="68">
        <v>50</v>
      </c>
      <c r="L39" s="3" t="s">
        <v>232</v>
      </c>
      <c r="M39" s="95">
        <v>100</v>
      </c>
      <c r="N39" s="95">
        <v>100</v>
      </c>
      <c r="O39" s="96">
        <f t="shared" si="10"/>
        <v>1</v>
      </c>
      <c r="P39" s="1" t="s">
        <v>293</v>
      </c>
      <c r="Q39" s="16"/>
      <c r="R39" s="1"/>
      <c r="S39" s="2"/>
      <c r="T39" s="1"/>
      <c r="U39" s="16"/>
      <c r="V39" s="3"/>
      <c r="W39" s="29"/>
      <c r="X39" s="3"/>
      <c r="Y39" s="54"/>
      <c r="Z39" s="26"/>
      <c r="AA39" s="54"/>
      <c r="AB39" s="4"/>
      <c r="AC39" s="38"/>
      <c r="AD39" s="4"/>
      <c r="AE39" s="67">
        <v>100</v>
      </c>
      <c r="AF39" s="137">
        <v>0.2</v>
      </c>
      <c r="AG39" s="28"/>
    </row>
    <row r="40" spans="1:33" s="60" customFormat="1" ht="50.25" customHeight="1" x14ac:dyDescent="0.2">
      <c r="A40" s="124"/>
      <c r="B40" s="70" t="s">
        <v>257</v>
      </c>
      <c r="C40" s="121"/>
      <c r="D40" s="122"/>
      <c r="E40" s="122"/>
      <c r="F40" s="122"/>
      <c r="G40" s="122"/>
      <c r="H40" s="122"/>
      <c r="I40" s="122"/>
      <c r="J40" s="122"/>
      <c r="K40" s="122"/>
      <c r="L40" s="122"/>
      <c r="M40" s="122"/>
      <c r="N40" s="122"/>
      <c r="O40" s="130">
        <f>SUM(O36:O39)/4</f>
        <v>1</v>
      </c>
      <c r="P40" s="122"/>
      <c r="Q40" s="122"/>
      <c r="R40" s="122"/>
      <c r="S40" s="122"/>
      <c r="T40" s="122"/>
      <c r="U40" s="122"/>
      <c r="V40" s="122"/>
      <c r="W40" s="122"/>
      <c r="X40" s="122"/>
      <c r="Y40" s="122"/>
      <c r="Z40" s="122"/>
      <c r="AA40" s="122"/>
      <c r="AB40" s="122"/>
      <c r="AC40" s="122"/>
      <c r="AD40" s="122"/>
      <c r="AE40" s="122"/>
      <c r="AF40" s="149">
        <f>SUM(AF36:AF39)/4</f>
        <v>0.17499999999999999</v>
      </c>
      <c r="AG40" s="148"/>
    </row>
    <row r="41" spans="1:33" ht="365.25" customHeight="1" x14ac:dyDescent="0.2">
      <c r="A41" s="175"/>
      <c r="B41" s="69" t="s">
        <v>128</v>
      </c>
      <c r="C41" s="22" t="s">
        <v>103</v>
      </c>
      <c r="D41" s="21" t="s">
        <v>114</v>
      </c>
      <c r="E41" s="7" t="s">
        <v>187</v>
      </c>
      <c r="F41" s="23" t="s">
        <v>125</v>
      </c>
      <c r="G41" s="62" t="s">
        <v>191</v>
      </c>
      <c r="H41" s="62" t="s">
        <v>243</v>
      </c>
      <c r="I41" s="80">
        <v>20</v>
      </c>
      <c r="J41" s="80">
        <v>5</v>
      </c>
      <c r="K41" s="81">
        <v>25</v>
      </c>
      <c r="L41" s="39" t="s">
        <v>200</v>
      </c>
      <c r="M41" s="95">
        <v>20</v>
      </c>
      <c r="N41" s="95">
        <v>20</v>
      </c>
      <c r="O41" s="96">
        <f t="shared" ref="O41:O42" si="11">+N41/M41</f>
        <v>1</v>
      </c>
      <c r="P41" s="1" t="s">
        <v>277</v>
      </c>
      <c r="Q41" s="13"/>
      <c r="R41" s="1"/>
      <c r="S41" s="57"/>
      <c r="T41" s="1"/>
      <c r="U41" s="13"/>
      <c r="V41" s="3"/>
      <c r="W41" s="57"/>
      <c r="X41" s="3"/>
      <c r="Y41" s="57"/>
      <c r="Z41" s="3"/>
      <c r="AA41" s="57"/>
      <c r="AB41" s="4"/>
      <c r="AC41" s="38"/>
      <c r="AD41" s="56"/>
      <c r="AE41" s="67">
        <v>100</v>
      </c>
      <c r="AF41" s="137">
        <v>0.2</v>
      </c>
      <c r="AG41" s="54"/>
    </row>
    <row r="42" spans="1:33" ht="409.5" customHeight="1" x14ac:dyDescent="0.2">
      <c r="A42" s="175"/>
      <c r="B42" s="69" t="s">
        <v>129</v>
      </c>
      <c r="C42" s="22" t="s">
        <v>104</v>
      </c>
      <c r="D42" s="21" t="s">
        <v>115</v>
      </c>
      <c r="E42" s="7" t="s">
        <v>187</v>
      </c>
      <c r="F42" s="23" t="s">
        <v>126</v>
      </c>
      <c r="G42" s="62" t="s">
        <v>304</v>
      </c>
      <c r="H42" s="62" t="s">
        <v>245</v>
      </c>
      <c r="I42" s="80">
        <v>100</v>
      </c>
      <c r="J42" s="80">
        <v>45</v>
      </c>
      <c r="K42" s="81">
        <v>45</v>
      </c>
      <c r="L42" s="39" t="s">
        <v>204</v>
      </c>
      <c r="M42" s="95">
        <v>100</v>
      </c>
      <c r="N42" s="95">
        <v>100</v>
      </c>
      <c r="O42" s="96">
        <f t="shared" si="11"/>
        <v>1</v>
      </c>
      <c r="P42" s="1" t="s">
        <v>312</v>
      </c>
      <c r="Q42" s="13"/>
      <c r="R42" s="1"/>
      <c r="S42" s="57"/>
      <c r="T42" s="1"/>
      <c r="U42" s="13"/>
      <c r="V42" s="3"/>
      <c r="W42" s="57"/>
      <c r="X42" s="3"/>
      <c r="Y42" s="57"/>
      <c r="Z42" s="3"/>
      <c r="AA42" s="57"/>
      <c r="AB42" s="4"/>
      <c r="AC42" s="38"/>
      <c r="AD42" s="56"/>
      <c r="AE42" s="67">
        <v>100</v>
      </c>
      <c r="AF42" s="137">
        <v>0.2</v>
      </c>
      <c r="AG42" s="54"/>
    </row>
    <row r="43" spans="1:33" ht="158.25" customHeight="1" x14ac:dyDescent="0.2">
      <c r="A43" s="175"/>
      <c r="B43" s="69" t="s">
        <v>130</v>
      </c>
      <c r="C43" s="22" t="s">
        <v>105</v>
      </c>
      <c r="D43" s="21" t="s">
        <v>116</v>
      </c>
      <c r="E43" s="7" t="s">
        <v>187</v>
      </c>
      <c r="F43" s="23" t="s">
        <v>126</v>
      </c>
      <c r="G43" s="62" t="s">
        <v>304</v>
      </c>
      <c r="H43" s="62" t="s">
        <v>243</v>
      </c>
      <c r="I43" s="80">
        <v>1</v>
      </c>
      <c r="J43" s="80">
        <v>0</v>
      </c>
      <c r="K43" s="81">
        <v>0</v>
      </c>
      <c r="L43" s="39" t="s">
        <v>203</v>
      </c>
      <c r="M43" s="95">
        <v>1</v>
      </c>
      <c r="N43" s="95">
        <v>1</v>
      </c>
      <c r="O43" s="96">
        <f t="shared" ref="O43" si="12">+N43/M43</f>
        <v>1</v>
      </c>
      <c r="P43" s="1" t="s">
        <v>278</v>
      </c>
      <c r="Q43" s="13"/>
      <c r="R43" s="1"/>
      <c r="S43" s="57"/>
      <c r="T43" s="1"/>
      <c r="U43" s="13"/>
      <c r="V43" s="3"/>
      <c r="W43" s="57"/>
      <c r="X43" s="3"/>
      <c r="Y43" s="57"/>
      <c r="Z43" s="3"/>
      <c r="AA43" s="57"/>
      <c r="AB43" s="4"/>
      <c r="AC43" s="38"/>
      <c r="AD43" s="56"/>
      <c r="AE43" s="67">
        <v>3</v>
      </c>
      <c r="AF43" s="137">
        <v>0.33329999999999999</v>
      </c>
      <c r="AG43" s="54"/>
    </row>
    <row r="44" spans="1:33" ht="123" customHeight="1" x14ac:dyDescent="0.2">
      <c r="A44" s="175"/>
      <c r="B44" s="69" t="s">
        <v>131</v>
      </c>
      <c r="C44" s="22" t="s">
        <v>106</v>
      </c>
      <c r="D44" s="21" t="s">
        <v>117</v>
      </c>
      <c r="E44" s="7" t="s">
        <v>187</v>
      </c>
      <c r="F44" s="23" t="s">
        <v>126</v>
      </c>
      <c r="G44" s="62" t="s">
        <v>304</v>
      </c>
      <c r="H44" s="62" t="s">
        <v>243</v>
      </c>
      <c r="I44" s="80">
        <v>5</v>
      </c>
      <c r="J44" s="80">
        <v>3</v>
      </c>
      <c r="K44" s="81">
        <v>60</v>
      </c>
      <c r="L44" s="39" t="s">
        <v>202</v>
      </c>
      <c r="M44" s="95">
        <v>5</v>
      </c>
      <c r="N44" s="95">
        <v>5</v>
      </c>
      <c r="O44" s="96">
        <f t="shared" ref="O44:O45" si="13">+N44/M44</f>
        <v>1</v>
      </c>
      <c r="P44" s="39" t="s">
        <v>296</v>
      </c>
      <c r="Q44" s="13"/>
      <c r="R44" s="1"/>
      <c r="S44" s="57"/>
      <c r="T44" s="1"/>
      <c r="U44" s="13"/>
      <c r="V44" s="3"/>
      <c r="W44" s="57"/>
      <c r="X44" s="3"/>
      <c r="Y44" s="57"/>
      <c r="Z44" s="3"/>
      <c r="AA44" s="57"/>
      <c r="AB44" s="4"/>
      <c r="AC44" s="38"/>
      <c r="AD44" s="56"/>
      <c r="AE44" s="67">
        <v>100</v>
      </c>
      <c r="AF44" s="137">
        <v>0.05</v>
      </c>
      <c r="AG44" s="54"/>
    </row>
    <row r="45" spans="1:33" ht="192" customHeight="1" x14ac:dyDescent="0.2">
      <c r="A45" s="175"/>
      <c r="B45" s="69" t="s">
        <v>132</v>
      </c>
      <c r="C45" s="22" t="s">
        <v>107</v>
      </c>
      <c r="D45" s="21" t="s">
        <v>118</v>
      </c>
      <c r="E45" s="7" t="s">
        <v>187</v>
      </c>
      <c r="F45" s="23" t="s">
        <v>127</v>
      </c>
      <c r="G45" s="62" t="s">
        <v>242</v>
      </c>
      <c r="H45" s="62" t="s">
        <v>243</v>
      </c>
      <c r="I45" s="67">
        <v>2</v>
      </c>
      <c r="J45" s="67">
        <v>0</v>
      </c>
      <c r="K45" s="68">
        <v>0</v>
      </c>
      <c r="L45" s="39" t="s">
        <v>225</v>
      </c>
      <c r="M45" s="95">
        <v>2</v>
      </c>
      <c r="N45" s="95">
        <v>1.53</v>
      </c>
      <c r="O45" s="96">
        <f t="shared" si="13"/>
        <v>0.76500000000000001</v>
      </c>
      <c r="P45" s="1" t="s">
        <v>313</v>
      </c>
      <c r="Q45" s="13"/>
      <c r="R45" s="1"/>
      <c r="S45" s="57"/>
      <c r="T45" s="1"/>
      <c r="U45" s="13"/>
      <c r="V45" s="3"/>
      <c r="W45" s="57"/>
      <c r="X45" s="3"/>
      <c r="Y45" s="57"/>
      <c r="Z45" s="3"/>
      <c r="AA45" s="57"/>
      <c r="AB45" s="4"/>
      <c r="AC45" s="38"/>
      <c r="AD45" s="56"/>
      <c r="AE45" s="67">
        <v>7</v>
      </c>
      <c r="AF45" s="137">
        <v>0.2185</v>
      </c>
      <c r="AG45" s="54"/>
    </row>
    <row r="46" spans="1:33" ht="180.75" customHeight="1" x14ac:dyDescent="0.2">
      <c r="A46" s="175"/>
      <c r="B46" s="69" t="s">
        <v>133</v>
      </c>
      <c r="C46" s="22" t="s">
        <v>108</v>
      </c>
      <c r="D46" s="21" t="s">
        <v>119</v>
      </c>
      <c r="E46" s="7" t="s">
        <v>187</v>
      </c>
      <c r="F46" s="23" t="s">
        <v>127</v>
      </c>
      <c r="G46" s="62" t="s">
        <v>242</v>
      </c>
      <c r="H46" s="62" t="s">
        <v>243</v>
      </c>
      <c r="I46" s="67">
        <v>0.1</v>
      </c>
      <c r="J46" s="67">
        <v>0</v>
      </c>
      <c r="K46" s="68">
        <v>0</v>
      </c>
      <c r="L46" s="39" t="s">
        <v>226</v>
      </c>
      <c r="M46" s="95">
        <v>0.1</v>
      </c>
      <c r="N46" s="95">
        <v>0.1</v>
      </c>
      <c r="O46" s="96">
        <f t="shared" ref="O46" si="14">+N46/M46</f>
        <v>1</v>
      </c>
      <c r="P46" s="1" t="s">
        <v>314</v>
      </c>
      <c r="Q46" s="13"/>
      <c r="R46" s="1"/>
      <c r="S46" s="57"/>
      <c r="T46" s="1"/>
      <c r="U46" s="13"/>
      <c r="V46" s="3"/>
      <c r="W46" s="57"/>
      <c r="X46" s="3"/>
      <c r="Y46" s="57"/>
      <c r="Z46" s="3"/>
      <c r="AA46" s="57"/>
      <c r="AB46" s="4"/>
      <c r="AC46" s="38"/>
      <c r="AD46" s="56"/>
      <c r="AE46" s="67">
        <v>1</v>
      </c>
      <c r="AF46" s="137">
        <v>0.1</v>
      </c>
      <c r="AG46" s="54"/>
    </row>
    <row r="47" spans="1:33" ht="170.25" customHeight="1" x14ac:dyDescent="0.2">
      <c r="A47" s="175"/>
      <c r="B47" s="69" t="s">
        <v>134</v>
      </c>
      <c r="C47" s="22" t="s">
        <v>109</v>
      </c>
      <c r="D47" s="21" t="s">
        <v>120</v>
      </c>
      <c r="E47" s="7" t="s">
        <v>187</v>
      </c>
      <c r="F47" s="23" t="s">
        <v>127</v>
      </c>
      <c r="G47" s="62" t="s">
        <v>242</v>
      </c>
      <c r="H47" s="62" t="s">
        <v>243</v>
      </c>
      <c r="I47" s="67">
        <v>10</v>
      </c>
      <c r="J47" s="67">
        <v>4</v>
      </c>
      <c r="K47" s="68">
        <v>40</v>
      </c>
      <c r="L47" s="39" t="s">
        <v>209</v>
      </c>
      <c r="M47" s="95">
        <v>10</v>
      </c>
      <c r="N47" s="95">
        <v>10</v>
      </c>
      <c r="O47" s="96">
        <f t="shared" ref="O47:O48" si="15">+N47/M47</f>
        <v>1</v>
      </c>
      <c r="P47" s="1" t="s">
        <v>315</v>
      </c>
      <c r="Q47" s="13"/>
      <c r="R47" s="1"/>
      <c r="S47" s="57"/>
      <c r="T47" s="1"/>
      <c r="U47" s="13"/>
      <c r="V47" s="3"/>
      <c r="W47" s="57"/>
      <c r="X47" s="3"/>
      <c r="Y47" s="57"/>
      <c r="Z47" s="3"/>
      <c r="AA47" s="57"/>
      <c r="AB47" s="4"/>
      <c r="AC47" s="38"/>
      <c r="AD47" s="56"/>
      <c r="AE47" s="67">
        <v>100</v>
      </c>
      <c r="AF47" s="137">
        <v>0.1</v>
      </c>
      <c r="AG47" s="54"/>
    </row>
    <row r="48" spans="1:33" ht="409.5" customHeight="1" x14ac:dyDescent="0.2">
      <c r="A48" s="175"/>
      <c r="B48" s="69" t="s">
        <v>135</v>
      </c>
      <c r="C48" s="22" t="s">
        <v>110</v>
      </c>
      <c r="D48" s="21" t="s">
        <v>121</v>
      </c>
      <c r="E48" s="7" t="s">
        <v>187</v>
      </c>
      <c r="F48" s="23" t="s">
        <v>127</v>
      </c>
      <c r="G48" s="62" t="s">
        <v>242</v>
      </c>
      <c r="H48" s="62" t="s">
        <v>243</v>
      </c>
      <c r="I48" s="67">
        <v>10</v>
      </c>
      <c r="J48" s="67">
        <v>0.6</v>
      </c>
      <c r="K48" s="68">
        <v>6</v>
      </c>
      <c r="L48" s="39" t="s">
        <v>213</v>
      </c>
      <c r="M48" s="95">
        <v>10</v>
      </c>
      <c r="N48" s="95">
        <v>10</v>
      </c>
      <c r="O48" s="96">
        <f t="shared" si="15"/>
        <v>1</v>
      </c>
      <c r="P48" s="1" t="s">
        <v>316</v>
      </c>
      <c r="Q48" s="13"/>
      <c r="R48" s="1"/>
      <c r="S48" s="57"/>
      <c r="T48" s="1"/>
      <c r="U48" s="13"/>
      <c r="V48" s="3"/>
      <c r="W48" s="57"/>
      <c r="X48" s="3"/>
      <c r="Y48" s="57"/>
      <c r="Z48" s="3"/>
      <c r="AA48" s="57"/>
      <c r="AB48" s="4"/>
      <c r="AC48" s="38"/>
      <c r="AD48" s="56"/>
      <c r="AE48" s="67">
        <v>100</v>
      </c>
      <c r="AF48" s="137">
        <v>0.1</v>
      </c>
      <c r="AG48" s="54"/>
    </row>
    <row r="49" spans="1:33" ht="327.75" customHeight="1" x14ac:dyDescent="0.2">
      <c r="A49" s="175"/>
      <c r="B49" s="69" t="s">
        <v>136</v>
      </c>
      <c r="C49" s="22" t="s">
        <v>111</v>
      </c>
      <c r="D49" s="21" t="s">
        <v>122</v>
      </c>
      <c r="E49" s="7" t="s">
        <v>187</v>
      </c>
      <c r="F49" s="23" t="s">
        <v>52</v>
      </c>
      <c r="G49" s="62" t="s">
        <v>188</v>
      </c>
      <c r="H49" s="62" t="s">
        <v>243</v>
      </c>
      <c r="I49" s="67">
        <v>23</v>
      </c>
      <c r="J49" s="67">
        <v>0</v>
      </c>
      <c r="K49" s="68">
        <v>0</v>
      </c>
      <c r="L49" s="39" t="s">
        <v>237</v>
      </c>
      <c r="M49" s="95">
        <v>23</v>
      </c>
      <c r="N49" s="95">
        <v>23</v>
      </c>
      <c r="O49" s="96">
        <f t="shared" ref="O49:O51" si="16">+N49/M49</f>
        <v>1</v>
      </c>
      <c r="P49" s="1" t="s">
        <v>317</v>
      </c>
      <c r="Q49" s="13"/>
      <c r="R49" s="1"/>
      <c r="S49" s="57"/>
      <c r="T49" s="1"/>
      <c r="U49" s="13"/>
      <c r="V49" s="3"/>
      <c r="W49" s="57"/>
      <c r="X49" s="3"/>
      <c r="Y49" s="57"/>
      <c r="Z49" s="3"/>
      <c r="AA49" s="57"/>
      <c r="AB49" s="4"/>
      <c r="AC49" s="38"/>
      <c r="AD49" s="56"/>
      <c r="AE49" s="67">
        <v>25</v>
      </c>
      <c r="AF49" s="137">
        <v>0.92</v>
      </c>
      <c r="AG49" s="54"/>
    </row>
    <row r="50" spans="1:33" ht="196.5" customHeight="1" x14ac:dyDescent="0.2">
      <c r="A50" s="175"/>
      <c r="B50" s="69" t="s">
        <v>137</v>
      </c>
      <c r="C50" s="22" t="s">
        <v>112</v>
      </c>
      <c r="D50" s="21" t="s">
        <v>123</v>
      </c>
      <c r="E50" s="7" t="s">
        <v>187</v>
      </c>
      <c r="F50" s="23" t="s">
        <v>52</v>
      </c>
      <c r="G50" s="62" t="s">
        <v>188</v>
      </c>
      <c r="H50" s="62" t="s">
        <v>243</v>
      </c>
      <c r="I50" s="80">
        <v>0.35</v>
      </c>
      <c r="J50" s="80">
        <v>0.1</v>
      </c>
      <c r="K50" s="81">
        <v>0</v>
      </c>
      <c r="L50" s="39" t="s">
        <v>206</v>
      </c>
      <c r="M50" s="95">
        <v>0.35</v>
      </c>
      <c r="N50" s="95">
        <v>0.35</v>
      </c>
      <c r="O50" s="96">
        <f t="shared" si="16"/>
        <v>1</v>
      </c>
      <c r="P50" s="1" t="s">
        <v>318</v>
      </c>
      <c r="Q50" s="13"/>
      <c r="R50" s="1"/>
      <c r="S50" s="57"/>
      <c r="T50" s="1"/>
      <c r="U50" s="13"/>
      <c r="V50" s="3"/>
      <c r="W50" s="57"/>
      <c r="X50" s="3"/>
      <c r="Y50" s="57"/>
      <c r="Z50" s="3"/>
      <c r="AA50" s="57"/>
      <c r="AB50" s="4"/>
      <c r="AC50" s="38"/>
      <c r="AD50" s="56"/>
      <c r="AE50" s="67">
        <v>2</v>
      </c>
      <c r="AF50" s="137">
        <v>0.17499999999999999</v>
      </c>
      <c r="AG50" s="54"/>
    </row>
    <row r="51" spans="1:33" ht="253.5" customHeight="1" thickBot="1" x14ac:dyDescent="0.25">
      <c r="A51" s="176"/>
      <c r="B51" s="69" t="s">
        <v>138</v>
      </c>
      <c r="C51" s="22" t="s">
        <v>113</v>
      </c>
      <c r="D51" s="21" t="s">
        <v>124</v>
      </c>
      <c r="E51" s="7" t="s">
        <v>187</v>
      </c>
      <c r="F51" s="23" t="s">
        <v>52</v>
      </c>
      <c r="G51" s="62" t="s">
        <v>188</v>
      </c>
      <c r="H51" s="62" t="s">
        <v>243</v>
      </c>
      <c r="I51" s="80">
        <v>10</v>
      </c>
      <c r="J51" s="80">
        <v>2.5</v>
      </c>
      <c r="K51" s="81">
        <v>25</v>
      </c>
      <c r="L51" s="39" t="s">
        <v>207</v>
      </c>
      <c r="M51" s="95">
        <v>10</v>
      </c>
      <c r="N51" s="95">
        <v>10</v>
      </c>
      <c r="O51" s="96">
        <f t="shared" si="16"/>
        <v>1</v>
      </c>
      <c r="P51" s="1" t="s">
        <v>319</v>
      </c>
      <c r="Q51" s="13"/>
      <c r="R51" s="1"/>
      <c r="S51" s="57"/>
      <c r="T51" s="1"/>
      <c r="U51" s="13"/>
      <c r="V51" s="3"/>
      <c r="W51" s="57"/>
      <c r="X51" s="3"/>
      <c r="Y51" s="57"/>
      <c r="Z51" s="3"/>
      <c r="AA51" s="57"/>
      <c r="AB51" s="4"/>
      <c r="AC51" s="38"/>
      <c r="AD51" s="56"/>
      <c r="AE51" s="67">
        <v>100</v>
      </c>
      <c r="AF51" s="137">
        <v>0.1</v>
      </c>
      <c r="AG51" s="54"/>
    </row>
    <row r="52" spans="1:33" s="60" customFormat="1" ht="42" customHeight="1" thickBot="1" x14ac:dyDescent="0.25">
      <c r="A52" s="124"/>
      <c r="B52" s="70" t="s">
        <v>258</v>
      </c>
      <c r="C52" s="121"/>
      <c r="D52" s="122"/>
      <c r="E52" s="122"/>
      <c r="F52" s="122"/>
      <c r="G52" s="122"/>
      <c r="H52" s="122"/>
      <c r="I52" s="122"/>
      <c r="J52" s="122"/>
      <c r="K52" s="122"/>
      <c r="L52" s="122"/>
      <c r="M52" s="122"/>
      <c r="N52" s="122"/>
      <c r="O52" s="131">
        <f>SUM(O41:O51)/11</f>
        <v>0.97863636363636364</v>
      </c>
      <c r="P52" s="122"/>
      <c r="Q52" s="122"/>
      <c r="R52" s="122"/>
      <c r="S52" s="122"/>
      <c r="T52" s="122"/>
      <c r="U52" s="122"/>
      <c r="V52" s="122"/>
      <c r="W52" s="122"/>
      <c r="X52" s="122"/>
      <c r="Y52" s="122"/>
      <c r="Z52" s="122"/>
      <c r="AA52" s="122"/>
      <c r="AB52" s="122"/>
      <c r="AC52" s="122"/>
      <c r="AD52" s="122"/>
      <c r="AE52" s="139"/>
      <c r="AF52" s="30">
        <f>SUM(AF41:AF51)/11</f>
        <v>0.2269818181818182</v>
      </c>
      <c r="AG52" s="148"/>
    </row>
    <row r="53" spans="1:33" ht="157.5" customHeight="1" x14ac:dyDescent="0.2">
      <c r="A53" s="174" t="s">
        <v>61</v>
      </c>
      <c r="B53" s="69" t="s">
        <v>148</v>
      </c>
      <c r="C53" s="22" t="s">
        <v>139</v>
      </c>
      <c r="D53" s="21" t="s">
        <v>143</v>
      </c>
      <c r="E53" s="7" t="s">
        <v>187</v>
      </c>
      <c r="F53" s="23" t="s">
        <v>29</v>
      </c>
      <c r="G53" s="62" t="s">
        <v>238</v>
      </c>
      <c r="H53" s="62" t="s">
        <v>245</v>
      </c>
      <c r="I53" s="67">
        <v>100</v>
      </c>
      <c r="J53" s="67">
        <v>8</v>
      </c>
      <c r="K53" s="68">
        <v>8</v>
      </c>
      <c r="L53" s="39" t="s">
        <v>224</v>
      </c>
      <c r="M53" s="95">
        <v>100</v>
      </c>
      <c r="N53" s="95">
        <v>80</v>
      </c>
      <c r="O53" s="96">
        <f t="shared" ref="O53" si="17">+N53/M53</f>
        <v>0.8</v>
      </c>
      <c r="P53" s="40" t="s">
        <v>288</v>
      </c>
      <c r="Q53" s="31"/>
      <c r="R53" s="1"/>
      <c r="S53" s="30"/>
      <c r="T53" s="1"/>
      <c r="U53" s="31"/>
      <c r="V53" s="4"/>
      <c r="W53" s="28"/>
      <c r="X53" s="3"/>
      <c r="Y53" s="28"/>
      <c r="Z53" s="3"/>
      <c r="AA53" s="57"/>
      <c r="AB53" s="3"/>
      <c r="AC53" s="32"/>
      <c r="AD53" s="56"/>
      <c r="AE53" s="67">
        <v>100</v>
      </c>
      <c r="AF53" s="137">
        <v>0.16</v>
      </c>
      <c r="AG53" s="28"/>
    </row>
    <row r="54" spans="1:33" ht="87" customHeight="1" x14ac:dyDescent="0.2">
      <c r="A54" s="174"/>
      <c r="B54" s="69" t="s">
        <v>149</v>
      </c>
      <c r="C54" s="22" t="s">
        <v>140</v>
      </c>
      <c r="D54" s="21" t="s">
        <v>144</v>
      </c>
      <c r="E54" s="7" t="s">
        <v>187</v>
      </c>
      <c r="F54" s="55" t="s">
        <v>52</v>
      </c>
      <c r="G54" s="62" t="s">
        <v>188</v>
      </c>
      <c r="H54" s="62" t="s">
        <v>243</v>
      </c>
      <c r="I54" s="80">
        <v>15</v>
      </c>
      <c r="J54" s="80">
        <v>10</v>
      </c>
      <c r="K54" s="81">
        <v>66.67</v>
      </c>
      <c r="L54" s="39" t="s">
        <v>208</v>
      </c>
      <c r="M54" s="95">
        <v>15</v>
      </c>
      <c r="N54" s="95">
        <v>15</v>
      </c>
      <c r="O54" s="96">
        <f t="shared" ref="O54:O56" si="18">+N54/M54</f>
        <v>1</v>
      </c>
      <c r="P54" s="40" t="s">
        <v>279</v>
      </c>
      <c r="Q54" s="31"/>
      <c r="R54" s="1"/>
      <c r="S54" s="30"/>
      <c r="T54" s="1"/>
      <c r="U54" s="31"/>
      <c r="V54" s="4"/>
      <c r="W54" s="28"/>
      <c r="X54" s="3"/>
      <c r="Y54" s="28"/>
      <c r="Z54" s="3"/>
      <c r="AA54" s="57"/>
      <c r="AB54" s="3"/>
      <c r="AC54" s="32"/>
      <c r="AD54" s="56"/>
      <c r="AE54" s="67">
        <v>100</v>
      </c>
      <c r="AF54" s="137">
        <v>0.15</v>
      </c>
      <c r="AG54" s="28"/>
    </row>
    <row r="55" spans="1:33" ht="73.5" customHeight="1" x14ac:dyDescent="0.2">
      <c r="A55" s="174"/>
      <c r="B55" s="69" t="s">
        <v>150</v>
      </c>
      <c r="C55" s="22" t="s">
        <v>141</v>
      </c>
      <c r="D55" s="21" t="s">
        <v>145</v>
      </c>
      <c r="E55" s="7" t="s">
        <v>187</v>
      </c>
      <c r="F55" s="23" t="s">
        <v>147</v>
      </c>
      <c r="G55" s="62" t="s">
        <v>194</v>
      </c>
      <c r="H55" s="62" t="s">
        <v>243</v>
      </c>
      <c r="I55" s="67">
        <v>15</v>
      </c>
      <c r="J55" s="67">
        <v>6</v>
      </c>
      <c r="K55" s="68">
        <v>40</v>
      </c>
      <c r="L55" s="39" t="s">
        <v>218</v>
      </c>
      <c r="M55" s="95">
        <v>15</v>
      </c>
      <c r="N55" s="95">
        <v>10</v>
      </c>
      <c r="O55" s="96">
        <f t="shared" si="18"/>
        <v>0.66666666666666663</v>
      </c>
      <c r="P55" s="40" t="s">
        <v>283</v>
      </c>
      <c r="Q55" s="31"/>
      <c r="R55" s="1"/>
      <c r="S55" s="30"/>
      <c r="T55" s="1"/>
      <c r="U55" s="31"/>
      <c r="V55" s="4"/>
      <c r="W55" s="28"/>
      <c r="X55" s="3"/>
      <c r="Y55" s="28"/>
      <c r="Z55" s="3"/>
      <c r="AA55" s="57"/>
      <c r="AB55" s="3"/>
      <c r="AC55" s="32"/>
      <c r="AD55" s="56"/>
      <c r="AE55" s="67">
        <v>100</v>
      </c>
      <c r="AF55" s="137">
        <v>0.1</v>
      </c>
      <c r="AG55" s="28"/>
    </row>
    <row r="56" spans="1:33" ht="209.25" customHeight="1" x14ac:dyDescent="0.2">
      <c r="A56" s="174"/>
      <c r="B56" s="3" t="s">
        <v>151</v>
      </c>
      <c r="C56" s="22" t="s">
        <v>142</v>
      </c>
      <c r="D56" s="21" t="s">
        <v>146</v>
      </c>
      <c r="E56" s="7" t="s">
        <v>187</v>
      </c>
      <c r="F56" s="23" t="s">
        <v>147</v>
      </c>
      <c r="G56" s="62" t="s">
        <v>194</v>
      </c>
      <c r="H56" s="62" t="s">
        <v>243</v>
      </c>
      <c r="I56" s="67">
        <v>15</v>
      </c>
      <c r="J56" s="67">
        <v>5</v>
      </c>
      <c r="K56" s="68">
        <v>33.33</v>
      </c>
      <c r="L56" s="39" t="s">
        <v>221</v>
      </c>
      <c r="M56" s="95">
        <v>15</v>
      </c>
      <c r="N56" s="95">
        <v>14.5</v>
      </c>
      <c r="O56" s="96">
        <f t="shared" si="18"/>
        <v>0.96666666666666667</v>
      </c>
      <c r="P56" s="40" t="s">
        <v>286</v>
      </c>
      <c r="Q56" s="31"/>
      <c r="R56" s="1"/>
      <c r="S56" s="30"/>
      <c r="T56" s="1"/>
      <c r="U56" s="31"/>
      <c r="V56" s="4"/>
      <c r="W56" s="28"/>
      <c r="X56" s="3"/>
      <c r="Y56" s="28"/>
      <c r="Z56" s="3"/>
      <c r="AA56" s="57"/>
      <c r="AB56" s="3"/>
      <c r="AC56" s="32"/>
      <c r="AD56" s="56"/>
      <c r="AE56" s="67">
        <v>100</v>
      </c>
      <c r="AF56" s="137">
        <v>0.14499999999999999</v>
      </c>
      <c r="AG56" s="28"/>
    </row>
    <row r="57" spans="1:33" s="60" customFormat="1" ht="55.5" customHeight="1" x14ac:dyDescent="0.2">
      <c r="A57" s="126"/>
      <c r="B57" s="70" t="s">
        <v>259</v>
      </c>
      <c r="C57" s="121"/>
      <c r="D57" s="122"/>
      <c r="E57" s="122"/>
      <c r="F57" s="122"/>
      <c r="G57" s="122"/>
      <c r="H57" s="122"/>
      <c r="I57" s="122"/>
      <c r="J57" s="122"/>
      <c r="K57" s="122"/>
      <c r="L57" s="122"/>
      <c r="M57" s="122"/>
      <c r="N57" s="122"/>
      <c r="O57" s="129">
        <f>SUM(O53:O56)/4</f>
        <v>0.85833333333333339</v>
      </c>
      <c r="P57" s="122"/>
      <c r="Q57" s="122"/>
      <c r="R57" s="122"/>
      <c r="S57" s="122"/>
      <c r="T57" s="122"/>
      <c r="U57" s="122"/>
      <c r="V57" s="122"/>
      <c r="W57" s="122"/>
      <c r="X57" s="122"/>
      <c r="Y57" s="122"/>
      <c r="Z57" s="122"/>
      <c r="AA57" s="122"/>
      <c r="AB57" s="122"/>
      <c r="AC57" s="122"/>
      <c r="AD57" s="122"/>
      <c r="AE57" s="122"/>
      <c r="AF57" s="30">
        <f>SUM(AF53:AF56)/4</f>
        <v>0.13875000000000001</v>
      </c>
      <c r="AG57" s="145"/>
    </row>
    <row r="58" spans="1:33" ht="179.25" customHeight="1" x14ac:dyDescent="0.2">
      <c r="A58" s="174" t="s">
        <v>62</v>
      </c>
      <c r="B58" s="69" t="s">
        <v>159</v>
      </c>
      <c r="C58" s="22" t="s">
        <v>152</v>
      </c>
      <c r="D58" s="21" t="s">
        <v>155</v>
      </c>
      <c r="E58" s="7" t="s">
        <v>187</v>
      </c>
      <c r="F58" s="83" t="s">
        <v>158</v>
      </c>
      <c r="G58" s="62" t="s">
        <v>238</v>
      </c>
      <c r="H58" s="62" t="s">
        <v>243</v>
      </c>
      <c r="I58" s="67">
        <v>10</v>
      </c>
      <c r="J58" s="67">
        <v>5</v>
      </c>
      <c r="K58" s="68">
        <v>50</v>
      </c>
      <c r="L58" s="39" t="s">
        <v>212</v>
      </c>
      <c r="M58" s="95">
        <v>9</v>
      </c>
      <c r="N58" s="95">
        <v>8.6</v>
      </c>
      <c r="O58" s="96">
        <f t="shared" ref="O58" si="19">+N58/M58</f>
        <v>0.95555555555555549</v>
      </c>
      <c r="P58" s="41" t="s">
        <v>282</v>
      </c>
      <c r="Q58" s="33"/>
      <c r="R58" s="1"/>
      <c r="S58" s="32"/>
      <c r="T58" s="1"/>
      <c r="U58" s="33"/>
      <c r="V58" s="4"/>
      <c r="W58" s="57"/>
      <c r="X58" s="3"/>
      <c r="Y58" s="57"/>
      <c r="Z58" s="42"/>
      <c r="AA58" s="57"/>
      <c r="AB58" s="3"/>
      <c r="AC58" s="32"/>
      <c r="AD58" s="140"/>
      <c r="AE58" s="67">
        <v>100</v>
      </c>
      <c r="AF58" s="137">
        <v>8.5999999999999993E-2</v>
      </c>
      <c r="AG58" s="142"/>
    </row>
    <row r="59" spans="1:33" ht="291.75" customHeight="1" x14ac:dyDescent="0.2">
      <c r="A59" s="174"/>
      <c r="B59" s="69" t="s">
        <v>160</v>
      </c>
      <c r="C59" s="21" t="s">
        <v>153</v>
      </c>
      <c r="D59" s="21" t="s">
        <v>156</v>
      </c>
      <c r="E59" s="7" t="s">
        <v>187</v>
      </c>
      <c r="F59" s="83" t="s">
        <v>158</v>
      </c>
      <c r="G59" s="62" t="s">
        <v>238</v>
      </c>
      <c r="H59" s="62" t="s">
        <v>245</v>
      </c>
      <c r="I59" s="80">
        <v>20</v>
      </c>
      <c r="J59" s="80">
        <v>8</v>
      </c>
      <c r="K59" s="81">
        <v>40</v>
      </c>
      <c r="L59" s="39" t="s">
        <v>197</v>
      </c>
      <c r="M59" s="95">
        <v>20</v>
      </c>
      <c r="N59" s="95">
        <v>17</v>
      </c>
      <c r="O59" s="96">
        <f t="shared" ref="O59:O60" si="20">+N59/M59</f>
        <v>0.85</v>
      </c>
      <c r="P59" s="41" t="s">
        <v>274</v>
      </c>
      <c r="Q59" s="33"/>
      <c r="R59" s="1"/>
      <c r="S59" s="32"/>
      <c r="T59" s="1"/>
      <c r="U59" s="33"/>
      <c r="V59" s="4"/>
      <c r="W59" s="57"/>
      <c r="X59" s="3"/>
      <c r="Y59" s="57"/>
      <c r="Z59" s="42"/>
      <c r="AA59" s="57"/>
      <c r="AB59" s="3"/>
      <c r="AC59" s="32"/>
      <c r="AD59" s="140"/>
      <c r="AE59" s="67">
        <v>20</v>
      </c>
      <c r="AF59" s="137">
        <v>0.17</v>
      </c>
      <c r="AG59" s="142"/>
    </row>
    <row r="60" spans="1:33" ht="117" customHeight="1" x14ac:dyDescent="0.2">
      <c r="A60" s="174"/>
      <c r="B60" s="69" t="s">
        <v>161</v>
      </c>
      <c r="C60" s="22" t="s">
        <v>154</v>
      </c>
      <c r="D60" s="21" t="s">
        <v>157</v>
      </c>
      <c r="E60" s="7" t="s">
        <v>187</v>
      </c>
      <c r="F60" s="83" t="s">
        <v>158</v>
      </c>
      <c r="G60" s="62" t="s">
        <v>238</v>
      </c>
      <c r="H60" s="62" t="s">
        <v>245</v>
      </c>
      <c r="I60" s="67">
        <v>1</v>
      </c>
      <c r="J60" s="67">
        <v>0.5</v>
      </c>
      <c r="K60" s="68">
        <v>50</v>
      </c>
      <c r="L60" s="39" t="s">
        <v>219</v>
      </c>
      <c r="M60" s="95">
        <v>1</v>
      </c>
      <c r="N60" s="95">
        <v>1</v>
      </c>
      <c r="O60" s="96">
        <f t="shared" si="20"/>
        <v>1</v>
      </c>
      <c r="P60" s="4" t="s">
        <v>284</v>
      </c>
      <c r="Q60" s="33"/>
      <c r="R60" s="1"/>
      <c r="S60" s="32"/>
      <c r="T60" s="1"/>
      <c r="U60" s="33"/>
      <c r="V60" s="4"/>
      <c r="W60" s="57"/>
      <c r="X60" s="3"/>
      <c r="Y60" s="57"/>
      <c r="Z60" s="42"/>
      <c r="AA60" s="57"/>
      <c r="AB60" s="3"/>
      <c r="AC60" s="32"/>
      <c r="AD60" s="140"/>
      <c r="AE60" s="67">
        <v>1</v>
      </c>
      <c r="AF60" s="137">
        <v>0.2</v>
      </c>
      <c r="AG60" s="142"/>
    </row>
    <row r="61" spans="1:33" s="60" customFormat="1" ht="51" customHeight="1" x14ac:dyDescent="0.2">
      <c r="A61" s="126"/>
      <c r="B61" s="70" t="s">
        <v>260</v>
      </c>
      <c r="C61" s="121"/>
      <c r="D61" s="122"/>
      <c r="E61" s="122"/>
      <c r="F61" s="122"/>
      <c r="G61" s="122"/>
      <c r="H61" s="122"/>
      <c r="I61" s="122"/>
      <c r="J61" s="122"/>
      <c r="K61" s="122"/>
      <c r="L61" s="122"/>
      <c r="M61" s="122"/>
      <c r="N61" s="122"/>
      <c r="O61" s="132">
        <f>SUM(O58:O60)/3</f>
        <v>0.93518518518518512</v>
      </c>
      <c r="P61" s="122"/>
      <c r="Q61" s="122"/>
      <c r="R61" s="122"/>
      <c r="S61" s="122"/>
      <c r="T61" s="122"/>
      <c r="U61" s="122"/>
      <c r="V61" s="122"/>
      <c r="W61" s="122"/>
      <c r="X61" s="122"/>
      <c r="Y61" s="122"/>
      <c r="Z61" s="122"/>
      <c r="AA61" s="122"/>
      <c r="AB61" s="122"/>
      <c r="AC61" s="122"/>
      <c r="AD61" s="122"/>
      <c r="AE61" s="83"/>
      <c r="AF61" s="143">
        <f>SUM(AF58:AF60)/3</f>
        <v>0.152</v>
      </c>
      <c r="AG61" s="142"/>
    </row>
    <row r="62" spans="1:33" ht="258" customHeight="1" x14ac:dyDescent="0.2">
      <c r="A62" s="77" t="s">
        <v>63</v>
      </c>
      <c r="B62" s="26" t="s">
        <v>186</v>
      </c>
      <c r="C62" s="64" t="s">
        <v>162</v>
      </c>
      <c r="D62" s="64" t="s">
        <v>163</v>
      </c>
      <c r="E62" s="7" t="s">
        <v>187</v>
      </c>
      <c r="F62" s="26" t="s">
        <v>29</v>
      </c>
      <c r="G62" s="3" t="s">
        <v>238</v>
      </c>
      <c r="H62" s="7" t="s">
        <v>243</v>
      </c>
      <c r="I62" s="67">
        <v>10</v>
      </c>
      <c r="J62" s="67">
        <v>0</v>
      </c>
      <c r="K62" s="68">
        <v>0</v>
      </c>
      <c r="L62" s="5" t="s">
        <v>223</v>
      </c>
      <c r="M62" s="95">
        <v>8</v>
      </c>
      <c r="N62" s="95">
        <v>8</v>
      </c>
      <c r="O62" s="96">
        <f t="shared" ref="O62" si="21">+N62/M62</f>
        <v>1</v>
      </c>
      <c r="P62" s="7" t="s">
        <v>287</v>
      </c>
      <c r="Q62" s="12"/>
      <c r="R62" s="7"/>
      <c r="S62" s="17"/>
      <c r="T62" s="7"/>
      <c r="U62" s="12"/>
      <c r="V62" s="3"/>
      <c r="W62" s="17"/>
      <c r="X62" s="3"/>
      <c r="Y62" s="57"/>
      <c r="Z62" s="5"/>
      <c r="AA62" s="57"/>
      <c r="AB62" s="5"/>
      <c r="AC62" s="32"/>
      <c r="AD62" s="117"/>
      <c r="AE62" s="67">
        <v>100</v>
      </c>
      <c r="AF62" s="137">
        <v>0.08</v>
      </c>
      <c r="AG62" s="142"/>
    </row>
    <row r="63" spans="1:33" s="60" customFormat="1" ht="61.5" customHeight="1" x14ac:dyDescent="0.2">
      <c r="A63" s="126"/>
      <c r="B63" s="70" t="s">
        <v>261</v>
      </c>
      <c r="C63" s="119"/>
      <c r="D63" s="120"/>
      <c r="E63" s="120"/>
      <c r="F63" s="120"/>
      <c r="G63" s="120"/>
      <c r="H63" s="120"/>
      <c r="I63" s="120"/>
      <c r="J63" s="120"/>
      <c r="K63" s="120"/>
      <c r="L63" s="120"/>
      <c r="M63" s="120"/>
      <c r="N63" s="120"/>
      <c r="O63" s="57">
        <v>1</v>
      </c>
      <c r="P63" s="120"/>
      <c r="Q63" s="120"/>
      <c r="R63" s="120"/>
      <c r="S63" s="120"/>
      <c r="T63" s="120"/>
      <c r="U63" s="120"/>
      <c r="V63" s="120"/>
      <c r="W63" s="120"/>
      <c r="X63" s="120"/>
      <c r="Y63" s="120"/>
      <c r="Z63" s="120"/>
      <c r="AA63" s="120"/>
      <c r="AB63" s="120"/>
      <c r="AC63" s="120"/>
      <c r="AD63" s="120"/>
      <c r="AE63" s="144"/>
      <c r="AF63" s="57">
        <v>0.08</v>
      </c>
      <c r="AG63" s="142"/>
    </row>
    <row r="64" spans="1:33" ht="152.25" customHeight="1" x14ac:dyDescent="0.2">
      <c r="A64" s="174" t="s">
        <v>64</v>
      </c>
      <c r="B64" s="69" t="s">
        <v>180</v>
      </c>
      <c r="C64" s="22" t="s">
        <v>168</v>
      </c>
      <c r="D64" s="21" t="s">
        <v>173</v>
      </c>
      <c r="E64" s="7" t="s">
        <v>251</v>
      </c>
      <c r="F64" s="23" t="s">
        <v>179</v>
      </c>
      <c r="G64" s="3" t="s">
        <v>31</v>
      </c>
      <c r="H64" s="67" t="s">
        <v>245</v>
      </c>
      <c r="I64" s="68">
        <v>100</v>
      </c>
      <c r="J64" s="68">
        <v>50</v>
      </c>
      <c r="K64" s="81">
        <v>50</v>
      </c>
      <c r="L64" s="5" t="s">
        <v>263</v>
      </c>
      <c r="M64" s="17">
        <v>1</v>
      </c>
      <c r="N64" s="17">
        <v>1</v>
      </c>
      <c r="O64" s="17">
        <v>1</v>
      </c>
      <c r="P64" s="7" t="s">
        <v>297</v>
      </c>
      <c r="Q64" s="12"/>
      <c r="R64" s="7"/>
      <c r="S64" s="17"/>
      <c r="T64" s="7"/>
      <c r="U64" s="12"/>
      <c r="V64" s="3"/>
      <c r="W64" s="17"/>
      <c r="X64" s="3"/>
      <c r="Y64" s="57"/>
      <c r="Z64" s="5"/>
      <c r="AA64" s="57"/>
      <c r="AB64" s="5"/>
      <c r="AC64" s="32"/>
      <c r="AD64" s="117"/>
      <c r="AE64" s="17">
        <v>1</v>
      </c>
      <c r="AF64" s="17">
        <v>0.2</v>
      </c>
      <c r="AG64" s="142"/>
    </row>
    <row r="65" spans="1:33" ht="63" customHeight="1" x14ac:dyDescent="0.2">
      <c r="A65" s="174"/>
      <c r="B65" s="69" t="s">
        <v>181</v>
      </c>
      <c r="C65" s="22" t="s">
        <v>92</v>
      </c>
      <c r="D65" s="21" t="s">
        <v>174</v>
      </c>
      <c r="E65" s="7" t="s">
        <v>251</v>
      </c>
      <c r="F65" s="23" t="s">
        <v>179</v>
      </c>
      <c r="G65" s="3" t="s">
        <v>31</v>
      </c>
      <c r="H65" s="67" t="s">
        <v>247</v>
      </c>
      <c r="I65" s="68">
        <v>10</v>
      </c>
      <c r="J65" s="68">
        <v>5</v>
      </c>
      <c r="K65" s="81">
        <v>50</v>
      </c>
      <c r="L65" s="5" t="s">
        <v>264</v>
      </c>
      <c r="M65" s="101">
        <v>10</v>
      </c>
      <c r="N65" s="101">
        <v>10</v>
      </c>
      <c r="O65" s="17">
        <v>1</v>
      </c>
      <c r="P65" s="102" t="s">
        <v>298</v>
      </c>
      <c r="Q65" s="12"/>
      <c r="R65" s="7"/>
      <c r="S65" s="17"/>
      <c r="T65" s="7"/>
      <c r="U65" s="12"/>
      <c r="V65" s="3"/>
      <c r="W65" s="17"/>
      <c r="X65" s="3"/>
      <c r="Y65" s="57"/>
      <c r="Z65" s="65"/>
      <c r="AA65" s="57"/>
      <c r="AB65" s="65"/>
      <c r="AC65" s="32"/>
      <c r="AD65" s="141"/>
      <c r="AE65" s="20">
        <v>1</v>
      </c>
      <c r="AF65" s="17">
        <v>0.1</v>
      </c>
      <c r="AG65" s="142"/>
    </row>
    <row r="66" spans="1:33" ht="131.25" customHeight="1" x14ac:dyDescent="0.2">
      <c r="A66" s="174"/>
      <c r="B66" s="69" t="s">
        <v>182</v>
      </c>
      <c r="C66" s="22" t="s">
        <v>169</v>
      </c>
      <c r="D66" s="21" t="s">
        <v>175</v>
      </c>
      <c r="E66" s="7" t="s">
        <v>251</v>
      </c>
      <c r="F66" s="23" t="s">
        <v>179</v>
      </c>
      <c r="G66" s="3" t="s">
        <v>31</v>
      </c>
      <c r="H66" s="67" t="s">
        <v>247</v>
      </c>
      <c r="I66" s="68">
        <v>10</v>
      </c>
      <c r="J66" s="68">
        <v>5</v>
      </c>
      <c r="K66" s="81">
        <v>50</v>
      </c>
      <c r="L66" s="5" t="s">
        <v>265</v>
      </c>
      <c r="M66" s="101">
        <v>10</v>
      </c>
      <c r="N66" s="101">
        <v>10</v>
      </c>
      <c r="O66" s="17">
        <v>1</v>
      </c>
      <c r="P66" s="7" t="s">
        <v>299</v>
      </c>
      <c r="Q66" s="12"/>
      <c r="R66" s="7"/>
      <c r="S66" s="17"/>
      <c r="T66" s="7"/>
      <c r="U66" s="12"/>
      <c r="V66" s="3"/>
      <c r="W66" s="17"/>
      <c r="X66" s="3"/>
      <c r="Y66" s="57"/>
      <c r="Z66" s="65"/>
      <c r="AA66" s="57"/>
      <c r="AB66" s="65"/>
      <c r="AC66" s="32"/>
      <c r="AD66" s="141"/>
      <c r="AE66" s="20">
        <v>1</v>
      </c>
      <c r="AF66" s="17">
        <v>0.1</v>
      </c>
      <c r="AG66" s="142"/>
    </row>
    <row r="67" spans="1:33" ht="244.5" customHeight="1" x14ac:dyDescent="0.2">
      <c r="A67" s="174"/>
      <c r="B67" s="69" t="s">
        <v>183</v>
      </c>
      <c r="C67" s="22" t="s">
        <v>170</v>
      </c>
      <c r="D67" s="21" t="s">
        <v>176</v>
      </c>
      <c r="E67" s="7" t="s">
        <v>251</v>
      </c>
      <c r="F67" s="23" t="s">
        <v>179</v>
      </c>
      <c r="G67" s="3" t="s">
        <v>31</v>
      </c>
      <c r="H67" s="67" t="s">
        <v>250</v>
      </c>
      <c r="I67" s="68">
        <v>5</v>
      </c>
      <c r="J67" s="68">
        <v>2.5</v>
      </c>
      <c r="K67" s="81">
        <v>50</v>
      </c>
      <c r="L67" s="5" t="s">
        <v>268</v>
      </c>
      <c r="M67" s="101">
        <v>5</v>
      </c>
      <c r="N67" s="101">
        <v>5</v>
      </c>
      <c r="O67" s="17">
        <v>1</v>
      </c>
      <c r="P67" s="7" t="s">
        <v>300</v>
      </c>
      <c r="Q67" s="12"/>
      <c r="R67" s="7"/>
      <c r="S67" s="17"/>
      <c r="T67" s="7"/>
      <c r="U67" s="12"/>
      <c r="V67" s="3"/>
      <c r="W67" s="17"/>
      <c r="X67" s="3"/>
      <c r="Y67" s="57"/>
      <c r="Z67" s="65"/>
      <c r="AA67" s="57"/>
      <c r="AB67" s="65"/>
      <c r="AC67" s="32"/>
      <c r="AD67" s="141"/>
      <c r="AE67" s="101">
        <v>1</v>
      </c>
      <c r="AF67" s="17">
        <v>0.05</v>
      </c>
      <c r="AG67" s="142"/>
    </row>
    <row r="68" spans="1:33" ht="90" customHeight="1" x14ac:dyDescent="0.2">
      <c r="A68" s="174"/>
      <c r="B68" s="69" t="s">
        <v>184</v>
      </c>
      <c r="C68" s="22" t="s">
        <v>171</v>
      </c>
      <c r="D68" s="21" t="s">
        <v>177</v>
      </c>
      <c r="E68" s="7" t="s">
        <v>251</v>
      </c>
      <c r="F68" s="23" t="s">
        <v>179</v>
      </c>
      <c r="G68" s="3" t="s">
        <v>31</v>
      </c>
      <c r="H68" s="67" t="s">
        <v>245</v>
      </c>
      <c r="I68" s="68">
        <v>7</v>
      </c>
      <c r="J68" s="68">
        <v>3.5</v>
      </c>
      <c r="K68" s="81">
        <v>50</v>
      </c>
      <c r="L68" s="5" t="s">
        <v>266</v>
      </c>
      <c r="M68" s="101">
        <v>7</v>
      </c>
      <c r="N68" s="101">
        <v>7</v>
      </c>
      <c r="O68" s="17">
        <v>1</v>
      </c>
      <c r="P68" s="7" t="s">
        <v>301</v>
      </c>
      <c r="Q68" s="12"/>
      <c r="R68" s="7"/>
      <c r="S68" s="17"/>
      <c r="T68" s="7"/>
      <c r="U68" s="12"/>
      <c r="V68" s="3"/>
      <c r="W68" s="17"/>
      <c r="X68" s="3"/>
      <c r="Y68" s="57"/>
      <c r="Z68" s="65"/>
      <c r="AA68" s="57"/>
      <c r="AB68" s="65"/>
      <c r="AC68" s="32"/>
      <c r="AD68" s="141"/>
      <c r="AE68" s="101">
        <v>7</v>
      </c>
      <c r="AF68" s="17">
        <v>0.2</v>
      </c>
      <c r="AG68" s="142"/>
    </row>
    <row r="69" spans="1:33" ht="176.25" customHeight="1" thickBot="1" x14ac:dyDescent="0.25">
      <c r="A69" s="174"/>
      <c r="B69" s="69" t="s">
        <v>185</v>
      </c>
      <c r="C69" s="22" t="s">
        <v>172</v>
      </c>
      <c r="D69" s="21" t="s">
        <v>178</v>
      </c>
      <c r="E69" s="7" t="s">
        <v>251</v>
      </c>
      <c r="F69" s="23" t="s">
        <v>179</v>
      </c>
      <c r="G69" s="3" t="s">
        <v>31</v>
      </c>
      <c r="H69" s="67" t="s">
        <v>245</v>
      </c>
      <c r="I69" s="68">
        <v>100</v>
      </c>
      <c r="J69" s="68">
        <v>50</v>
      </c>
      <c r="K69" s="81">
        <v>50</v>
      </c>
      <c r="L69" s="5" t="s">
        <v>267</v>
      </c>
      <c r="M69" s="20">
        <v>1</v>
      </c>
      <c r="N69" s="20">
        <v>1</v>
      </c>
      <c r="O69" s="20">
        <v>1</v>
      </c>
      <c r="P69" s="103" t="s">
        <v>302</v>
      </c>
      <c r="Q69" s="12"/>
      <c r="R69" s="7"/>
      <c r="S69" s="17"/>
      <c r="T69" s="7"/>
      <c r="U69" s="12"/>
      <c r="V69" s="3"/>
      <c r="W69" s="17"/>
      <c r="X69" s="3"/>
      <c r="Y69" s="57"/>
      <c r="Z69" s="65"/>
      <c r="AA69" s="57"/>
      <c r="AB69" s="65"/>
      <c r="AC69" s="32"/>
      <c r="AD69" s="141"/>
      <c r="AE69" s="20">
        <v>1</v>
      </c>
      <c r="AF69" s="20">
        <v>0.2</v>
      </c>
      <c r="AG69" s="142"/>
    </row>
    <row r="70" spans="1:33" s="60" customFormat="1" ht="45" customHeight="1" x14ac:dyDescent="0.2">
      <c r="A70" s="133"/>
      <c r="B70" s="114" t="s">
        <v>262</v>
      </c>
      <c r="C70" s="134"/>
      <c r="D70" s="135"/>
      <c r="E70" s="135"/>
      <c r="F70" s="135"/>
      <c r="G70" s="135"/>
      <c r="H70" s="135"/>
      <c r="I70" s="135"/>
      <c r="J70" s="135"/>
      <c r="K70" s="135"/>
      <c r="L70" s="135"/>
      <c r="M70" s="135"/>
      <c r="N70" s="135"/>
      <c r="O70" s="136">
        <f>SUM(O64:O69)/6</f>
        <v>1</v>
      </c>
      <c r="P70" s="135"/>
      <c r="Q70" s="135"/>
      <c r="R70" s="135"/>
      <c r="S70" s="135"/>
      <c r="T70" s="135"/>
      <c r="U70" s="135"/>
      <c r="V70" s="135"/>
      <c r="W70" s="135"/>
      <c r="X70" s="135"/>
      <c r="Y70" s="135"/>
      <c r="Z70" s="135"/>
      <c r="AA70" s="135"/>
      <c r="AB70" s="135"/>
      <c r="AC70" s="135"/>
      <c r="AD70" s="135"/>
      <c r="AE70" s="135"/>
      <c r="AF70" s="30">
        <f>SUM(AF64:AF69)/6</f>
        <v>0.14166666666666669</v>
      </c>
      <c r="AG70" s="142"/>
    </row>
    <row r="71" spans="1:33" ht="63" hidden="1" customHeight="1" x14ac:dyDescent="0.2">
      <c r="A71" s="84" t="s">
        <v>164</v>
      </c>
      <c r="B71" s="92" t="s">
        <v>166</v>
      </c>
      <c r="C71" s="64" t="s">
        <v>165</v>
      </c>
      <c r="D71" s="61" t="s">
        <v>167</v>
      </c>
      <c r="E71" s="7" t="s">
        <v>187</v>
      </c>
      <c r="F71" s="64" t="s">
        <v>158</v>
      </c>
      <c r="G71" s="62" t="s">
        <v>238</v>
      </c>
      <c r="H71" s="62" t="s">
        <v>245</v>
      </c>
      <c r="I71" s="68">
        <v>0</v>
      </c>
      <c r="J71" s="68">
        <v>0</v>
      </c>
      <c r="K71" s="68">
        <v>0</v>
      </c>
      <c r="L71" s="45" t="s">
        <v>237</v>
      </c>
      <c r="M71" s="95">
        <v>0</v>
      </c>
      <c r="N71" s="95">
        <v>0</v>
      </c>
      <c r="O71" s="123">
        <v>0</v>
      </c>
      <c r="P71" s="85"/>
      <c r="Q71" s="13"/>
      <c r="R71" s="85"/>
      <c r="S71" s="13"/>
      <c r="T71" s="85"/>
      <c r="U71" s="86"/>
      <c r="V71" s="85"/>
      <c r="W71" s="13"/>
      <c r="X71" s="85"/>
      <c r="Y71" s="57"/>
      <c r="Z71" s="87"/>
      <c r="AA71" s="57"/>
      <c r="AB71" s="88"/>
      <c r="AC71" s="19"/>
      <c r="AD71" s="88"/>
      <c r="AE71" s="68">
        <v>0</v>
      </c>
      <c r="AF71" s="68">
        <v>0</v>
      </c>
      <c r="AG71" s="28"/>
    </row>
    <row r="72" spans="1:33" ht="153.75" customHeight="1" x14ac:dyDescent="0.2">
      <c r="A72" s="23"/>
      <c r="B72" s="3"/>
      <c r="C72" s="7"/>
      <c r="D72" s="7"/>
      <c r="E72" s="7"/>
      <c r="F72" s="62"/>
      <c r="G72" s="62"/>
      <c r="H72" s="62"/>
      <c r="I72" s="43"/>
      <c r="J72" s="43"/>
      <c r="K72" s="43"/>
      <c r="L72" s="7"/>
      <c r="M72" s="8"/>
      <c r="N72" s="8"/>
      <c r="O72" s="8"/>
      <c r="P72" s="7"/>
      <c r="Q72" s="9"/>
      <c r="R72" s="7"/>
      <c r="S72" s="9"/>
      <c r="T72" s="7"/>
      <c r="U72" s="9"/>
      <c r="V72" s="7"/>
      <c r="W72" s="24"/>
      <c r="X72" s="7"/>
      <c r="Y72" s="24"/>
      <c r="Z72" s="18"/>
      <c r="AA72" s="54"/>
      <c r="AB72" s="26"/>
      <c r="AC72" s="54"/>
      <c r="AD72" s="27"/>
      <c r="AE72" s="54"/>
      <c r="AF72" s="57"/>
      <c r="AG72" s="57"/>
    </row>
    <row r="73" spans="1:33" ht="402.75" customHeight="1" x14ac:dyDescent="0.2">
      <c r="A73" s="23"/>
      <c r="B73" s="3"/>
      <c r="C73" s="7"/>
      <c r="D73" s="7"/>
      <c r="E73" s="7"/>
      <c r="F73" s="62"/>
      <c r="G73" s="62"/>
      <c r="H73" s="62"/>
      <c r="I73" s="44"/>
      <c r="J73" s="44"/>
      <c r="K73" s="44"/>
      <c r="L73" s="45"/>
      <c r="M73" s="10"/>
      <c r="N73" s="10"/>
      <c r="O73" s="10"/>
      <c r="P73" s="7"/>
      <c r="Q73" s="11"/>
      <c r="R73" s="7"/>
      <c r="S73" s="11"/>
      <c r="T73" s="7"/>
      <c r="U73" s="11"/>
      <c r="V73" s="7"/>
      <c r="W73" s="24"/>
      <c r="X73" s="7"/>
      <c r="Y73" s="24"/>
      <c r="Z73" s="46"/>
      <c r="AA73" s="54"/>
      <c r="AB73" s="3"/>
      <c r="AC73" s="6"/>
      <c r="AD73" s="3"/>
      <c r="AE73" s="54"/>
      <c r="AF73" s="57"/>
      <c r="AG73" s="57"/>
    </row>
    <row r="74" spans="1:33" x14ac:dyDescent="0.2">
      <c r="A74" s="23"/>
      <c r="B74" s="3"/>
      <c r="C74" s="7"/>
      <c r="D74" s="7"/>
      <c r="E74" s="7"/>
      <c r="F74" s="62"/>
      <c r="G74" s="62"/>
      <c r="H74" s="62"/>
      <c r="I74" s="47"/>
      <c r="J74" s="47"/>
      <c r="K74" s="47"/>
      <c r="L74" s="7"/>
      <c r="M74" s="12"/>
      <c r="N74" s="12"/>
      <c r="O74" s="12"/>
      <c r="P74" s="7"/>
      <c r="Q74" s="12"/>
      <c r="R74" s="7"/>
      <c r="S74" s="12"/>
      <c r="T74" s="7"/>
      <c r="U74" s="12"/>
      <c r="V74" s="7"/>
      <c r="W74" s="13"/>
      <c r="X74" s="7"/>
      <c r="Y74" s="13"/>
      <c r="Z74" s="58"/>
      <c r="AA74" s="57"/>
      <c r="AB74" s="3"/>
      <c r="AC74" s="32"/>
      <c r="AD74" s="3"/>
      <c r="AE74" s="57"/>
      <c r="AF74" s="29"/>
      <c r="AG74" s="29"/>
    </row>
    <row r="75" spans="1:33" x14ac:dyDescent="0.2">
      <c r="A75" s="23"/>
      <c r="B75" s="27"/>
      <c r="C75" s="27"/>
      <c r="D75" s="63"/>
      <c r="E75" s="7"/>
      <c r="F75" s="62"/>
      <c r="G75" s="62"/>
      <c r="H75" s="62"/>
      <c r="I75" s="44"/>
      <c r="J75" s="44"/>
      <c r="K75" s="44"/>
      <c r="L75" s="48"/>
      <c r="M75" s="13"/>
      <c r="N75" s="13"/>
      <c r="O75" s="13"/>
      <c r="P75" s="49"/>
      <c r="Q75" s="14"/>
      <c r="R75" s="34"/>
      <c r="S75" s="15"/>
      <c r="T75" s="34"/>
      <c r="U75" s="15"/>
      <c r="V75" s="7"/>
      <c r="W75" s="24"/>
      <c r="X75" s="34"/>
      <c r="Y75" s="24"/>
      <c r="Z75" s="34"/>
      <c r="AA75" s="54"/>
      <c r="AB75" s="3"/>
      <c r="AC75" s="6"/>
      <c r="AD75" s="3"/>
      <c r="AE75" s="54"/>
      <c r="AF75" s="57"/>
      <c r="AG75" s="57"/>
    </row>
    <row r="76" spans="1:33" ht="302.25" customHeight="1" x14ac:dyDescent="0.2">
      <c r="A76" s="23"/>
      <c r="B76" s="27"/>
      <c r="C76" s="27"/>
      <c r="D76" s="63"/>
      <c r="E76" s="7"/>
      <c r="F76" s="62"/>
      <c r="G76" s="62"/>
      <c r="H76" s="62"/>
      <c r="I76" s="59"/>
      <c r="J76" s="59"/>
      <c r="K76" s="59"/>
      <c r="L76" s="59"/>
      <c r="M76" s="59"/>
      <c r="N76" s="59"/>
      <c r="O76" s="59"/>
      <c r="P76" s="59"/>
      <c r="Q76" s="59"/>
      <c r="R76" s="59"/>
      <c r="S76" s="24"/>
      <c r="T76" s="7"/>
      <c r="U76" s="24"/>
      <c r="V76" s="7"/>
      <c r="W76" s="24"/>
      <c r="X76" s="7"/>
      <c r="Y76" s="24"/>
      <c r="Z76" s="7"/>
      <c r="AA76" s="54"/>
      <c r="AB76" s="4"/>
      <c r="AC76" s="19"/>
      <c r="AD76" s="4"/>
      <c r="AE76" s="54"/>
      <c r="AF76" s="57"/>
      <c r="AG76" s="57"/>
    </row>
    <row r="77" spans="1:33" x14ac:dyDescent="0.2">
      <c r="B77" s="26"/>
      <c r="C77" s="64"/>
      <c r="D77" s="64"/>
      <c r="E77" s="64"/>
      <c r="F77" s="64"/>
      <c r="G77" s="64"/>
      <c r="H77" s="64"/>
      <c r="I77" s="59"/>
      <c r="J77" s="59"/>
      <c r="K77" s="59"/>
      <c r="L77" s="59"/>
      <c r="M77" s="59"/>
      <c r="N77" s="59"/>
      <c r="O77" s="59"/>
      <c r="P77" s="59"/>
      <c r="Q77" s="59"/>
      <c r="R77" s="59"/>
      <c r="S77" s="59"/>
      <c r="T77" s="59"/>
      <c r="U77" s="59"/>
      <c r="V77" s="59"/>
      <c r="W77" s="59"/>
      <c r="X77" s="59"/>
      <c r="Y77" s="59"/>
      <c r="Z77" s="59"/>
      <c r="AA77" s="60"/>
      <c r="AB77" s="60"/>
      <c r="AC77" s="60"/>
      <c r="AD77" s="60"/>
      <c r="AE77" s="60"/>
      <c r="AF77" s="60"/>
    </row>
    <row r="78" spans="1:33" x14ac:dyDescent="0.2">
      <c r="B78" s="64"/>
      <c r="C78" s="64"/>
      <c r="D78" s="64"/>
      <c r="E78" s="64"/>
      <c r="F78" s="64"/>
      <c r="G78" s="64"/>
      <c r="H78" s="64"/>
      <c r="I78" s="59"/>
      <c r="J78" s="59"/>
      <c r="K78" s="59"/>
      <c r="L78" s="59"/>
      <c r="M78" s="59"/>
      <c r="N78" s="59"/>
      <c r="O78" s="59"/>
      <c r="P78" s="59"/>
      <c r="Q78" s="59"/>
      <c r="R78" s="59"/>
      <c r="S78" s="59"/>
      <c r="T78" s="59"/>
      <c r="U78" s="59"/>
      <c r="V78" s="59"/>
      <c r="W78" s="59"/>
      <c r="X78" s="59"/>
      <c r="Y78" s="59"/>
      <c r="Z78" s="59"/>
      <c r="AA78" s="60"/>
      <c r="AB78" s="60"/>
      <c r="AC78" s="60"/>
      <c r="AD78" s="60"/>
      <c r="AE78" s="60"/>
      <c r="AF78" s="60"/>
    </row>
    <row r="79" spans="1:33" x14ac:dyDescent="0.2">
      <c r="B79" s="64"/>
      <c r="C79" s="64"/>
      <c r="D79" s="64"/>
      <c r="E79" s="64"/>
      <c r="F79" s="64"/>
      <c r="G79" s="64"/>
      <c r="H79" s="64"/>
      <c r="AA79" s="60"/>
      <c r="AB79" s="60"/>
      <c r="AC79" s="60"/>
      <c r="AD79" s="60"/>
      <c r="AE79" s="60"/>
      <c r="AF79" s="60"/>
    </row>
    <row r="80" spans="1:33" x14ac:dyDescent="0.2">
      <c r="B80" s="64"/>
      <c r="C80" s="64"/>
      <c r="D80" s="64"/>
      <c r="E80" s="64"/>
      <c r="F80" s="64"/>
      <c r="G80" s="64"/>
      <c r="H80" s="64"/>
      <c r="AA80" s="60"/>
      <c r="AB80" s="60"/>
      <c r="AC80" s="60"/>
      <c r="AD80" s="60"/>
      <c r="AE80" s="60"/>
      <c r="AF80" s="60"/>
    </row>
    <row r="81" spans="2:32" x14ac:dyDescent="0.2">
      <c r="B81" s="64"/>
      <c r="C81" s="64"/>
      <c r="D81" s="64"/>
      <c r="E81" s="64"/>
      <c r="F81" s="64"/>
      <c r="G81" s="64"/>
      <c r="H81" s="64"/>
      <c r="AA81" s="60"/>
      <c r="AB81" s="60"/>
      <c r="AC81" s="60"/>
      <c r="AD81" s="60"/>
      <c r="AE81" s="60"/>
      <c r="AF81" s="60"/>
    </row>
    <row r="82" spans="2:32" x14ac:dyDescent="0.2">
      <c r="B82" s="64"/>
      <c r="C82" s="64"/>
      <c r="D82" s="64"/>
      <c r="E82" s="64"/>
      <c r="F82" s="64"/>
      <c r="G82" s="64"/>
      <c r="H82" s="64"/>
      <c r="AA82" s="60"/>
      <c r="AB82" s="60"/>
      <c r="AC82" s="60"/>
      <c r="AD82" s="60"/>
      <c r="AE82" s="60"/>
      <c r="AF82" s="60"/>
    </row>
    <row r="83" spans="2:32" x14ac:dyDescent="0.2">
      <c r="B83" s="64"/>
      <c r="C83" s="64"/>
      <c r="D83" s="64"/>
      <c r="E83" s="64"/>
      <c r="F83" s="64"/>
      <c r="G83" s="64"/>
      <c r="H83" s="64"/>
      <c r="AA83" s="60"/>
      <c r="AB83" s="60"/>
      <c r="AC83" s="60"/>
      <c r="AD83" s="60"/>
      <c r="AE83" s="60"/>
      <c r="AF83" s="60"/>
    </row>
    <row r="84" spans="2:32" x14ac:dyDescent="0.2">
      <c r="B84" s="64"/>
      <c r="C84" s="64"/>
      <c r="D84" s="64"/>
      <c r="E84" s="64"/>
      <c r="F84" s="64"/>
      <c r="G84" s="64"/>
      <c r="H84" s="64"/>
      <c r="AA84" s="60"/>
      <c r="AB84" s="60"/>
      <c r="AC84" s="60"/>
      <c r="AD84" s="60"/>
      <c r="AE84" s="60"/>
      <c r="AF84" s="60"/>
    </row>
    <row r="85" spans="2:32" x14ac:dyDescent="0.2">
      <c r="B85" s="64"/>
      <c r="C85" s="64"/>
      <c r="D85" s="64"/>
      <c r="E85" s="64"/>
      <c r="F85" s="64"/>
      <c r="G85" s="64"/>
      <c r="H85" s="64"/>
      <c r="AA85" s="60"/>
      <c r="AB85" s="60"/>
      <c r="AC85" s="60"/>
      <c r="AD85" s="60"/>
      <c r="AE85" s="60"/>
      <c r="AF85" s="60"/>
    </row>
    <row r="86" spans="2:32" x14ac:dyDescent="0.2">
      <c r="B86" s="64"/>
      <c r="C86" s="64"/>
      <c r="D86" s="64"/>
      <c r="E86" s="64"/>
      <c r="F86" s="64"/>
      <c r="G86" s="64"/>
      <c r="H86" s="64"/>
      <c r="AA86" s="60"/>
      <c r="AB86" s="60"/>
      <c r="AC86" s="60"/>
      <c r="AD86" s="60"/>
      <c r="AE86" s="60"/>
      <c r="AF86" s="60"/>
    </row>
    <row r="87" spans="2:32" x14ac:dyDescent="0.2">
      <c r="B87" s="64"/>
      <c r="C87" s="64"/>
      <c r="D87" s="64"/>
      <c r="E87" s="64"/>
      <c r="F87" s="64"/>
      <c r="G87" s="64"/>
      <c r="H87" s="64"/>
      <c r="AA87" s="60"/>
      <c r="AB87" s="60"/>
      <c r="AC87" s="60"/>
      <c r="AD87" s="60"/>
      <c r="AE87" s="60"/>
      <c r="AF87" s="60"/>
    </row>
    <row r="88" spans="2:32" x14ac:dyDescent="0.2">
      <c r="B88" s="64"/>
      <c r="C88" s="64"/>
      <c r="D88" s="64"/>
      <c r="E88" s="64"/>
      <c r="F88" s="64"/>
      <c r="G88" s="64"/>
      <c r="H88" s="64"/>
      <c r="AA88" s="60"/>
      <c r="AB88" s="60"/>
      <c r="AC88" s="60"/>
      <c r="AD88" s="60"/>
      <c r="AE88" s="60"/>
      <c r="AF88" s="60"/>
    </row>
    <row r="89" spans="2:32" x14ac:dyDescent="0.2">
      <c r="B89" s="64"/>
      <c r="C89" s="64"/>
      <c r="D89" s="64"/>
      <c r="E89" s="64"/>
      <c r="F89" s="64"/>
      <c r="G89" s="64"/>
      <c r="H89" s="64"/>
      <c r="AA89" s="60"/>
      <c r="AB89" s="60"/>
      <c r="AC89" s="60"/>
      <c r="AD89" s="60"/>
      <c r="AE89" s="60"/>
      <c r="AF89" s="60"/>
    </row>
    <row r="90" spans="2:32" x14ac:dyDescent="0.2">
      <c r="B90" s="64"/>
      <c r="C90" s="64"/>
      <c r="D90" s="64"/>
      <c r="E90" s="64"/>
      <c r="F90" s="64"/>
      <c r="G90" s="64"/>
      <c r="H90" s="64"/>
      <c r="AA90" s="60"/>
      <c r="AB90" s="60"/>
      <c r="AC90" s="60"/>
      <c r="AD90" s="60"/>
      <c r="AE90" s="60"/>
      <c r="AF90" s="60"/>
    </row>
    <row r="91" spans="2:32" x14ac:dyDescent="0.2">
      <c r="B91" s="64"/>
      <c r="C91" s="64"/>
      <c r="D91" s="64"/>
      <c r="E91" s="64"/>
      <c r="F91" s="64"/>
      <c r="G91" s="64"/>
      <c r="H91" s="64"/>
      <c r="AA91" s="60"/>
      <c r="AB91" s="60"/>
      <c r="AC91" s="60"/>
      <c r="AD91" s="60"/>
      <c r="AE91" s="60"/>
      <c r="AF91" s="60"/>
    </row>
    <row r="92" spans="2:32" x14ac:dyDescent="0.2">
      <c r="B92" s="64"/>
      <c r="C92" s="64"/>
      <c r="D92" s="64"/>
      <c r="E92" s="64"/>
      <c r="F92" s="64"/>
      <c r="G92" s="64"/>
      <c r="H92" s="64"/>
      <c r="AA92" s="60"/>
      <c r="AB92" s="60"/>
      <c r="AC92" s="60"/>
      <c r="AD92" s="60"/>
      <c r="AE92" s="60"/>
      <c r="AF92" s="60"/>
    </row>
    <row r="93" spans="2:32" x14ac:dyDescent="0.2">
      <c r="B93" s="64"/>
      <c r="C93" s="64"/>
      <c r="D93" s="64"/>
      <c r="E93" s="64"/>
      <c r="F93" s="64"/>
      <c r="G93" s="64"/>
      <c r="H93" s="64"/>
      <c r="AA93" s="60"/>
      <c r="AB93" s="60"/>
      <c r="AC93" s="60"/>
      <c r="AD93" s="60"/>
      <c r="AE93" s="60"/>
      <c r="AF93" s="60"/>
    </row>
    <row r="94" spans="2:32" x14ac:dyDescent="0.2">
      <c r="B94" s="64"/>
      <c r="C94" s="64"/>
      <c r="D94" s="64"/>
      <c r="E94" s="64"/>
      <c r="F94" s="64"/>
      <c r="G94" s="64"/>
      <c r="H94" s="64"/>
      <c r="AA94" s="60"/>
      <c r="AB94" s="60"/>
      <c r="AC94" s="60"/>
      <c r="AD94" s="60"/>
      <c r="AE94" s="60"/>
      <c r="AF94" s="60"/>
    </row>
    <row r="95" spans="2:32" x14ac:dyDescent="0.2">
      <c r="B95" s="64"/>
      <c r="C95" s="64"/>
      <c r="D95" s="64"/>
      <c r="E95" s="64"/>
      <c r="F95" s="64"/>
      <c r="G95" s="64"/>
      <c r="H95" s="64"/>
      <c r="AA95" s="60"/>
      <c r="AB95" s="60"/>
      <c r="AC95" s="60"/>
      <c r="AD95" s="60"/>
      <c r="AE95" s="60"/>
      <c r="AF95" s="60"/>
    </row>
    <row r="96" spans="2:32" x14ac:dyDescent="0.2">
      <c r="B96" s="64"/>
      <c r="C96" s="64"/>
      <c r="D96" s="64"/>
      <c r="E96" s="64"/>
      <c r="F96" s="64"/>
      <c r="G96" s="64"/>
      <c r="H96" s="64"/>
      <c r="AA96" s="60"/>
      <c r="AB96" s="60"/>
      <c r="AC96" s="60"/>
      <c r="AD96" s="60"/>
      <c r="AE96" s="60"/>
      <c r="AF96" s="60"/>
    </row>
    <row r="97" spans="2:32" x14ac:dyDescent="0.2">
      <c r="B97" s="64"/>
      <c r="C97" s="64"/>
      <c r="D97" s="64"/>
      <c r="E97" s="64"/>
      <c r="F97" s="64"/>
      <c r="G97" s="64"/>
      <c r="H97" s="64"/>
      <c r="AA97" s="60"/>
      <c r="AB97" s="60"/>
      <c r="AC97" s="60"/>
      <c r="AD97" s="60"/>
      <c r="AE97" s="60"/>
      <c r="AF97" s="60"/>
    </row>
    <row r="98" spans="2:32" x14ac:dyDescent="0.2">
      <c r="B98" s="64"/>
      <c r="C98" s="64"/>
      <c r="D98" s="64"/>
      <c r="E98" s="64"/>
      <c r="F98" s="64"/>
      <c r="G98" s="64"/>
      <c r="H98" s="64"/>
      <c r="AA98" s="60"/>
      <c r="AB98" s="60"/>
      <c r="AC98" s="60"/>
      <c r="AD98" s="60"/>
      <c r="AE98" s="60"/>
      <c r="AF98" s="60"/>
    </row>
    <row r="99" spans="2:32" x14ac:dyDescent="0.2">
      <c r="B99" s="64"/>
      <c r="C99" s="64"/>
      <c r="D99" s="64"/>
      <c r="E99" s="64"/>
      <c r="F99" s="64"/>
      <c r="G99" s="64"/>
      <c r="H99" s="64"/>
      <c r="AA99" s="60"/>
      <c r="AB99" s="60"/>
      <c r="AC99" s="60"/>
      <c r="AD99" s="60"/>
      <c r="AE99" s="60"/>
      <c r="AF99" s="60"/>
    </row>
    <row r="100" spans="2:32" x14ac:dyDescent="0.2">
      <c r="B100" s="64"/>
      <c r="C100" s="64"/>
      <c r="D100" s="64"/>
      <c r="E100" s="64"/>
      <c r="F100" s="64"/>
      <c r="G100" s="64"/>
      <c r="H100" s="64"/>
      <c r="AA100" s="60"/>
      <c r="AB100" s="60"/>
      <c r="AC100" s="60"/>
      <c r="AD100" s="60"/>
      <c r="AE100" s="60"/>
      <c r="AF100" s="60"/>
    </row>
    <row r="101" spans="2:32" x14ac:dyDescent="0.2">
      <c r="B101" s="64"/>
      <c r="C101" s="64"/>
      <c r="D101" s="64"/>
      <c r="E101" s="64"/>
      <c r="F101" s="64"/>
      <c r="G101" s="64"/>
      <c r="H101" s="64"/>
      <c r="AA101" s="60"/>
      <c r="AB101" s="60"/>
      <c r="AC101" s="60"/>
      <c r="AD101" s="60"/>
      <c r="AE101" s="60"/>
      <c r="AF101" s="60"/>
    </row>
    <row r="102" spans="2:32" x14ac:dyDescent="0.2">
      <c r="B102" s="64"/>
      <c r="C102" s="64"/>
      <c r="D102" s="64"/>
      <c r="E102" s="64"/>
      <c r="F102" s="64"/>
      <c r="G102" s="64"/>
      <c r="H102" s="64"/>
      <c r="AA102" s="60"/>
      <c r="AB102" s="60"/>
      <c r="AC102" s="60"/>
      <c r="AD102" s="60"/>
      <c r="AE102" s="60"/>
      <c r="AF102" s="60"/>
    </row>
    <row r="103" spans="2:32" x14ac:dyDescent="0.2">
      <c r="B103" s="64"/>
      <c r="C103" s="64"/>
      <c r="D103" s="64"/>
      <c r="E103" s="64"/>
      <c r="F103" s="64"/>
      <c r="G103" s="64"/>
      <c r="H103" s="64"/>
      <c r="AA103" s="60"/>
      <c r="AB103" s="60"/>
      <c r="AC103" s="60"/>
      <c r="AD103" s="60"/>
      <c r="AE103" s="60"/>
      <c r="AF103" s="60"/>
    </row>
    <row r="104" spans="2:32" x14ac:dyDescent="0.2">
      <c r="B104" s="64"/>
      <c r="C104" s="64"/>
      <c r="D104" s="64"/>
      <c r="E104" s="64"/>
      <c r="F104" s="64"/>
      <c r="G104" s="64"/>
      <c r="H104" s="64"/>
      <c r="AA104" s="60"/>
      <c r="AB104" s="60"/>
      <c r="AC104" s="60"/>
      <c r="AD104" s="60"/>
      <c r="AE104" s="60"/>
      <c r="AF104" s="60"/>
    </row>
    <row r="105" spans="2:32" x14ac:dyDescent="0.2">
      <c r="B105" s="64"/>
      <c r="C105" s="64"/>
      <c r="D105" s="64"/>
      <c r="E105" s="64"/>
      <c r="F105" s="64"/>
      <c r="G105" s="64"/>
      <c r="H105" s="64"/>
      <c r="AA105" s="60"/>
      <c r="AB105" s="60"/>
      <c r="AC105" s="60"/>
      <c r="AD105" s="60"/>
      <c r="AE105" s="60"/>
      <c r="AF105" s="60"/>
    </row>
    <row r="106" spans="2:32" x14ac:dyDescent="0.2">
      <c r="B106" s="64"/>
      <c r="C106" s="64"/>
      <c r="D106" s="64"/>
      <c r="E106" s="64"/>
      <c r="F106" s="64"/>
      <c r="G106" s="64"/>
      <c r="H106" s="64"/>
      <c r="AA106" s="60"/>
      <c r="AB106" s="60"/>
      <c r="AC106" s="60"/>
      <c r="AD106" s="60"/>
      <c r="AE106" s="60"/>
      <c r="AF106" s="60"/>
    </row>
    <row r="107" spans="2:32" x14ac:dyDescent="0.2">
      <c r="B107" s="64"/>
      <c r="C107" s="64"/>
      <c r="D107" s="64"/>
      <c r="E107" s="64"/>
      <c r="F107" s="64"/>
      <c r="G107" s="64"/>
      <c r="H107" s="64"/>
      <c r="AA107" s="60"/>
      <c r="AB107" s="60"/>
      <c r="AC107" s="60"/>
      <c r="AD107" s="60"/>
      <c r="AE107" s="60"/>
      <c r="AF107" s="60"/>
    </row>
    <row r="108" spans="2:32" x14ac:dyDescent="0.2">
      <c r="B108" s="64"/>
      <c r="C108" s="64"/>
      <c r="D108" s="64"/>
      <c r="E108" s="64"/>
      <c r="F108" s="64"/>
      <c r="G108" s="64"/>
      <c r="H108" s="64"/>
      <c r="AA108" s="60"/>
      <c r="AB108" s="60"/>
      <c r="AC108" s="60"/>
      <c r="AD108" s="60"/>
      <c r="AE108" s="60"/>
      <c r="AF108" s="60"/>
    </row>
    <row r="109" spans="2:32" x14ac:dyDescent="0.2">
      <c r="B109" s="64"/>
      <c r="C109" s="64"/>
      <c r="D109" s="64"/>
      <c r="E109" s="64"/>
      <c r="F109" s="64"/>
      <c r="G109" s="64"/>
      <c r="H109" s="64"/>
      <c r="AA109" s="60"/>
      <c r="AB109" s="60"/>
      <c r="AC109" s="60"/>
      <c r="AD109" s="60"/>
      <c r="AE109" s="60"/>
      <c r="AF109" s="60"/>
    </row>
    <row r="110" spans="2:32" x14ac:dyDescent="0.2">
      <c r="B110" s="64"/>
      <c r="C110" s="64"/>
      <c r="D110" s="64"/>
      <c r="E110" s="64"/>
      <c r="F110" s="64"/>
      <c r="G110" s="64"/>
      <c r="H110" s="64"/>
      <c r="AA110" s="60"/>
      <c r="AB110" s="60"/>
      <c r="AC110" s="60"/>
      <c r="AD110" s="60"/>
      <c r="AE110" s="60"/>
      <c r="AF110" s="60"/>
    </row>
    <row r="111" spans="2:32" x14ac:dyDescent="0.2">
      <c r="B111" s="64"/>
      <c r="C111" s="64"/>
      <c r="D111" s="64"/>
      <c r="E111" s="64"/>
      <c r="F111" s="64"/>
      <c r="G111" s="64"/>
      <c r="H111" s="64"/>
      <c r="AA111" s="60"/>
      <c r="AB111" s="60"/>
      <c r="AC111" s="60"/>
      <c r="AD111" s="60"/>
      <c r="AE111" s="60"/>
      <c r="AF111" s="60"/>
    </row>
    <row r="112" spans="2:32" x14ac:dyDescent="0.2">
      <c r="B112" s="64"/>
      <c r="C112" s="64"/>
      <c r="D112" s="64"/>
      <c r="E112" s="64"/>
      <c r="F112" s="64"/>
      <c r="G112" s="64"/>
      <c r="H112" s="64"/>
      <c r="AA112" s="60"/>
      <c r="AB112" s="60"/>
      <c r="AC112" s="60"/>
      <c r="AD112" s="60"/>
      <c r="AE112" s="60"/>
      <c r="AF112" s="60"/>
    </row>
    <row r="113" spans="2:32" x14ac:dyDescent="0.2">
      <c r="B113" s="64"/>
      <c r="C113" s="64"/>
      <c r="D113" s="64"/>
      <c r="E113" s="64"/>
      <c r="F113" s="64"/>
      <c r="G113" s="64"/>
      <c r="H113" s="64"/>
      <c r="AA113" s="60"/>
      <c r="AB113" s="60"/>
      <c r="AC113" s="60"/>
      <c r="AD113" s="60"/>
      <c r="AE113" s="60"/>
      <c r="AF113" s="60"/>
    </row>
    <row r="114" spans="2:32" x14ac:dyDescent="0.2">
      <c r="B114" s="64"/>
      <c r="C114" s="64"/>
      <c r="D114" s="64"/>
      <c r="E114" s="64"/>
      <c r="F114" s="64"/>
      <c r="G114" s="64"/>
      <c r="H114" s="64"/>
      <c r="AA114" s="60"/>
      <c r="AB114" s="60"/>
      <c r="AC114" s="60"/>
      <c r="AD114" s="60"/>
      <c r="AE114" s="60"/>
      <c r="AF114" s="60"/>
    </row>
    <row r="115" spans="2:32" x14ac:dyDescent="0.2">
      <c r="B115" s="64"/>
      <c r="C115" s="64"/>
      <c r="D115" s="64"/>
      <c r="E115" s="64"/>
      <c r="F115" s="64"/>
      <c r="G115" s="64"/>
      <c r="H115" s="64"/>
      <c r="AA115" s="60"/>
      <c r="AB115" s="60"/>
      <c r="AC115" s="60"/>
      <c r="AD115" s="60"/>
      <c r="AE115" s="60"/>
      <c r="AF115" s="60"/>
    </row>
    <row r="116" spans="2:32" x14ac:dyDescent="0.2">
      <c r="B116" s="64"/>
      <c r="C116" s="64"/>
      <c r="D116" s="64"/>
      <c r="E116" s="64"/>
      <c r="F116" s="64"/>
      <c r="G116" s="64"/>
      <c r="H116" s="64"/>
      <c r="AA116" s="60"/>
      <c r="AB116" s="60"/>
      <c r="AC116" s="60"/>
      <c r="AD116" s="60"/>
      <c r="AE116" s="60"/>
      <c r="AF116" s="60"/>
    </row>
    <row r="117" spans="2:32" x14ac:dyDescent="0.2">
      <c r="B117" s="64"/>
      <c r="C117" s="64"/>
      <c r="D117" s="64"/>
      <c r="E117" s="64"/>
      <c r="F117" s="64"/>
      <c r="G117" s="64"/>
      <c r="H117" s="64"/>
      <c r="AA117" s="60"/>
      <c r="AB117" s="60"/>
      <c r="AC117" s="60"/>
      <c r="AD117" s="60"/>
      <c r="AE117" s="60"/>
      <c r="AF117" s="60"/>
    </row>
    <row r="118" spans="2:32" x14ac:dyDescent="0.2">
      <c r="B118" s="64"/>
      <c r="C118" s="64"/>
      <c r="D118" s="64"/>
      <c r="E118" s="64"/>
      <c r="F118" s="64"/>
      <c r="G118" s="64"/>
      <c r="H118" s="64"/>
      <c r="AA118" s="60"/>
      <c r="AB118" s="60"/>
      <c r="AC118" s="60"/>
      <c r="AD118" s="60"/>
      <c r="AE118" s="60"/>
      <c r="AF118" s="60"/>
    </row>
    <row r="119" spans="2:32" x14ac:dyDescent="0.2">
      <c r="B119" s="64"/>
      <c r="C119" s="64"/>
      <c r="D119" s="64"/>
      <c r="E119" s="64"/>
      <c r="F119" s="64"/>
      <c r="G119" s="64"/>
      <c r="H119" s="64"/>
      <c r="AA119" s="60"/>
      <c r="AB119" s="60"/>
      <c r="AC119" s="60"/>
      <c r="AD119" s="60"/>
      <c r="AE119" s="60"/>
      <c r="AF119" s="60"/>
    </row>
    <row r="120" spans="2:32" x14ac:dyDescent="0.2">
      <c r="B120" s="64"/>
      <c r="C120" s="64"/>
      <c r="D120" s="64"/>
      <c r="E120" s="64"/>
      <c r="F120" s="64"/>
      <c r="G120" s="64"/>
      <c r="H120" s="64"/>
      <c r="AA120" s="60"/>
      <c r="AB120" s="60"/>
      <c r="AC120" s="60"/>
      <c r="AD120" s="60"/>
      <c r="AE120" s="60"/>
      <c r="AF120" s="60"/>
    </row>
    <row r="121" spans="2:32" x14ac:dyDescent="0.2">
      <c r="B121" s="64"/>
      <c r="C121" s="64"/>
      <c r="D121" s="64"/>
      <c r="E121" s="64"/>
      <c r="F121" s="64"/>
      <c r="G121" s="64"/>
      <c r="H121" s="64"/>
      <c r="AA121" s="60"/>
      <c r="AB121" s="60"/>
      <c r="AC121" s="60"/>
      <c r="AD121" s="60"/>
      <c r="AE121" s="60"/>
      <c r="AF121" s="60"/>
    </row>
    <row r="122" spans="2:32" x14ac:dyDescent="0.2">
      <c r="B122" s="64"/>
      <c r="C122" s="64"/>
      <c r="D122" s="64"/>
      <c r="E122" s="64"/>
      <c r="F122" s="64"/>
      <c r="G122" s="64"/>
      <c r="H122" s="64"/>
      <c r="AA122" s="60"/>
      <c r="AB122" s="60"/>
      <c r="AC122" s="60"/>
      <c r="AD122" s="60"/>
      <c r="AE122" s="60"/>
      <c r="AF122" s="60"/>
    </row>
    <row r="123" spans="2:32" x14ac:dyDescent="0.2">
      <c r="B123" s="64"/>
      <c r="C123" s="64"/>
      <c r="D123" s="64"/>
      <c r="E123" s="64"/>
      <c r="F123" s="64"/>
      <c r="G123" s="64"/>
      <c r="H123" s="64"/>
      <c r="AA123" s="60"/>
      <c r="AB123" s="60"/>
      <c r="AC123" s="60"/>
      <c r="AD123" s="60"/>
      <c r="AE123" s="60"/>
      <c r="AF123" s="60"/>
    </row>
    <row r="124" spans="2:32" x14ac:dyDescent="0.2">
      <c r="AA124" s="60"/>
      <c r="AB124" s="60"/>
      <c r="AC124" s="60"/>
      <c r="AD124" s="60"/>
      <c r="AE124" s="60"/>
      <c r="AF124" s="60"/>
    </row>
    <row r="125" spans="2:32" x14ac:dyDescent="0.2">
      <c r="AA125" s="60"/>
      <c r="AB125" s="60"/>
      <c r="AC125" s="60"/>
      <c r="AD125" s="60"/>
      <c r="AE125" s="60"/>
      <c r="AF125" s="60"/>
    </row>
    <row r="126" spans="2:32" x14ac:dyDescent="0.2">
      <c r="AA126" s="60"/>
      <c r="AB126" s="60"/>
      <c r="AC126" s="60"/>
      <c r="AD126" s="60"/>
      <c r="AE126" s="60"/>
      <c r="AF126" s="60"/>
    </row>
    <row r="127" spans="2:32" x14ac:dyDescent="0.2">
      <c r="AA127" s="60"/>
      <c r="AB127" s="60"/>
      <c r="AC127" s="60"/>
      <c r="AD127" s="60"/>
      <c r="AE127" s="60"/>
      <c r="AF127" s="60"/>
    </row>
    <row r="128" spans="2:32" x14ac:dyDescent="0.2">
      <c r="AA128" s="60"/>
      <c r="AB128" s="60"/>
      <c r="AC128" s="60"/>
      <c r="AD128" s="60"/>
      <c r="AE128" s="60"/>
      <c r="AF128" s="60"/>
    </row>
    <row r="129" spans="27:32" x14ac:dyDescent="0.2">
      <c r="AA129" s="60"/>
      <c r="AB129" s="60"/>
      <c r="AC129" s="60"/>
      <c r="AD129" s="60"/>
      <c r="AE129" s="60"/>
      <c r="AF129" s="60"/>
    </row>
    <row r="130" spans="27:32" x14ac:dyDescent="0.2">
      <c r="AA130" s="60"/>
      <c r="AB130" s="60"/>
      <c r="AC130" s="60"/>
      <c r="AD130" s="60"/>
      <c r="AE130" s="60"/>
      <c r="AF130" s="60"/>
    </row>
    <row r="131" spans="27:32" x14ac:dyDescent="0.2">
      <c r="AA131" s="60"/>
      <c r="AB131" s="60"/>
      <c r="AC131" s="60"/>
      <c r="AD131" s="60"/>
      <c r="AE131" s="60"/>
      <c r="AF131" s="60"/>
    </row>
    <row r="132" spans="27:32" x14ac:dyDescent="0.2">
      <c r="AA132" s="60"/>
      <c r="AB132" s="60"/>
      <c r="AC132" s="60"/>
      <c r="AD132" s="60"/>
      <c r="AE132" s="60"/>
      <c r="AF132" s="60"/>
    </row>
    <row r="133" spans="27:32" x14ac:dyDescent="0.2">
      <c r="AA133" s="60"/>
      <c r="AB133" s="60"/>
      <c r="AC133" s="60"/>
      <c r="AD133" s="60"/>
      <c r="AE133" s="60"/>
      <c r="AF133" s="60"/>
    </row>
    <row r="134" spans="27:32" x14ac:dyDescent="0.2">
      <c r="AA134" s="60"/>
      <c r="AB134" s="60"/>
      <c r="AC134" s="60"/>
      <c r="AD134" s="60"/>
      <c r="AE134" s="60"/>
      <c r="AF134" s="60"/>
    </row>
    <row r="135" spans="27:32" x14ac:dyDescent="0.2">
      <c r="AA135" s="60"/>
      <c r="AB135" s="60"/>
      <c r="AC135" s="60"/>
      <c r="AD135" s="60"/>
      <c r="AE135" s="60"/>
      <c r="AF135" s="60"/>
    </row>
    <row r="136" spans="27:32" x14ac:dyDescent="0.2">
      <c r="AA136" s="60"/>
      <c r="AB136" s="60"/>
      <c r="AC136" s="60"/>
      <c r="AD136" s="60"/>
      <c r="AE136" s="60"/>
      <c r="AF136" s="60"/>
    </row>
    <row r="137" spans="27:32" x14ac:dyDescent="0.2">
      <c r="AA137" s="60"/>
      <c r="AB137" s="60"/>
      <c r="AC137" s="60"/>
      <c r="AD137" s="60"/>
      <c r="AE137" s="60"/>
      <c r="AF137" s="60"/>
    </row>
    <row r="138" spans="27:32" x14ac:dyDescent="0.2">
      <c r="AA138" s="60"/>
      <c r="AB138" s="60"/>
      <c r="AC138" s="60"/>
      <c r="AD138" s="60"/>
      <c r="AE138" s="60"/>
      <c r="AF138" s="60"/>
    </row>
    <row r="139" spans="27:32" x14ac:dyDescent="0.2">
      <c r="AA139" s="60"/>
      <c r="AB139" s="60"/>
      <c r="AC139" s="60"/>
      <c r="AD139" s="60"/>
      <c r="AE139" s="60"/>
      <c r="AF139" s="60"/>
    </row>
    <row r="140" spans="27:32" x14ac:dyDescent="0.2">
      <c r="AA140" s="60"/>
      <c r="AB140" s="60"/>
      <c r="AC140" s="60"/>
      <c r="AD140" s="60"/>
      <c r="AE140" s="60"/>
      <c r="AF140" s="60"/>
    </row>
    <row r="141" spans="27:32" x14ac:dyDescent="0.2">
      <c r="AA141" s="60"/>
      <c r="AB141" s="60"/>
      <c r="AC141" s="60"/>
      <c r="AD141" s="60"/>
      <c r="AE141" s="60"/>
      <c r="AF141" s="60"/>
    </row>
    <row r="142" spans="27:32" x14ac:dyDescent="0.2">
      <c r="AA142" s="60"/>
      <c r="AB142" s="60"/>
      <c r="AC142" s="60"/>
      <c r="AD142" s="60"/>
      <c r="AE142" s="60"/>
      <c r="AF142" s="60"/>
    </row>
    <row r="143" spans="27:32" x14ac:dyDescent="0.2">
      <c r="AA143" s="60"/>
      <c r="AB143" s="60"/>
      <c r="AC143" s="60"/>
      <c r="AD143" s="60"/>
      <c r="AE143" s="60"/>
      <c r="AF143" s="60"/>
    </row>
    <row r="144" spans="27:32" x14ac:dyDescent="0.2">
      <c r="AA144" s="60"/>
      <c r="AB144" s="60"/>
      <c r="AC144" s="60"/>
      <c r="AD144" s="60"/>
      <c r="AE144" s="60"/>
      <c r="AF144" s="60"/>
    </row>
    <row r="145" spans="27:32" x14ac:dyDescent="0.2">
      <c r="AA145" s="60"/>
      <c r="AB145" s="60"/>
      <c r="AC145" s="60"/>
      <c r="AD145" s="60"/>
      <c r="AE145" s="60"/>
      <c r="AF145" s="60"/>
    </row>
    <row r="146" spans="27:32" x14ac:dyDescent="0.2">
      <c r="AA146" s="60"/>
      <c r="AB146" s="60"/>
      <c r="AC146" s="60"/>
      <c r="AD146" s="60"/>
      <c r="AE146" s="60"/>
      <c r="AF146" s="60"/>
    </row>
    <row r="147" spans="27:32" x14ac:dyDescent="0.2">
      <c r="AA147" s="60"/>
      <c r="AB147" s="60"/>
      <c r="AC147" s="60"/>
      <c r="AD147" s="60"/>
      <c r="AE147" s="60"/>
      <c r="AF147" s="60"/>
    </row>
    <row r="148" spans="27:32" x14ac:dyDescent="0.2">
      <c r="AA148" s="60"/>
      <c r="AB148" s="60"/>
      <c r="AC148" s="60"/>
      <c r="AD148" s="60"/>
      <c r="AE148" s="60"/>
      <c r="AF148" s="60"/>
    </row>
    <row r="149" spans="27:32" x14ac:dyDescent="0.2">
      <c r="AA149" s="60"/>
      <c r="AB149" s="60"/>
      <c r="AC149" s="60"/>
      <c r="AD149" s="60"/>
      <c r="AE149" s="60"/>
      <c r="AF149" s="60"/>
    </row>
    <row r="150" spans="27:32" x14ac:dyDescent="0.2">
      <c r="AA150" s="60"/>
      <c r="AB150" s="60"/>
      <c r="AC150" s="60"/>
      <c r="AD150" s="60"/>
      <c r="AE150" s="60"/>
      <c r="AF150" s="60"/>
    </row>
    <row r="151" spans="27:32" x14ac:dyDescent="0.2">
      <c r="AA151" s="60"/>
      <c r="AB151" s="60"/>
      <c r="AC151" s="60"/>
      <c r="AD151" s="60"/>
      <c r="AE151" s="60"/>
      <c r="AF151" s="60"/>
    </row>
    <row r="152" spans="27:32" x14ac:dyDescent="0.2">
      <c r="AA152" s="60"/>
      <c r="AB152" s="60"/>
      <c r="AC152" s="60"/>
      <c r="AD152" s="60"/>
      <c r="AE152" s="60"/>
      <c r="AF152" s="60"/>
    </row>
    <row r="153" spans="27:32" x14ac:dyDescent="0.2">
      <c r="AA153" s="60"/>
      <c r="AB153" s="60"/>
      <c r="AC153" s="60"/>
      <c r="AD153" s="60"/>
      <c r="AE153" s="60"/>
      <c r="AF153" s="60"/>
    </row>
    <row r="154" spans="27:32" x14ac:dyDescent="0.2">
      <c r="AA154" s="60"/>
      <c r="AB154" s="60"/>
      <c r="AC154" s="60"/>
      <c r="AD154" s="60"/>
      <c r="AE154" s="60"/>
      <c r="AF154" s="60"/>
    </row>
    <row r="155" spans="27:32" x14ac:dyDescent="0.2">
      <c r="AA155" s="60"/>
      <c r="AB155" s="60"/>
      <c r="AC155" s="60"/>
      <c r="AD155" s="60"/>
      <c r="AE155" s="60"/>
      <c r="AF155" s="60"/>
    </row>
    <row r="156" spans="27:32" x14ac:dyDescent="0.2">
      <c r="AA156" s="60"/>
      <c r="AB156" s="60"/>
      <c r="AC156" s="60"/>
      <c r="AD156" s="60"/>
      <c r="AE156" s="60"/>
      <c r="AF156" s="60"/>
    </row>
    <row r="157" spans="27:32" x14ac:dyDescent="0.2">
      <c r="AA157" s="60"/>
      <c r="AB157" s="60"/>
      <c r="AC157" s="60"/>
      <c r="AD157" s="60"/>
      <c r="AE157" s="60"/>
      <c r="AF157" s="60"/>
    </row>
    <row r="158" spans="27:32" x14ac:dyDescent="0.2">
      <c r="AA158" s="60"/>
      <c r="AB158" s="60"/>
      <c r="AC158" s="60"/>
      <c r="AD158" s="60"/>
      <c r="AE158" s="60"/>
      <c r="AF158" s="60"/>
    </row>
    <row r="159" spans="27:32" x14ac:dyDescent="0.2">
      <c r="AA159" s="60"/>
      <c r="AB159" s="60"/>
      <c r="AC159" s="60"/>
      <c r="AD159" s="60"/>
      <c r="AE159" s="60"/>
      <c r="AF159" s="60"/>
    </row>
    <row r="160" spans="27:32" x14ac:dyDescent="0.2">
      <c r="AA160" s="60"/>
      <c r="AB160" s="60"/>
      <c r="AC160" s="60"/>
      <c r="AD160" s="60"/>
      <c r="AE160" s="60"/>
      <c r="AF160" s="60"/>
    </row>
    <row r="161" spans="27:32" x14ac:dyDescent="0.2">
      <c r="AA161" s="60"/>
      <c r="AB161" s="60"/>
      <c r="AC161" s="60"/>
      <c r="AD161" s="60"/>
      <c r="AE161" s="60"/>
      <c r="AF161" s="60"/>
    </row>
    <row r="162" spans="27:32" x14ac:dyDescent="0.2">
      <c r="AA162" s="60"/>
      <c r="AB162" s="60"/>
      <c r="AC162" s="60"/>
      <c r="AD162" s="60"/>
      <c r="AE162" s="60"/>
      <c r="AF162" s="60"/>
    </row>
    <row r="163" spans="27:32" x14ac:dyDescent="0.2">
      <c r="AA163" s="60"/>
      <c r="AB163" s="60"/>
      <c r="AC163" s="60"/>
      <c r="AD163" s="60"/>
      <c r="AE163" s="60"/>
      <c r="AF163" s="60"/>
    </row>
    <row r="164" spans="27:32" x14ac:dyDescent="0.2">
      <c r="AA164" s="60"/>
      <c r="AB164" s="60"/>
      <c r="AC164" s="60"/>
      <c r="AD164" s="60"/>
      <c r="AE164" s="60"/>
      <c r="AF164" s="60"/>
    </row>
    <row r="165" spans="27:32" x14ac:dyDescent="0.2">
      <c r="AA165" s="60"/>
      <c r="AB165" s="60"/>
      <c r="AC165" s="60"/>
      <c r="AD165" s="60"/>
      <c r="AE165" s="60"/>
      <c r="AF165" s="60"/>
    </row>
    <row r="166" spans="27:32" x14ac:dyDescent="0.2">
      <c r="AA166" s="60"/>
      <c r="AB166" s="60"/>
      <c r="AC166" s="60"/>
      <c r="AD166" s="60"/>
      <c r="AE166" s="60"/>
      <c r="AF166" s="60"/>
    </row>
    <row r="167" spans="27:32" x14ac:dyDescent="0.2">
      <c r="AA167" s="60"/>
      <c r="AB167" s="60"/>
      <c r="AC167" s="60"/>
      <c r="AD167" s="60"/>
      <c r="AE167" s="60"/>
      <c r="AF167" s="60"/>
    </row>
    <row r="168" spans="27:32" x14ac:dyDescent="0.2">
      <c r="AA168" s="60"/>
      <c r="AB168" s="60"/>
      <c r="AC168" s="60"/>
      <c r="AD168" s="60"/>
      <c r="AE168" s="60"/>
      <c r="AF168" s="60"/>
    </row>
    <row r="169" spans="27:32" x14ac:dyDescent="0.2">
      <c r="AA169" s="60"/>
      <c r="AB169" s="60"/>
      <c r="AC169" s="60"/>
      <c r="AD169" s="60"/>
      <c r="AE169" s="60"/>
      <c r="AF169" s="60"/>
    </row>
    <row r="170" spans="27:32" x14ac:dyDescent="0.2">
      <c r="AA170" s="60"/>
      <c r="AB170" s="60"/>
      <c r="AC170" s="60"/>
      <c r="AD170" s="60"/>
      <c r="AE170" s="60"/>
      <c r="AF170" s="60"/>
    </row>
    <row r="171" spans="27:32" x14ac:dyDescent="0.2">
      <c r="AA171" s="60"/>
      <c r="AB171" s="60"/>
      <c r="AC171" s="60"/>
      <c r="AD171" s="60"/>
      <c r="AE171" s="60"/>
      <c r="AF171" s="60"/>
    </row>
    <row r="172" spans="27:32" x14ac:dyDescent="0.2">
      <c r="AA172" s="60"/>
      <c r="AB172" s="60"/>
      <c r="AC172" s="60"/>
      <c r="AD172" s="60"/>
      <c r="AE172" s="60"/>
      <c r="AF172" s="60"/>
    </row>
    <row r="173" spans="27:32" x14ac:dyDescent="0.2">
      <c r="AA173" s="60"/>
      <c r="AB173" s="60"/>
      <c r="AC173" s="60"/>
      <c r="AD173" s="60"/>
      <c r="AE173" s="60"/>
      <c r="AF173" s="60"/>
    </row>
    <row r="174" spans="27:32" x14ac:dyDescent="0.2">
      <c r="AA174" s="60"/>
      <c r="AB174" s="60"/>
      <c r="AC174" s="60"/>
      <c r="AD174" s="60"/>
      <c r="AE174" s="60"/>
      <c r="AF174" s="60"/>
    </row>
    <row r="175" spans="27:32" x14ac:dyDescent="0.2">
      <c r="AA175" s="60"/>
      <c r="AB175" s="60"/>
      <c r="AC175" s="60"/>
      <c r="AD175" s="60"/>
      <c r="AE175" s="60"/>
      <c r="AF175" s="60"/>
    </row>
    <row r="176" spans="27:32" x14ac:dyDescent="0.2">
      <c r="AA176" s="60"/>
      <c r="AB176" s="60"/>
      <c r="AC176" s="60"/>
      <c r="AD176" s="60"/>
      <c r="AE176" s="60"/>
      <c r="AF176" s="60"/>
    </row>
    <row r="177" spans="27:32" x14ac:dyDescent="0.2">
      <c r="AA177" s="60"/>
      <c r="AB177" s="60"/>
      <c r="AC177" s="60"/>
      <c r="AD177" s="60"/>
      <c r="AE177" s="60"/>
      <c r="AF177" s="60"/>
    </row>
    <row r="178" spans="27:32" x14ac:dyDescent="0.2">
      <c r="AA178" s="60"/>
      <c r="AB178" s="60"/>
      <c r="AC178" s="60"/>
      <c r="AD178" s="60"/>
      <c r="AE178" s="60"/>
      <c r="AF178" s="60"/>
    </row>
    <row r="179" spans="27:32" x14ac:dyDescent="0.2">
      <c r="AA179" s="60"/>
      <c r="AB179" s="60"/>
      <c r="AC179" s="60"/>
      <c r="AD179" s="60"/>
      <c r="AE179" s="60"/>
      <c r="AF179" s="60"/>
    </row>
    <row r="180" spans="27:32" x14ac:dyDescent="0.2">
      <c r="AA180" s="60"/>
      <c r="AB180" s="60"/>
      <c r="AC180" s="60"/>
      <c r="AD180" s="60"/>
      <c r="AE180" s="60"/>
      <c r="AF180" s="60"/>
    </row>
    <row r="181" spans="27:32" x14ac:dyDescent="0.2">
      <c r="AA181" s="60"/>
      <c r="AB181" s="60"/>
      <c r="AC181" s="60"/>
      <c r="AD181" s="60"/>
      <c r="AE181" s="60"/>
      <c r="AF181" s="60"/>
    </row>
    <row r="182" spans="27:32" x14ac:dyDescent="0.2">
      <c r="AA182" s="60"/>
      <c r="AB182" s="60"/>
      <c r="AC182" s="60"/>
      <c r="AD182" s="60"/>
      <c r="AE182" s="60"/>
      <c r="AF182" s="60"/>
    </row>
    <row r="183" spans="27:32" x14ac:dyDescent="0.2">
      <c r="AA183" s="60"/>
      <c r="AB183" s="60"/>
      <c r="AC183" s="60"/>
      <c r="AD183" s="60"/>
      <c r="AE183" s="60"/>
      <c r="AF183" s="60"/>
    </row>
    <row r="184" spans="27:32" x14ac:dyDescent="0.2">
      <c r="AA184" s="60"/>
      <c r="AB184" s="60"/>
      <c r="AC184" s="60"/>
      <c r="AD184" s="60"/>
      <c r="AE184" s="60"/>
      <c r="AF184" s="60"/>
    </row>
  </sheetData>
  <mergeCells count="50">
    <mergeCell ref="B5:P7"/>
    <mergeCell ref="B8:P9"/>
    <mergeCell ref="A31:A34"/>
    <mergeCell ref="A18:A27"/>
    <mergeCell ref="AE12:AF12"/>
    <mergeCell ref="A12:H12"/>
    <mergeCell ref="A13:H13"/>
    <mergeCell ref="I12:K12"/>
    <mergeCell ref="A15:A16"/>
    <mergeCell ref="A64:A69"/>
    <mergeCell ref="A41:A51"/>
    <mergeCell ref="A53:A56"/>
    <mergeCell ref="A36:A39"/>
    <mergeCell ref="A58:A60"/>
    <mergeCell ref="AD10:AD11"/>
    <mergeCell ref="AE11:AF11"/>
    <mergeCell ref="M10:O11"/>
    <mergeCell ref="M12:O12"/>
    <mergeCell ref="H10:H11"/>
    <mergeCell ref="I10:K11"/>
    <mergeCell ref="T5:AE5"/>
    <mergeCell ref="R10:R11"/>
    <mergeCell ref="A10:A11"/>
    <mergeCell ref="D10:D11"/>
    <mergeCell ref="U10:U11"/>
    <mergeCell ref="T8:AE9"/>
    <mergeCell ref="V10:V11"/>
    <mergeCell ref="AE10:AF10"/>
    <mergeCell ref="W10:W11"/>
    <mergeCell ref="X10:X11"/>
    <mergeCell ref="Y10:Y11"/>
    <mergeCell ref="Z10:Z11"/>
    <mergeCell ref="AA10:AA11"/>
    <mergeCell ref="AB10:AB11"/>
    <mergeCell ref="AC10:AC11"/>
    <mergeCell ref="T6:AE6"/>
    <mergeCell ref="T7:AE7"/>
    <mergeCell ref="AF8:AF9"/>
    <mergeCell ref="B3:T3"/>
    <mergeCell ref="F10:F11"/>
    <mergeCell ref="G10:G11"/>
    <mergeCell ref="E10:E11"/>
    <mergeCell ref="L10:L11"/>
    <mergeCell ref="Q10:Q11"/>
    <mergeCell ref="P10:P11"/>
    <mergeCell ref="T10:T11"/>
    <mergeCell ref="S10:S11"/>
    <mergeCell ref="B10:B11"/>
    <mergeCell ref="A4:U4"/>
    <mergeCell ref="A5:A9"/>
  </mergeCells>
  <printOptions horizontalCentered="1" verticalCentered="1"/>
  <pageMargins left="0.11811023622047245" right="0.31496062992125984" top="0.74803149606299213" bottom="0.74803149606299213" header="0.31496062992125984" footer="0.31496062992125984"/>
  <pageSetup paperSize="5" scale="29"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Gonzalez</dc:creator>
  <cp:lastModifiedBy>Microsoft Office User</cp:lastModifiedBy>
  <cp:lastPrinted>2019-11-07T20:18:49Z</cp:lastPrinted>
  <dcterms:created xsi:type="dcterms:W3CDTF">2016-10-24T15:54:09Z</dcterms:created>
  <dcterms:modified xsi:type="dcterms:W3CDTF">2021-03-11T20:16:45Z</dcterms:modified>
</cp:coreProperties>
</file>