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fia\Documents\PT seguimiento PAAC 2020\"/>
    </mc:Choice>
  </mc:AlternateContent>
  <workbookProtection workbookAlgorithmName="SHA-512" workbookHashValue="wG66TXBB1O6//prrOMCQ834yHki7bIHcE8fIr7eswSS/NEdbXfJsVfhE7bKVcqBjeAUPVZAEH0FNoF+X/R55+Q==" workbookSaltValue="cqO89IYdeYuscg/fy2q0Zg==" workbookSpinCount="100000" lockStructure="1"/>
  <bookViews>
    <workbookView xWindow="0" yWindow="0" windowWidth="20490" windowHeight="8340"/>
  </bookViews>
  <sheets>
    <sheet name="Resumen General" sheetId="11" r:id="rId1"/>
    <sheet name="Componente 1" sheetId="8" r:id="rId2"/>
    <sheet name="Componente 2 " sheetId="7" r:id="rId3"/>
    <sheet name="Componente 3" sheetId="6" r:id="rId4"/>
    <sheet name="Componente 4" sheetId="5" r:id="rId5"/>
    <sheet name="Componente 5" sheetId="4" r:id="rId6"/>
    <sheet name="Componente 6" sheetId="1" r:id="rId7"/>
    <sheet name="Cumplimiento " sheetId="9" r:id="rId8"/>
  </sheets>
  <externalReferences>
    <externalReference r:id="rId9"/>
  </externalReferences>
  <definedNames>
    <definedName name="_xlnm._FilterDatabase" localSheetId="1" hidden="1">'Componente 1'!$A$5:$O$13</definedName>
    <definedName name="_xlnm._FilterDatabase" localSheetId="2" hidden="1">'Componente 2 '!$A$5:$O$6</definedName>
    <definedName name="_xlnm._FilterDatabase" localSheetId="3" hidden="1">'Componente 3'!$A$5:$O$20</definedName>
    <definedName name="_xlnm._FilterDatabase" localSheetId="4" hidden="1">'Componente 4'!$A$5:$O$23</definedName>
    <definedName name="_xlnm._FilterDatabase" localSheetId="5" hidden="1">'Componente 5'!$A$5:$O$21</definedName>
    <definedName name="_xlnm._FilterDatabase" localSheetId="6" hidden="1">'Componente 6'!$A$5:$O$17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8" l="1"/>
  <c r="O17" i="6"/>
  <c r="O12" i="6"/>
  <c r="O23" i="5"/>
  <c r="O17" i="5"/>
  <c r="O16" i="5"/>
  <c r="O13" i="5"/>
  <c r="O21" i="4"/>
  <c r="O20" i="4"/>
  <c r="O18" i="4"/>
  <c r="O8" i="4"/>
  <c r="O7" i="4"/>
  <c r="O6" i="4"/>
  <c r="O7" i="1" l="1"/>
  <c r="O8" i="1"/>
  <c r="O10" i="1"/>
</calcChain>
</file>

<file path=xl/sharedStrings.xml><?xml version="1.0" encoding="utf-8"?>
<sst xmlns="http://schemas.openxmlformats.org/spreadsheetml/2006/main" count="754" uniqueCount="467">
  <si>
    <t xml:space="preserve">Componente </t>
  </si>
  <si>
    <t>Subcomponente</t>
  </si>
  <si>
    <t>Meta o producto</t>
  </si>
  <si>
    <t xml:space="preserve">Responsable dependencia líder </t>
  </si>
  <si>
    <t>Responsable dependencia apoyo</t>
  </si>
  <si>
    <t>Recursos</t>
  </si>
  <si>
    <t>Indicador</t>
  </si>
  <si>
    <t>Fecha Inicial programada</t>
  </si>
  <si>
    <t>Fecha Final</t>
  </si>
  <si>
    <t xml:space="preserve">Avance seguimiento 1 
Responsable dependencia líder </t>
  </si>
  <si>
    <t xml:space="preserve">Fecha reporte avence </t>
  </si>
  <si>
    <t xml:space="preserve">Componente 1: Gestión del Riesgo de Corrupción - Mapa de Riesgos de Corrupción </t>
  </si>
  <si>
    <r>
      <t xml:space="preserve">Subcomponente 1
</t>
    </r>
    <r>
      <rPr>
        <sz val="10"/>
        <color theme="1"/>
        <rFont val="Arial"/>
        <family val="2"/>
      </rPr>
      <t>Política de Administración de Riesgos</t>
    </r>
  </si>
  <si>
    <t xml:space="preserve">1.1 </t>
  </si>
  <si>
    <t>Revisar y validar en la plataforma del DAFP nuevas versiones de lineamientos de gestión de riesgo para actualizar, según haya lugar, la política de Administración de Riesgos de la entidad.</t>
  </si>
  <si>
    <t>Verificación la plataforma del DAFP para actualizar, según haya lugar, la política de Administración de Riesgos de la entidad.</t>
  </si>
  <si>
    <t>Oficina Asesora de Planeación</t>
  </si>
  <si>
    <t>Humanos
Tecnológicos
Físicos</t>
  </si>
  <si>
    <t>Verificaciones mensuales realizadas/12*100</t>
  </si>
  <si>
    <r>
      <t xml:space="preserve">Subcomponente 2
</t>
    </r>
    <r>
      <rPr>
        <sz val="10"/>
        <color theme="1"/>
        <rFont val="Arial"/>
        <family val="2"/>
      </rPr>
      <t>Construcción del Mapa de Riesgos de Corrupción</t>
    </r>
  </si>
  <si>
    <t>2.1</t>
  </si>
  <si>
    <t>Actualizar la matriz de los riesgos de corrupción inherentes a la gestión de la entidad.</t>
  </si>
  <si>
    <t>Una matriz de riesgos  de corrupción actualizada</t>
  </si>
  <si>
    <t>Líderes de procesos de todas las dependencias</t>
  </si>
  <si>
    <t>Una (1) matriz de riesgos  de corrupción actualizada</t>
  </si>
  <si>
    <t>2.2</t>
  </si>
  <si>
    <t>Consolidar el mapa de riesgos de corrupción conforme a los lineamientos y normatividad vigente.</t>
  </si>
  <si>
    <t>Mapa de riesgos de corrupción consolidado</t>
  </si>
  <si>
    <t>Un (1) mapa de riesgos de corrupción consolidado</t>
  </si>
  <si>
    <t>2.3</t>
  </si>
  <si>
    <t>Realizar la consulta y asesoría a la Secretaria de Transparencia y demás entidades líderes de la politica para recibir los lineamientos para el diligenciamiento de los campos ( Metas,  indicadores, tipologias del riesgo) de la matriz, según lo establecido por el ITB.</t>
  </si>
  <si>
    <t>Matriz de riesgos de corrupción ajustada según la respuesta de la consulta que se realizó a la Secretaria de Transparencia y demás entidades líderes de la politica.</t>
  </si>
  <si>
    <t>Humanos
Tecnológicos</t>
  </si>
  <si>
    <t>Una (1) matriz de riesgos de corrupción ajustada de acuerdo  a la respuesta de la consulta realizada a la Secretaria de Transparencia y demás entidades líderes de la politica.</t>
  </si>
  <si>
    <r>
      <t xml:space="preserve">Subcomponente 3
</t>
    </r>
    <r>
      <rPr>
        <sz val="10"/>
        <color theme="1"/>
        <rFont val="Arial"/>
        <family val="2"/>
      </rPr>
      <t>Consulta y divulgación</t>
    </r>
  </si>
  <si>
    <t>3.1</t>
  </si>
  <si>
    <t xml:space="preserve">Socializar el mapa de riesgos de corrupción, y analizar las opiniones y aportes de los ciudadanos y servidores públicos para su incorporación en la matriz. </t>
  </si>
  <si>
    <t xml:space="preserve">Socializar el mapa de riesgos de corrupción
Analizar las opiniones y aportes de los ciudadanos y servidores públicos. </t>
  </si>
  <si>
    <t>Oficina Asesora de Comunicaciones
Líderes operativos de todas  las dependencias</t>
  </si>
  <si>
    <t xml:space="preserve">Un (1) socialización del mapa de riesgos de corrupción
Un (1) análisis de las opiniones y aportes de los ciudadanos y servidores públicos. </t>
  </si>
  <si>
    <t>3.2</t>
  </si>
  <si>
    <t>Publicar y divulgar internamente y externamente el Mapa de riesgos de corrupción.</t>
  </si>
  <si>
    <t xml:space="preserve">Mapa de riesgos de corrupción publicado y divulgado </t>
  </si>
  <si>
    <t>Oficina Asesora de Comunicaciones</t>
  </si>
  <si>
    <t>Un (1) mapa de riesgos de corrupción publicado y divulgado</t>
  </si>
  <si>
    <r>
      <t xml:space="preserve">Subcomponente 4
</t>
    </r>
    <r>
      <rPr>
        <sz val="10"/>
        <color theme="1"/>
        <rFont val="Arial"/>
        <family val="2"/>
      </rPr>
      <t>Monitoreo y revisión</t>
    </r>
  </si>
  <si>
    <t>4.1</t>
  </si>
  <si>
    <t>Monitorear y revisar el mapa de riesgos de corrupción dependiendo de la periodicidad con la que se construyen los riesgos, la cual esta consignada en la matriz correspondiente.</t>
  </si>
  <si>
    <t>Informes de monitoreo y seguimiento del mapa de riesgos de corrupción</t>
  </si>
  <si>
    <t>Tres (3) informes de monitoreo y seguimiento del mapa de riesgos de corrupción</t>
  </si>
  <si>
    <t>Primera semana de mayo
Primera semana de septiembre
Primera semana de enero de 2021</t>
  </si>
  <si>
    <r>
      <t xml:space="preserve">Subcomponente 5
</t>
    </r>
    <r>
      <rPr>
        <sz val="10"/>
        <color theme="1"/>
        <rFont val="Arial"/>
        <family val="2"/>
      </rPr>
      <t>Seguimiento</t>
    </r>
  </si>
  <si>
    <t>5.1</t>
  </si>
  <si>
    <t>Efectuar y publicar el seguimiento al mapa de riesgos de corrupción conforme a la normatividad vigente</t>
  </si>
  <si>
    <t>Seguimientos a los Mapas de riesgos de corrupción efectuados y publicados</t>
  </si>
  <si>
    <t>Oficina de Control Interno</t>
  </si>
  <si>
    <t>Tres (3) seguimientos a los Mapas de riesgos de corrupción</t>
  </si>
  <si>
    <t xml:space="preserve">Primeros 15 días hábiles de mes de mayo
Primeros 15 días hábiles de mes de septiembre
Primeros 15 días hábiles de mes de enero de 2021
</t>
  </si>
  <si>
    <t xml:space="preserve">Racionalizacion de tramites </t>
  </si>
  <si>
    <t>1.1</t>
  </si>
  <si>
    <t xml:space="preserve">Uso de las tecnologías de la información para el registro y la autorización del ingreso como visitante (amigos y familiares) de las personas privadas de la libertad - PPL </t>
  </si>
  <si>
    <t xml:space="preserve">Tramite racionalizado </t>
  </si>
  <si>
    <t>Dirección de Tecnologías y Sistemas de Información</t>
  </si>
  <si>
    <t xml:space="preserve"> Dirección de la Cárcel Distrital.</t>
  </si>
  <si>
    <t>1 tramite racionalizado</t>
  </si>
  <si>
    <t>Componente 3: Rendición de cuentas</t>
  </si>
  <si>
    <r>
      <t xml:space="preserve">Subcomponente 1
</t>
    </r>
    <r>
      <rPr>
        <sz val="10"/>
        <color theme="1"/>
        <rFont val="Arial"/>
        <family val="2"/>
      </rPr>
      <t>Información de calidad y en lenguaje comprensible</t>
    </r>
  </si>
  <si>
    <t>Actualizar y publicar la estrategia de Rendición de Cuentas de la vigencia 2020, estableciendo en ella  el diágnostico actual de la entidad, los grupos de interés a convocar en los procesos de rendición, y teniendo en cuenta los demás lineamientos del Manúal Único de Rendición de Cuentas.</t>
  </si>
  <si>
    <t>Estrategia de rendición de cuentas de la vigencia 2020 actualizada y publicada</t>
  </si>
  <si>
    <t>Despacho</t>
  </si>
  <si>
    <t>1 documento de la estrategia de rendición de cuentas de la vigencia 2020 actualizada y publicada.</t>
  </si>
  <si>
    <t>1.2</t>
  </si>
  <si>
    <t>Elaborar y publicar informes de rendición de cuentas del sector de manera concisa y en lenguaje comprensible.</t>
  </si>
  <si>
    <t>Informes de rendición de cuentas del sector elaborados y publicados</t>
  </si>
  <si>
    <t># de informes de rendición de cuentas elaborados y publicados / # de informes de rendición de cuentas programados *100</t>
  </si>
  <si>
    <t>1.3</t>
  </si>
  <si>
    <t>Diseñar, desarrollar e implementar un micrositio o sección visible en el sitio web de la entidad que contenga en lenguaje claro toda la información sobre los procesos de rendición de cuentas que adelanta la entidad.</t>
  </si>
  <si>
    <t>Micrositio o sección de rendición de cuentas diseñado, desarrollado e implementado en la página web.</t>
  </si>
  <si>
    <t>1 micrositio o sección de rendición de cuentas diseñado, desarrollado e implementado en la página web.</t>
  </si>
  <si>
    <t>1.4</t>
  </si>
  <si>
    <t>Diseñar y divulgar campañas a los ciudadanos en lenguaje comprensible y de manera concisa, sobre la gestión de la entidad (insumos del informe de rendición de cuentas del sector), previo a los espacios de rendición de cuentas. (Presentaciones, boletines de prensa, carteleras, piezas gráficas para redes sociales y otros medios)</t>
  </si>
  <si>
    <t>Presentaciones, diseños de carteleras, boletines de prensa y piezas gráficas para redes sociales elaboradas y divulgadas</t>
  </si>
  <si>
    <t xml:space="preserve">Oficina Asesora de Comunicaciones </t>
  </si>
  <si>
    <t>#de campañas de rendición de cuentas realizadas/ # de campañas de rendición de cuentas programadas *100</t>
  </si>
  <si>
    <t xml:space="preserve">Áreas misionales (Subsecretaria de Seguridad y Convivencia, Subsecretaria de Acceso a la Justicia, Subsecretaria de Inversiones y Fortalecimiento de Capacidades Operativas, Oficina de Análisis de la Información y Estudios Estratégicos, Oficina Centro de Comando, Control, Comunicaciones y  Cómputo) </t>
  </si>
  <si>
    <r>
      <rPr>
        <b/>
        <sz val="10"/>
        <color theme="1"/>
        <rFont val="Arial"/>
        <family val="2"/>
      </rPr>
      <t>Subcomponente 2</t>
    </r>
    <r>
      <rPr>
        <sz val="10"/>
        <color theme="1"/>
        <rFont val="Arial"/>
        <family val="2"/>
      </rPr>
      <t xml:space="preserve">
Diálogo en doble vía con la ciudadanía y sus organizaciones</t>
    </r>
  </si>
  <si>
    <t>Realizar un evento de rendición de cuentas sector seguridad, convivencia y justicia.</t>
  </si>
  <si>
    <t>Evento de rendición de cuentas sector seguridad, convivencia y justicia realizado</t>
  </si>
  <si>
    <t>Humanos
Tecnológicos
Financieros</t>
  </si>
  <si>
    <t>Un (1) evento de rendición de cuentas sector seguridad, convivencia y justicia sobre la gestión 2019 realizado</t>
  </si>
  <si>
    <t>Realizar espacios de dialógos ciudadanos  locales que den cuenta sobre la gestión de la entidad ya sea a nivel general o en temáticas especificas.</t>
  </si>
  <si>
    <t>Diálogos ciudadanos locales realizados.</t>
  </si>
  <si>
    <t># Diálogos ciudadanos locales   realizados /#Diálogos ciudadanos locales  programados*100</t>
  </si>
  <si>
    <t xml:space="preserve">Verificar el desarrollo de los observatorios ciudadanos locales y distritales bajo la metodología ISO IWA. </t>
  </si>
  <si>
    <t xml:space="preserve">Observatorios Ciudadanos locales y distritales verficados. </t>
  </si>
  <si>
    <t xml:space="preserve">Humanos
Tecnológicos
</t>
  </si>
  <si>
    <t>#de observatorios ciudadanos locales y distritales verificados / Cantidad total de observatorios ciudadanos locales y distritales *100</t>
  </si>
  <si>
    <t>2.4</t>
  </si>
  <si>
    <t xml:space="preserve">Elaborar y publicar formularios para priorizar los temas que la ciudadanía quiere conocer y sobre los cuales se espera entablar diálogo en las rendiciones de cuentas. </t>
  </si>
  <si>
    <t xml:space="preserve">Formularios de priorización temática elaborados y publicados </t>
  </si>
  <si>
    <t xml:space="preserve">Subsecretaría de Seguridad y Convivencia
</t>
  </si>
  <si>
    <t xml:space="preserve">Dos (2) Formularios de priorización temática elaborados y publicados </t>
  </si>
  <si>
    <t>Subsecretaría de Acceso a la Justicia</t>
  </si>
  <si>
    <r>
      <t xml:space="preserve">Subcomponente 3
</t>
    </r>
    <r>
      <rPr>
        <sz val="10"/>
        <color theme="1"/>
        <rFont val="Arial"/>
        <family val="2"/>
      </rPr>
      <t>Incentivos/Responsabilidad para motivar la cultura de la medición y petición de cuentas</t>
    </r>
  </si>
  <si>
    <t>Convocar activamente a la ciudadania  y grupos de interés establecidos en la estrategia a participar en los espacios de rendición de cuentas y diálogos ciudadanos</t>
  </si>
  <si>
    <t xml:space="preserve">Convocatorias realizadas a la ciudadania  y grupos de interés establecidos en la estrategia </t>
  </si>
  <si>
    <t xml:space="preserve">Subsecretaría de Seguridad y Convivencia
</t>
  </si>
  <si>
    <t xml:space="preserve">
Oficina Asesora de Planeación</t>
  </si>
  <si>
    <t># de convocatorias de rendición de cuentas realizadas a la ciudadania  y grupos de interés establecidos en la estrategia / # de convocatorias de los eventos de rendición de cuentas  realizadas a la ciudadania  y grupos de interés establecidos en la estrategia programadas  *100</t>
  </si>
  <si>
    <t xml:space="preserve">Realizar campañas de sensibilización  digitales a los ciudadanos y servidores públicos sobre la cultura de rendición de cuentas. </t>
  </si>
  <si>
    <t xml:space="preserve">Campañas de sensibilización digitales a los ciudadanos y servidores públicos sobre la cultura de rendición de cuentas realizadas a través de medios digitales.  </t>
  </si>
  <si>
    <t>Una (1) Campaña de sensibilización digital a los ciudadanos y servidores públicos sobre la cultura de rendición de cuentas realizada a través de medios digitales</t>
  </si>
  <si>
    <t>3.3</t>
  </si>
  <si>
    <t>Realizar un (1) concurso de conocimiento interno sobre la rendición de cuentas de la SSCJ.</t>
  </si>
  <si>
    <t>Concurso de conocimiento interno sobre la rendición de cuentas realizado en la entidad</t>
  </si>
  <si>
    <t>Un (1) concurso de conocimiento interno sobre la rendición de cuentas realizado en la entidad</t>
  </si>
  <si>
    <t>3.4</t>
  </si>
  <si>
    <t>Hacer seguimiento a los compromisos ciudadanos establecidos en los espacios de rendición de cuentas</t>
  </si>
  <si>
    <t>Seguimiento a los compromisos ciudadanos establecidos en los espacios de rendición de cuentas cumplidos</t>
  </si>
  <si>
    <t># de compromisos ciudadanos  cumplidos en los espacios de rendición de cuentas/ # de compromisos ciudadanos  establecidos en los espacios de rendición de cuentas*100</t>
  </si>
  <si>
    <t>3.5</t>
  </si>
  <si>
    <t>Validar que se hayan convocado a todos los grupos de interés definidos en la estrategia de rendición de cuentas(Veedurias ciudadanas, Juntas Administradoras Locales, Juntas de Acción Comunal, lideres sociales, entes de control, gremios, empresarios etc)</t>
  </si>
  <si>
    <t>Validación  de la convocatoria realizada a todos los grupos de interés definidos en la estrategia de rendición de cuentas</t>
  </si>
  <si>
    <t>#de grupos de interés convocados en las rendiciones de cuentas/ #de grupos de interés definidos en la estrategia de rendición de cuentas</t>
  </si>
  <si>
    <r>
      <rPr>
        <b/>
        <sz val="10"/>
        <color theme="1"/>
        <rFont val="Arial"/>
        <family val="2"/>
      </rPr>
      <t>Subcomponente 4</t>
    </r>
    <r>
      <rPr>
        <sz val="10"/>
        <color theme="1"/>
        <rFont val="Arial"/>
        <family val="2"/>
      </rPr>
      <t xml:space="preserve">
Evaluación y retroalimentación a la gestión institucional</t>
    </r>
  </si>
  <si>
    <t xml:space="preserve">Establecer mejoras a partir de los resultados de las encuestas de satisfacción y de las recomendaciones de los ciudadanos. </t>
  </si>
  <si>
    <t>Documento que recopila las mejoras y recoma para los procesos de rendición de cuentas</t>
  </si>
  <si>
    <t>Un (1) documento que recopila las recomendaciones y mejoras a aplicar para los procesos de rendición de cuentas</t>
  </si>
  <si>
    <t>4.2</t>
  </si>
  <si>
    <t>Evaluar y socializar  los procesos de rendición de cuentas realizados en la entidad para establecer mejoras.</t>
  </si>
  <si>
    <t>Informes sobre la evaluación de los procesos de rendición de cuentas realizados y socializados.</t>
  </si>
  <si>
    <t>Oficina de Control interno</t>
  </si>
  <si>
    <t>Dos (2) informes sobre la evaluación de los procesos de rendición de cuentas realizados y socializados.</t>
  </si>
  <si>
    <t xml:space="preserve">Componente 4: Atención al ciudadano </t>
  </si>
  <si>
    <r>
      <rPr>
        <b/>
        <sz val="10"/>
        <color rgb="FF000000"/>
        <rFont val="Arial"/>
        <family val="2"/>
      </rPr>
      <t>Subcomponente 1</t>
    </r>
    <r>
      <rPr>
        <sz val="10"/>
        <color rgb="FF000000"/>
        <rFont val="Arial"/>
        <family val="2"/>
      </rPr>
      <t xml:space="preserve">
</t>
    </r>
    <r>
      <rPr>
        <sz val="10"/>
        <color theme="1"/>
        <rFont val="Arial"/>
        <family val="2"/>
      </rPr>
      <t>Estructura Administrativa y Direccionamiento Estratégico</t>
    </r>
  </si>
  <si>
    <t>Establecer mecanismos de comunicación entre la Subsecretaría de Gestión Institucional (Atención al Ciudadano) y el comité Institucional de Gestión y Desempeño para facilitar la toma de decisiones en el mejoramiento del servicio al ciudadano.</t>
  </si>
  <si>
    <t>Informes de Atención al Ciudadano realizados y presentados en el comité que dan cuenta del estado y las recomendaciones para la toma de desiones</t>
  </si>
  <si>
    <t>Subsecretaría de Gestión Institucional (Atención al ciudadano)</t>
  </si>
  <si>
    <t>Subsecretaria de Acceso a la Justicia</t>
  </si>
  <si>
    <t xml:space="preserve">Realizar un diagnóstico de los puntos de atención presenciales en Casas de Justicia de propiedad de la SSCJ, para validar el cumplimiento de los criterios y estándares de calidad. </t>
  </si>
  <si>
    <t>1 diagnóstico de cumplimiento de las Casas de Justicia con los lineamientos de la Política Pública Distrital de Servicio a la Ciudadanía en relación a la calidad de la infraestructura, la accesibilidad y la idoneidad de los espacios para la atención a los ciudadanos</t>
  </si>
  <si>
    <t>Dirección de Gestión Humana</t>
  </si>
  <si>
    <r>
      <t xml:space="preserve">Subcomponente 2
</t>
    </r>
    <r>
      <rPr>
        <sz val="10"/>
        <color rgb="FF000000"/>
        <rFont val="Arial"/>
        <family val="2"/>
      </rPr>
      <t>Fortalecimiento de los canales de Atención</t>
    </r>
  </si>
  <si>
    <t>Implementar un Centro de Recepción e Información  virtual (CRI) que brinde asesoria sobre las diferentes alternativas para gestionar los conflictos en materia de justicia.</t>
  </si>
  <si>
    <t>CRl virtual implementado en la página web</t>
  </si>
  <si>
    <t xml:space="preserve">Dirección de Tecnologías y Sistemas de la Información
</t>
  </si>
  <si>
    <t>Diseñar una estrategia de socialización de los canales de atención en los que los ciudadanos puede interponer las denuncias frente a actos de corrupción, incluyendo  los lineamientos de custodia de los datos de los denunciantes, para proteger su identidad, así como la custodia de la denuncia..</t>
  </si>
  <si>
    <t xml:space="preserve">Estrategia de socialización de los canales de atención en los que los ciudadanos puede interponer las denuncias frente a actos de corrupción implementada </t>
  </si>
  <si>
    <t>Prestar servicio de traducción en lengua de señas a las personas sordas que requieran este servicio en la entidad.</t>
  </si>
  <si>
    <t>Matriz de seguimiento de la prestación del Servicio de lengua de señas prestado en la entidad.</t>
  </si>
  <si>
    <t>Una (1) Matriz de seguimiento de la prestación del Servicio de lengua de señas prestado en la entidad.</t>
  </si>
  <si>
    <t xml:space="preserve">Implementar un plan de acción que vincule a las diferentes áreas de la SDSCJ encargadas para facilitar el acceso a los espacios físicos a personas en condición de discapacidad en las Casas de Justicia. </t>
  </si>
  <si>
    <t>Plan de Acción con responsabilidades asignadas</t>
  </si>
  <si>
    <t>Subsecretaría de Gestión Institucional (Dirección de Gestión Humana)</t>
  </si>
  <si>
    <t>(1) un plan de acción elaborado y ejecutado.</t>
  </si>
  <si>
    <t>2.5</t>
  </si>
  <si>
    <t>Realizar la verificación y mantenimiento de la señalización en braile para la población en discapacidad, la cual fue implementada en los diferentes espacios de la entidad.</t>
  </si>
  <si>
    <t>Un informe de seguimiento para la verificación y mantenimiento de la señalización en braile para la población en discapacidad que fue implementada los diferentes espacios de la entidad.</t>
  </si>
  <si>
    <t>Dirección de Recursos Fisicos y Gestión Documental</t>
  </si>
  <si>
    <t># de inspecciones de seguridad realizadas en cada sede de trabajo/ # de inspecciones de seguridad programadas en cada sede de trabajo</t>
  </si>
  <si>
    <t>2.6</t>
  </si>
  <si>
    <t>Medir el desempeño de los canales de atención  y consolidar estadísticas sobre tiempos de espera, tiempos de atención y cantidad de ciudadanos atendidos.</t>
  </si>
  <si>
    <t>Informes sobre el desempeño de los canales de atención institucionales, con análisis estadístico, los cuales se constituyen en insumo para la toma de decisiones de la Alta Dirección.</t>
  </si>
  <si>
    <t>Tres (3) informes sobre el desempeño de los canales de atención.</t>
  </si>
  <si>
    <r>
      <rPr>
        <b/>
        <sz val="10"/>
        <color theme="1"/>
        <rFont val="Arial"/>
        <family val="2"/>
      </rPr>
      <t>Subcomponente 3</t>
    </r>
    <r>
      <rPr>
        <sz val="10"/>
        <color theme="1"/>
        <rFont val="Arial"/>
        <family val="2"/>
      </rPr>
      <t xml:space="preserve">
Talento Humano</t>
    </r>
  </si>
  <si>
    <t>Fortalecer y actualizar el Plan Institucional de Capacitación con temáticas relacionadas al mejoramiento del servicio al ciudadano y a la Ley 1712 de 2014, con el objetivo de que se refuercen las competencias y se cualifiquen a los servidores públicos que atienden directamente a los ciudadanos.</t>
  </si>
  <si>
    <t>Plan Institucional de capacitación actualizado con temáticas relacionadas al mejoramiento del servicio al ciudadano y  la Ley 1712 de 2014.</t>
  </si>
  <si>
    <t># de capacitaciones realizadas/ # de capacitaciones programadas</t>
  </si>
  <si>
    <t>Adelantar Capacitaciones y/o sensibilizaciones a través de charlas informativas a los servidores públicos de la entidad para el fortalecimiento al plan anticorrupción frente a los deberes, prohibiciones, faltas disciplinarias, sanciones, inhabilidades en el marco de la Ley 734 de 2002, y ley anticorrupción 1474 de 2011.</t>
  </si>
  <si>
    <t>Capacitaciones y/o sensibilizaciones realizadas</t>
  </si>
  <si>
    <t>Control Interno Disciplinario</t>
  </si>
  <si>
    <t>Implementar el Campus Virtual con el fin de fortalecer competencias y conocimientos de los servidores públicos en su ingreso a la entidad</t>
  </si>
  <si>
    <t>CAMPUS VIRTUAL implementado</t>
  </si>
  <si>
    <t># de servidores públicos capacitados a través del Campus virtual/ # de  servidores públicos nuevos que ingresan a la entidad</t>
  </si>
  <si>
    <t>Adelantar acciones relacionadas a promover la gestión del conocimiento adquirido por los servidores públicos para el momento de su retiro.</t>
  </si>
  <si>
    <t>Grupo de enlaces de gestión del conocimiento conformado</t>
  </si>
  <si>
    <t>Establecer un sistema de incentivos no pecuniarios para destacar el desempeño de los servidores públicos y/o contratistas en relación al servicio prestado al ciudadano.</t>
  </si>
  <si>
    <t>Sistema de incentivos no pecuniarios para destacar el desempeño de los servidores en relación al servicio prestado al ciudadano establecido</t>
  </si>
  <si>
    <r>
      <t xml:space="preserve">Subcomponente 4
</t>
    </r>
    <r>
      <rPr>
        <sz val="10"/>
        <color theme="1"/>
        <rFont val="Arial"/>
        <family val="2"/>
      </rPr>
      <t>Normativo y Procedimental</t>
    </r>
  </si>
  <si>
    <t>Socializar y sensibilizar, al interior de la entidad, el manual de atención y servicio al ciudadano (protocolos de canales de atención) y el procedimiento  "Atención de usuarios en las Casas de Justicia".</t>
  </si>
  <si>
    <t>Manual de atención y servicio al ciudadano (protocolos de canales de atención) y procedimiento "Atención de usuarios en las Casas de Justicia" socializados y sensibilizados</t>
  </si>
  <si>
    <t>Actualizar y socializar  la carta de trato digno al usuario en todas las sedes de la entidad.</t>
  </si>
  <si>
    <t>Carta de trato digno al usuario actualizada y socializada.</t>
  </si>
  <si>
    <t>Un (1) actualización y socialización del documento Carta de trato digno al usuario.</t>
  </si>
  <si>
    <t>4.3</t>
  </si>
  <si>
    <t>Revisar y socializar a los servidores públicos y ciudadanía la política de protección de datos personales.</t>
  </si>
  <si>
    <t>Politica de protección de datos personales revisada  y socializada  a los servidores públicos y ciudadanía.</t>
  </si>
  <si>
    <t>Dirección de Juridica y Contractual</t>
  </si>
  <si>
    <r>
      <t xml:space="preserve">Subcomponente 5
</t>
    </r>
    <r>
      <rPr>
        <sz val="10"/>
        <color theme="1"/>
        <rFont val="Arial"/>
        <family val="2"/>
      </rPr>
      <t>Relacionamiento con el ciudadano</t>
    </r>
  </si>
  <si>
    <t>Revisar y actualizar el documento de caracterización de ciudadanos y partes interesadas.</t>
  </si>
  <si>
    <t>Documento de caracterización  de ciudadanos y partes interesadas revisado y actualizado</t>
  </si>
  <si>
    <t>(1) Documento de caracterización  de ciudadanos y partes interesadas revisado y actualizado.</t>
  </si>
  <si>
    <t>5.2</t>
  </si>
  <si>
    <t>Realizar y socializar la medición de percepción de la ciudadanía, en referencia a la atención y servicio al ciudadano brindado por la SSCJ.</t>
  </si>
  <si>
    <t>Informes de medición de percepción de la ciudadania  realizados y socializados.</t>
  </si>
  <si>
    <t>Líderes operativos de los procesos</t>
  </si>
  <si>
    <t>Tres (3) informes de medición de percepción de la ciudadania  realizados y socializados.</t>
  </si>
  <si>
    <t>Componente 5: Mecanismos para la Transparencia y Acceso de la Información</t>
  </si>
  <si>
    <r>
      <t xml:space="preserve">Subcomponente 1
</t>
    </r>
    <r>
      <rPr>
        <sz val="10"/>
        <color theme="1"/>
        <rFont val="Arial"/>
        <family val="2"/>
      </rPr>
      <t>Lineamientos de transparencia activa</t>
    </r>
  </si>
  <si>
    <t>Hacer seguimiento periódico a la actualización de la información contenida en el botón de transparencia y  acceso a la información pública, de acuerdo a la Guia Matriz de cumplimiento de la Ley 1712/2014.</t>
  </si>
  <si>
    <t xml:space="preserve">Seguimiento periódico a la información contenida en el link transparencia y de acceso a la información pública </t>
  </si>
  <si>
    <t>Todas las dependencias</t>
  </si>
  <si>
    <t># de seguimientos ejecutados/ 11 *100</t>
  </si>
  <si>
    <t>Identificar datos abiertos estratégicos de la entidad.</t>
  </si>
  <si>
    <t>Datos abiertos identificados</t>
  </si>
  <si>
    <t>Oficina de Análisis de Información y Estudios Estrátegicos</t>
  </si>
  <si>
    <t>(total de datos priorizados/total de datos  disponibles)*100</t>
  </si>
  <si>
    <t>Actualizar  y publicar los datos abiertos en el portal distrital</t>
  </si>
  <si>
    <t>20 datos abiertos actualizados y publicados en el portal distrital</t>
  </si>
  <si>
    <t>(20 Datos abiertos publicados/ 20 Datos abiertos actualizados)*100</t>
  </si>
  <si>
    <t>Creación de los datos abiertos del Esquema de Publicación, el Registro de Activos y el Indice de Información Clasificada y Reservada para su publicación en el portal distrital.</t>
  </si>
  <si>
    <t>Datos abiertos  (Esquema de Publicación, Registro de Activos e Indice de Información Clasificada y Reservada) creados</t>
  </si>
  <si>
    <t>Dirección de Recursos Físicos y Gestión Documental</t>
  </si>
  <si>
    <t>3 datos abiertos creados</t>
  </si>
  <si>
    <t>1.5</t>
  </si>
  <si>
    <t>Revisar y/o actualizar, según haya lugar, el inventario de trámites y posibles OPAS con la aprobación de las áreas misionales de la entidad, y buscando la asesoría de la Función Pública.</t>
  </si>
  <si>
    <t>Un inventario de trámites y posibles OPAS  de la entidad revisado y/o actualizado según haya lugar,  con la aprobación de las áreas misionales de la entidad, y buscando la asesoría de la Función Pública.</t>
  </si>
  <si>
    <t xml:space="preserve">Subsecretaría de Gestión Institucional (Atención al Ciudadano) 
</t>
  </si>
  <si>
    <t>Un (1) Inventario de trámites y posibles OPAS de la entidad revisado y/o actualizado según haya lugar,  con la aprobación de las áreas misionales de la entidad, y buscando la asesoría de la Función Pública.</t>
  </si>
  <si>
    <t>1.6</t>
  </si>
  <si>
    <t>Actualizar y publicar el portafolio de trámites y servicios de la entidaden lenguaje comprensible y de manera concisa para los ciudadanos, de acuerdo a los lineamientos de la ley 1712 de 2014.</t>
  </si>
  <si>
    <t>Portafolio de trámites y servicios de la entidad actualizado y publicado</t>
  </si>
  <si>
    <t>Oficina Asesora de Comunicaciones
Ciudadano</t>
  </si>
  <si>
    <t>Un (1) Portafolio de trámites y servicios de la entidad actualizado y publicado</t>
  </si>
  <si>
    <t>1.7</t>
  </si>
  <si>
    <t>Realizar campañas informativas y de sensibilización a los ciudadanos y servidores públicos sobre la Ley 1712 de 2014 y su publicación en la web de la entidad.</t>
  </si>
  <si>
    <t>Campañas informativas y de sensibilización a los ciudadanos y servidores públicos sobre la Ley 1712 de 2014  y su publicación en la web de la entidad.</t>
  </si>
  <si>
    <t>Una (1) campaña informativa y de sensibilización a los ciudadanos y servidores públicos sobre la Ley 1712 de 2014 y su publicación en la web de la entidad.</t>
  </si>
  <si>
    <r>
      <t xml:space="preserve">Subcomponente 2
</t>
    </r>
    <r>
      <rPr>
        <sz val="10"/>
        <color theme="1"/>
        <rFont val="Arial"/>
        <family val="2"/>
      </rPr>
      <t>Lineamientos de transparencia pasiva</t>
    </r>
  </si>
  <si>
    <t>Realizar  seguimiento y publicación de las solicitudes de acceso a la información.</t>
  </si>
  <si>
    <t>Solicitudes de información con el respectivo seguimiento y publicación</t>
  </si>
  <si>
    <t># de solicitudes de acceso de información con seguimiento  y publicadas/ # total de solicitudes de acceso
de información ingresadas a la entidad *100</t>
  </si>
  <si>
    <r>
      <t xml:space="preserve">Subcomponente 3 
</t>
    </r>
    <r>
      <rPr>
        <sz val="10"/>
        <color theme="1"/>
        <rFont val="Arial"/>
        <family val="2"/>
      </rPr>
      <t>Elaboración de los Instrumentos de Gestión de la Información</t>
    </r>
  </si>
  <si>
    <t>Actualizar y publicar el registro o inventario de activos de la información aprobado por el comité interno de archivo.</t>
  </si>
  <si>
    <t>Registro o inventario de activos de la información actualizado y publicado</t>
  </si>
  <si>
    <t>Un (1) Registro o inventario de activos de la información actualizado y publicado</t>
  </si>
  <si>
    <t>Actualizar y publicar el Índice de Información Clasificada y Reservada aprobado por el comité interno de archivo.</t>
  </si>
  <si>
    <t>Índice de Información Clasificada y Reservada actualizado y publicado</t>
  </si>
  <si>
    <t>Un (1) Indice de Información Clasificada y Reservada actualizado y publicado</t>
  </si>
  <si>
    <t>Actualizar y publicar el esquema de publicación de información aprobado por el comité interno de archivo..</t>
  </si>
  <si>
    <t>Esquema de publicación de información actualizado y publicado</t>
  </si>
  <si>
    <t>Un (1) Esquema de publicación de información actualizado y publicado</t>
  </si>
  <si>
    <r>
      <t xml:space="preserve">Subcomponente 4
</t>
    </r>
    <r>
      <rPr>
        <sz val="10"/>
        <color theme="1"/>
        <rFont val="Arial"/>
        <family val="2"/>
      </rPr>
      <t>Criterio diferencial de accesibilidad</t>
    </r>
  </si>
  <si>
    <t>Implementar gradualmente la garantía de accesibilidad de población en situación de discapacidad a la página web de la entidad.</t>
  </si>
  <si>
    <t>Página Web actualizada con accesibilidad para población en situación de discapacidad</t>
  </si>
  <si>
    <t>Una (1) Página web actualizada con accesibilidad para población en situación de discapacidad</t>
  </si>
  <si>
    <t>Implementar la subtitulación en los videos de la Oficina Asesora de Comunicaciones durante la vigencia actual.</t>
  </si>
  <si>
    <t>Subtitulación en los videos de la Oficina Asesora de Comunicaciones durante la vigencia actual implementada.</t>
  </si>
  <si>
    <t>Humanos Tecnólogicas</t>
  </si>
  <si>
    <t xml:space="preserve"> # de videos subtitulados de la página web /# de videos publicados en la página web *100</t>
  </si>
  <si>
    <t>Actualizar y publicar videos en lenguaje de señas  de la plataforma estrategica de la entidad en el sitio web.</t>
  </si>
  <si>
    <t>Videos en lenguaje de señas publicados</t>
  </si>
  <si>
    <t>Tres (3) Videos en lenguaje de señas publicados</t>
  </si>
  <si>
    <r>
      <t xml:space="preserve">Subcomponente 5
</t>
    </r>
    <r>
      <rPr>
        <sz val="10"/>
        <color theme="1"/>
        <rFont val="Arial"/>
        <family val="2"/>
      </rPr>
      <t>Monitoreo del Acceso a la Información Pública</t>
    </r>
  </si>
  <si>
    <t>Elaborar y publicar los informes mensuales de PQRS (Peticiones, Quejas, Reclamos y Sugerencias) en el que se incluya lo relacionado con tiempos de respuesta.</t>
  </si>
  <si>
    <t>Once (11) informes mensuales de PQRS elaborados y publicados</t>
  </si>
  <si>
    <t>Número de informes elaborados/11*100</t>
  </si>
  <si>
    <t>Evaluar el grado de cumplimiento de la Ley 1712 de 2014.</t>
  </si>
  <si>
    <t>Evaluación del cumplimiento de la Ley 1712 de 2014.</t>
  </si>
  <si>
    <t>Tres (3) informes de seguimiento al cumplimiento de la Ley 1712 de 2014</t>
  </si>
  <si>
    <t xml:space="preserve">Componente 6:  Plan de Gestión de la Integridad (en cumplimiento al artículo 2° del Decreto 118 de 2018) / Iniciativas Adicionales </t>
  </si>
  <si>
    <t>1.Alistamiento</t>
  </si>
  <si>
    <t>Vincular a nuevos servidores públicos de la  SDSCJ como gestores de integridad</t>
  </si>
  <si>
    <t>Servidores públicos como nuevos gestores de integridad  de la  SDSCJ  vinculados</t>
  </si>
  <si>
    <t xml:space="preserve">Dirección de Gestión Humana </t>
  </si>
  <si>
    <t>Un (1)  equipo de nuevos gestores de integridad conformado</t>
  </si>
  <si>
    <t>Realizar reuniones mensuales con los gestores de integridad con el propósito de capacitarlos y fortalecer las herramientas pedagógicas que se utilizarán al momento de replicar las actividades al interior de la entidad.</t>
  </si>
  <si>
    <t>Actas de reunión realizadas que den cuenta de la capacitación aplicada a los gestores de integridad</t>
  </si>
  <si>
    <t xml:space="preserve">Humanos </t>
  </si>
  <si>
    <t>Nueve (9) actas de reuniones realizadas que den cuenta de la capacitación aplicada a los gestores de integridad</t>
  </si>
  <si>
    <t xml:space="preserve"> 2. Armonización</t>
  </si>
  <si>
    <t>Fortalecer y socializar, al grupo de gestores de integridad, el código de integridad a través de medios fisicos o digitales.</t>
  </si>
  <si>
    <t>Gestores de integridad  socializados en los valores de código de integridad a través de medios fisicos o digitales.</t>
  </si>
  <si>
    <t>Humanos
Tecnológicos
Físicos
Financieros</t>
  </si>
  <si>
    <t xml:space="preserve">Cuatro (4) socializaciones de los valores del código de integridad a través de medios fisicos o digitales realizadas </t>
  </si>
  <si>
    <t>Reconocer a los gestores de integridad de la entidad a través de comunicaciones en la intranet, un diploma simbólico que resalte su papel en la entidad y un elemento de distinción como gestor de integridad .</t>
  </si>
  <si>
    <t>Reconocimientos a los gestores de integridad 
Dos (2) comunicaciones en la intranet, (1) un diploma simbólico que resalte su papel en la entidad y un (1) elemento de distinción como gestor de integridad</t>
  </si>
  <si>
    <t>Humanos
Tecnológicos
Financieros
(Proyecto de Inversion 7514 Desarrollo y fortalecimiento de la transparencia, gestión pública y servicio a la ciudadanía)</t>
  </si>
  <si>
    <t>4 reconocimientos a los gestores de integridad: 
Dos (2) comunicaciones en la intranet
(1) un diploma simbólico que resalte su papel en la entidad 
Un (1) elemento de distinción como gestor de integridad</t>
  </si>
  <si>
    <t>Socializar y sensibilizar a los gestores de integridad sobre los lineamientos para la implementación del Código de Integridad en el distrito</t>
  </si>
  <si>
    <t>Gestores de integridad socializados  sobre los lineamientos para la implementación del Código de Integridad en el distrito</t>
  </si>
  <si>
    <t>Dos (2) socializaciones sobre los lineamientos para la implementación del Código de Integridad en el distrito realizados</t>
  </si>
  <si>
    <t>3.Diagnóstico</t>
  </si>
  <si>
    <t xml:space="preserve">Aplicar encuestas para medir la percepción inicial  de los contratistas y servidores públicos sobre los valores contenidos en el código de integridad  para el fortalecimiento de la cultura al interior de la entidad. </t>
  </si>
  <si>
    <t>Encuestas aplicadas para medir la percepción inicial de los contratistas y servidores públicos sobre los valores contenidos en el código de integridad  para el fortalecimiento de la cultura al interior de la entidad</t>
  </si>
  <si>
    <t>700 encuestas aplicadas para medir la percepción de los contratistas y servidores públicos sobre los valores contenidos en el código de integridad  para el fortalecimiento de la cultura al interior de la entidad</t>
  </si>
  <si>
    <t>4. Implementacion</t>
  </si>
  <si>
    <t>Realizar actividades de socialización y sensibilización del Código de Integridad y conflicto de interés al interior de la entidad.</t>
  </si>
  <si>
    <t>Actividades de socialización y sensibilización del Código de Integridad y conflicto de interés realizadas.</t>
  </si>
  <si>
    <t># de actividades de socialización y sensibilización del Código de Integridad y conflicto de interés realizadas /# de actividades de socialización y sensibilización del Código de Integridad y conflicto de interés programadas *100</t>
  </si>
  <si>
    <t>Realizar reuniones con la ciudadanía para  socializar la implementación del Código de Integridad en la entidad</t>
  </si>
  <si>
    <t>Reuniones con la ciudadanía para  socializar la implementación del Código de Integridad en la entidad realizadas</t>
  </si>
  <si>
    <t>Dos (2) reuniones con la ciudadanía para socializar la implementación del Código de Integridad realizadas</t>
  </si>
  <si>
    <t>5. Seguimiento y evaluación</t>
  </si>
  <si>
    <t xml:space="preserve">Aplicar instrumento de percepción, despues de la implementación del código de integridad, con el propósito de evidenciar la apropiación de los valores del código de integridad en los servidores y contratistas de la entidad. </t>
  </si>
  <si>
    <t>Instrumento de evaluación aplicado</t>
  </si>
  <si>
    <t>Un (1)  instrumento de evaluación post aplicado</t>
  </si>
  <si>
    <t>Iniciativas Adicionales</t>
  </si>
  <si>
    <t>1. Participación Ciudadana</t>
  </si>
  <si>
    <t xml:space="preserve">Elaborar  el plan de participación ciudadana de la entidad articulado con las dependencias involucradas. </t>
  </si>
  <si>
    <t>Plan de participación ciudadana elaborado</t>
  </si>
  <si>
    <t>Todas dependencias de la entidad</t>
  </si>
  <si>
    <t>Humanos
Tecnologicos</t>
  </si>
  <si>
    <t>Un (1) plan de participación ciudadana elaborado</t>
  </si>
  <si>
    <t>2.Lineamientos Índice de Transparencia por Bogotá</t>
  </si>
  <si>
    <t>Adelantar las acciones pertinentes para desarrollar la politica anticorrupción, antifraude y antisoborno de la entidad, la cual debe incluir aspectos generales, objetivos o metas, acciones, alcance, estrategias, responsables y recursos para el desarrollo</t>
  </si>
  <si>
    <t>Acciones pertinentes para desarrollar la politica anticorrupción, antifraude y antisoborno de la entidad.</t>
  </si>
  <si>
    <t>Una (1) consulta a las entidades líderes de las politicas para definir los lineamientos del desarrollo de los documentos.
Una (1)  reunión para definir a los responsables de desarrollar las politicas</t>
  </si>
  <si>
    <t>Realizar un plan de acción para verificar y analizar la información públicada en el sitio web de la entidad de acuerdo a los resultados del  ITB.</t>
  </si>
  <si>
    <t>Plan de acción implementado y ejecutado</t>
  </si>
  <si>
    <t>Un (1) Plan de acción implementado y ejecutado</t>
  </si>
  <si>
    <t>Dada la contingencia del COVID-19, no se realizaron actividades de inspección de seguridad en las sedes de trabajo de la Secretaría. Estas actividades se realizarán una vez levantada la medida del gobierno nacional</t>
  </si>
  <si>
    <t>Dentro del PIC - 2020 está incluido el curso virtual de Transparencia desarrollado actualmente por la veeduría. Estamos en etapa de inscripción. Las capacitaciones se iniciarán en el mes de mayo de 2020.  A la fecha se han inscrito 5 personas.</t>
  </si>
  <si>
    <t>El campus virtual fue desarrollado a través de la plataforma moodle con la que ya contaba la entidad. Actualmente dispone de 9 cursos y 959 usuarios registrados. Principalmente se implementó su uso para fortalecer el programa de inducción de los nuevos Servidores y posteriormente su funcionamiento ha sido mayormente aprovechado para acciones de reinducción con Servidores antiguos y se está comenzando en la inducción al SGSST para los contratistas. Del total de 161 servidores que han ingresado a la Secretaría, a 30 de abril de 2020, se han capacitado a 136 servidores públicos.</t>
  </si>
  <si>
    <t>Actualmente, la Secretaría Distrital de Seguridad Convivencia y Justicia cuenta con 22 enlaces de gestión del conocimiento, distribuidos en la misma cantidad de dependencias.
Estos enlaces han sido el canal de comunicación entre los servidores públicos que se retiran por voluntad de la Entidad o se desvinculan en el marco de la Convocatoria 741 de 2018 y las personas que ingresan a la Secretaría ya sea en periodo de prueba o en provisionalidad
De acuerdo al eje temático de la guía del Plan Nacional de Formación y Capacitación 2020 - 2030 del DAFP y respecto a los temas que allí se pueden inlcuir hay clasificados 21 temas de capacitación para ejecutar a lo largo de esta vigencia.</t>
  </si>
  <si>
    <t>El sistema de incentivos no pecuniarios para destacar el desempeño de los servidores públicos y/o contratistas en relación al servicio prestado al ciudadano está en revisión por parte de la Dirección. Se procederá a implementar a partir del mes de junio de 2020</t>
  </si>
  <si>
    <t>En el proceso de inducción de los nuevos servidores, se hace especial mención de los Gestores de Integridad. Se hizo la planeación de la campaña de expectativa para vincular a los nuevos servidores como Gestores de Integridad. El equipo de nuevos gestores de integridad se conformó mediante Resolución 321 del 15 de abril de 2020.</t>
  </si>
  <si>
    <t>En el mes de abril se hizo la primera reunión de seguimiento con los gestores de integridad con el objetivo de informarlos sobre sus roles y labores. Se anexa un (1) acta de reunión.</t>
  </si>
  <si>
    <t>Se hizo una (1) socialización del Código de Integridad a través de: correo electrónico, de información que se subió a la intranet y de pantallazos que se publicaron al interior de la Secretaría</t>
  </si>
  <si>
    <t>Dado que mediante Resolución 321 del 15 de abril de 2020 se conformó el grupo de gestores de integridad, los reconocimientos se realizarán a partir de los próximos meses</t>
  </si>
  <si>
    <t>En el mes de abril se realizó una (1) socialización sobre los lineamientos para la implementación del Código de Integridad. En el mes de mayo se llevará a cabo la segunda socialización</t>
  </si>
  <si>
    <t>Esta actividad se llevará a cabo entre los meses de junio y diciembre de 2020, según como lo indica el PAAC</t>
  </si>
  <si>
    <t>Las actividades de socialización y sensibilización se realizarán a partir del mes de junio de 2020</t>
  </si>
  <si>
    <t>Mediante memorando con radicado 20205200028533 del 13 de febrero de 2020 se solicitó a la Oficina Asesora de Planeación ajustar esta actividad a: "Realizar la socialización a la ciudadanía del Código de Integridad a través de la página web de la entidad, así como los ajustes que se lleven a cabo.". A la fecha no se ha recibido respuesta.</t>
  </si>
  <si>
    <t>Esta actividad se llevará a cabo entre los meses de octubre y diciembre de 2020, según como lo indica el PAAC</t>
  </si>
  <si>
    <t xml:space="preserve">El 10 de febrero de 2020, se reunieron la profesionales de la Dirección Jurídica y Contractual, designadas por la Directora, con el objeto de revisar la matriz del PAAC 2020 y en consecuencia diseñar la estrategia y el plan de trabajo para dar cumplimiento al mapa de riesgos de corrupción. En esta sesion se definió el plan de trabajo para dar cumplimiento a la revisión y socialización a los servidores públicos y ciudadanía de la política de protección de datos personales.   Teniendo en cuenta que la Directora Jurídica y Contractual se encuentra recién posesionada, al igual que la mayoría de los profesionales de la Dirección, se hace necesario una socialización al interior de la misma y posteriormente solicitarles las observaciones o comentarios, conformar un grupo de trabajo que los analice con el fin de realizar la actualización.  Después de la actualización, se realizara la socialización con las demás áreas de la Secretaría y se buscara por intermedio de la Oficina Asesora de Comunicaciones la socialización a la ciudadanía. 
</t>
  </si>
  <si>
    <t>La Dirección de Recursos Físicos y Gestión Documental, se encuentra en el proceso de actualización de la Tabla de Retención Documental-TRD (avance del 20%), la cual se constituye en la base para actualizar y publicar en pagina web los demás instrumentos archivisticos (datos abiertos, activos de información, información clasificada y reservada y esquema de publicación) y dar cumplimiento a los demás requisitos de la ley 1712 de 2014.
Como evidencia se adjunta:
* Plan de Trabajo Archivístico.
* Cronograma visitas diagnosticas
* Actas visitas diagnosticas por dependencia</t>
  </si>
  <si>
    <t>De acuerdo a lo solicitado en este ítem, ya se ecuentran  actualizados y publicados los datos abiertos  en los portales de Bogotaabierta y datosgov.co,  por parte de la oficina de Analisis y Diseño Estrategico,  quien  realizará esta  actualización  de forma temporal.</t>
  </si>
  <si>
    <t>Durante el 2020 no se han realizado campañas de sensibilización de rendición de cuentas , ya que estas no se han programado  frente a la la coyuntura por  la pandemia, sin embargo se han venido realizando reportes mensuales  sobre todos los temas de seguridad a través de las redes soiales y  la pagina web, asímismo se realizan ruedas de prensa los cinco primeros dias del mes para dar a conocer los resultados y el balance de seguridad a la comunidad , a los entes de control y a las autoridades.</t>
  </si>
  <si>
    <t>Durante el 2020  se han publicado 18 videos de los cuales  12 se encuentran subtitulados, sin embargo antes de terminar la vigencia se subtitularán los videos faltantes y los que se realizarán durante la misma.</t>
  </si>
  <si>
    <t>Se desarrolló un CRI Virtual para la atención de ciudadanos en situación de conflictos que está publicado en la página web de la Secretaría Distrital de Seguridad, Convivencia y Justicia.  Esta aplicación habilita un nuevo canal de atención al ciudadano por medio de un chat-bot cuyo objetivo es orientar de manera virtual sobre la ruta a seguir en conflictos de convivencia, arrendamiento, deudas, alimentos, así como en casos de violencia intrafamiliar, violencia sexual y hurto. S encuentra ubicada en el siguiente link: https://scj.gov.co/es/atenci%C3%B3n-al-ciudadano/casas-justicia. Adicionlamente,  se habilitó un nuevo canal de atención, en un horario de atención de 7:00 am a 4:30 pm: Chat Virtual (página www.scj.gov.co)</t>
  </si>
  <si>
    <t>Se realizaron las verificaciones mensuales en al plataforma del DAFP sin encontrar actualizaciones a la guia Version 4. Se adjuntan los pantallazos de las verificaciones.</t>
  </si>
  <si>
    <t>Se actualizo la Matriz de Riesgos de Corrupcion para el 2020. Se adjunta la matriz.</t>
  </si>
  <si>
    <t>Se actualizo y se consolida la Matriz de Riesgos de Corrupcion para el 2020. Se adjunta la matriz.</t>
  </si>
  <si>
    <t>Se programara una reunion para el mes de mayo con la Veeduria con el fin de conocer la metodologia evaluada por el Indice de Transparencia de Bogotá-ITB</t>
  </si>
  <si>
    <t>Mapa socializado y ajustado de acuerdo a los aportes recibidos por la ciudadania. Se adjunto la matriz.</t>
  </si>
  <si>
    <t>La matriz de riesgos a la fecha se encuentra publicada en la Intranet y divulgada en la pagina web de la institucion. Se adjunta pantallazo de la publicación.</t>
  </si>
  <si>
    <t>De acuerdo con los lineamientos establecidos en el Manual Único de Rendición de Cuentas - MURC del Departamento Administrativo de la Función Pública - DAFP, se formulo  la estrategia de Rendición de Cuentas del 2020, teniendo como base sus elementos y recomendaciones. Se adjunta el documento de la estrategia.  La misma se encuentra publicada en la página web en https://scj.gov.co/es/transparencia/planeacion/pol%C3%ADticas-lineamientos-manuales</t>
  </si>
  <si>
    <t>Los informes de Rendición de Cuentas del sector se realizan con insumos de los informes de gestión de la entidad, y se proyectan en las fechas establecidas para llevar a cabo los eventos de Rendición de Cuentas. En el momento se encuentra publicado el Informe de gestión con corte a diciembre de 2019 (insumo para informes de rendición de cuentas)</t>
  </si>
  <si>
    <t>La Oficina Asesora de Planeación adelanto el documento de la propuesta inicial de diseño del micrositio de rendición de cuentas, en la cual se establece la estructura y las caracteristicas que se deben tener en cuenta para la creación de este espacio. La propuesta de diseño se socializará con la Oficina Asesora de Comunicaciones ,y con la Dirección de Tecnologías y Sistemas de la Información, para iniciar con el desarrollo. Se adjunta documento de la propuesta del micrositio.</t>
  </si>
  <si>
    <t>Se planteo en la propuesta de estrategía de Rendición de Cuentas 2020, realizar la Audiencia de Rendición de cuentas a partir de  julio del presente año, pero estamos a la espera de indicaciones tanto de nivel interno, como de nivel nacional y distrital para confirmar fechas y metodologias virtuales.</t>
  </si>
  <si>
    <t>En el cronograma de la estrategia de Rendición de Cuentas se programaron los  eventos locales de diálogo a  partir de septiembre</t>
  </si>
  <si>
    <t>Se realizo la verificación del desarrollo de 16 observatorios ciudadanos locales programados por la Veeduria Distrital, y se concluye que en noviembre y diciembre de 2019  se pactaron compromisos de evidencias con las Alcaldías Locales, los enlaces de la SDSCJ, Veeduria Ciudadana y Veeduria Distrital. Las  evidencias  fueron enviadas a los correos y mediante oficios a cada Alcaldía Local, el 7 de febrero de este año. Se esta a la espera de citación para exponer dichas evidencias, lo cual ocurre aproximadamente en el mes de septiembre y octubre. Se adjuntan los memos de las evidencias de los pactos de observatorios ciudadanos locales enviadas a las alcaldias y formato de la veeduria.</t>
  </si>
  <si>
    <t>Los formularios se realizarán previo a los eventos de rendición de cuentas para priorizar las tematicas que quieren escuchar los ciudadanos. Esto se hará cuando se acerquen las fechas de la ejecución de  los eventos.</t>
  </si>
  <si>
    <t>Se esta realizando la organización con la Dirección de Gestión Humana, para la realización del concurso dirigido a los Servidores de la entidad. Se adjunta la propuesta.</t>
  </si>
  <si>
    <t>Los compromisos ciudadanos se establecen y se cargan en la Plataforma Colibrí de la Veeduría Distrital, en donde se puede evidenciar el compromiso y los detalles de estos, también se hace el seguimiento de acuerdo con las fechas acordadas. Se adjuntan pantallazos de los compormisos en colibri.</t>
  </si>
  <si>
    <t>Aún no se han realizado las convocatorias ciudadanas, ya que los eventos de rendición de cuentas se harán proximamente.</t>
  </si>
  <si>
    <t xml:space="preserve">En la estrategia de Rendición de Cuentas se recopilaron las sugerencias y recomendaciones allegadas en los eventos de Rendición de Cuentas pasados, y se establecieron las mejoras para aplicar en los futuros procesos. </t>
  </si>
  <si>
    <t>Este documento se piensa actualizar a partir de junio, con datos y analisis de la población objeto de los programas y proyectos de la SDSCJ.</t>
  </si>
  <si>
    <t>La Oficina Asesora de Planeación, ha realizado el monitoreo mensual (enero,febrero,marzo,abril) al botón de transparencia y acceso a la información pública, usando como guia, la Matriz de cumplimiento Ley 1712 de 2014, de la Procuraduria General de la Nación. El primero de abril se enviaron observaciones a 8 dependencias para mejorar las publicaciones de los ítems y recordar las respectivas actualizaciones en el botón de Transparencia y Acceso a la Información Pública, tal y como se evidencia en los soportes cargados (actas de reunión, matrices, correos electrónicos remitidos, y respuestas recibidas por dependencias). Se adjuntan las matrices excel  del seguimiento mensual y soportes de los seguimientos como actas de reunion y correos enviados.</t>
  </si>
  <si>
    <t>Se adelanto el proceso de revisión y actualización del inventario de posibles OPAS de la SDSCJ, con la Subsecretaria de Seguridad y Convivencia, y la Subsecretaria de Acceso a la Justicia, lo cual se evidencia en los soportes adjuntos. Estamos a espera de contacto con el Departamento Administrativo de la Función Pública, ya que ellos son quienes nos revisan y aprueban las propuestas para poder registrar lo pertinente en el SUIT. Se adjuntan matrices de los posibles OPAS por cada area.</t>
  </si>
  <si>
    <t xml:space="preserve">Se adelanto el proceso de revisión de posibles OPAS con la Subsecretaria de Seguridad y Convivencia, y la Subsecretaria de Acceso a la Justicia, los cual se evidencia en los soportes adjuntos. Estamos a espera de contacto con el DAFP ya que ellos son quienes nos revisan y aprueban las propuestas. </t>
  </si>
  <si>
    <t>La Oficina Asesora de Planeación adelanto la propuesta de la campaña informativa y de sensibilización sobre la Ley 1712 de 2014, dirigida a los servidores públicos de la SDSCJ y a los ciudadanos. En el soporte adjunto, se encuentran planteados los medios de divulgación de la campaña, y los textos que buscan generar conciencia sobre el derecho a la información pública que tienen los ciudadanos, y sobre el deber de los servidores públicos para dar cumplimiento a la Ley. Se adjunta documento con la propuesta inicial de la campaña.</t>
  </si>
  <si>
    <t>Actualmente se esta trabajando la formulacion del Plan integral de Seguridad Ciudadana, Convivencia y Justicia y el Plan Distrital de Desarrollo PDD con participación de de la ciudadanía y grupos de interes. Se adjunta la matriz de información con los eventos realizados con los grupos de interés.</t>
  </si>
  <si>
    <t>El primero de abril, la Oficina Asesora de Planeación compartió con todas las dependencias responsables una carpeta ONEDRIVE, con matriz del Plan de Acción del Indice de Transparencia de Bogotá-ITB, en el cual se debian plasmar las actividades a realizar, y los respectivos comentarios u observaciones. La pestaña del plan denominada "Visibilidad" hace referencia a lo que se publica en la página web (componente de seguimiento de este subcomponente). Las dependencias iniciaron en el mes de abril la ejecución de las actividades y por parte de la OAP, se hizó el seguimiento a 30 de abril, en el cual se concluye que algunas acciones de la pestaña VISIBILIDAD se cumplieron, otras se encuentran parciales o pendientes ya que dependen de muchos factores los cuales quedaron argumentados en la columna de comentarios y observaciones. Es importante mencionar que el objetivo de este plan es adelantar las actividades pertinentes para cada uno de los ítems que obtuvieron un puntaje por debajo de 100 o igual a 0, en la medición del Indice de Transparencia de Bogotá que se llevó a cabo en el año 2019. Esto con el fin de obtener una mayor calificación en la próxima medición 2021. Se anexa la matriz del plan de acción implemenanto y ejecutado. Asi mismo, los pantallazos de los correos donde se solicito a las areas responsables dicho seguimiento y ejecucion de las actividades del plan.</t>
  </si>
  <si>
    <t>La OAIEE es la responsable de generar la información sobre datos abiertos, la cual es enviada a la Dirección de Tecnologías y Sistemas de Infomación para la publicación correspondiente. 
Para el ano 2019 eran 20 set de datos, para el ano 2020 se unieron 2 set de datos en 1, el del C4 y el NUSE.
En la carpeta de evidencias se dejan los siguientes soportes:
1. Archivo con los correos enviados de la Oficina a TICS con los set de datos abiertos para publicar.
2. Delitos Alto Impacto SIEDCO, a nivel de localidad y UPZ para enero - marzo 2020.
3. Incidentes Reportados NUSE, a nivel de localidad y UPZ para enero - marzo 2020.
4. Comportamiento Registro Nacional RNMC, a nivel de localidad y UPZ para enero - marzo 2020. 
Es importante tener en cuenta, que los archivos relacionados en los puntos del 2 al 4 se pueden observar a través de un software o aplicación de información geográfica.
En los siguientes links se pueden consultar los datos abiertos:
https://datosabiertos.bogota.gov.co/dataset?groups=justicia-y-derecho
https://datosabiertos.bogota.gov.co/dataset?groups=seguridad-y-defensa</t>
  </si>
  <si>
    <t>Durante este periodo, se realizó lo siguiente:
Se realizaron “Informes de Gestión Mensual de las peticiones recibidas y tramitadas por la Secretaría Distrital de Seguridad Convivencia y Justicia” de los meses de enero a marzo de 2020, dichos informes incluyen recomendaciones y se encuentran publicados en la página web de la Entidad en el botón de trasparencia en la siguiente url https://scj.gov.co/es/transparencia/instrumentos-gestion-informacion-publica/Informe-pqr-denuncias-solicitudes.
Así mismo, se realizaron los Informes de Evaluación de las Respuestas a las Peticiones de la SDSCJ, de los meses de enero y febrero que cuentan con observaciones y recomendaciones dirigidas al grupo de atención y servicio al ciudadano o alguna de las dependencias de la SDSCJ.</t>
  </si>
  <si>
    <t>Durante este periodo, se realizó lo siguiente:
Se realizó reunión el 05 de marzo de 2020, con la Dirección de Acceso a la Justicia en la cual se socializaron las acciones de la Política Publica Distrital de Servicio a la Ciudadano y el PAAC para la vigencia 2020, se abordó el tema del diagnóstico y para mayo se pretenderá realizar un plan de trabajo.</t>
  </si>
  <si>
    <t>Durante este periodo, se realizó lo siguiente:
Se publicó en la página web de la entidad en:  Transparencia » Mecanismos de contacto » Atención al ciudadano un botón que dice “Ingrese aquí: Denuncias de Presuntos Actos de Corrupción” y redirecciona al siguiente link: https://sdqs.bogota.gov.co/sdqs/publico/registrarPeticion/?idTipo=4.
En los próximos meses se establecerá un plan de trabajo para actualizar los lineamientos de custodia de los datos de los denunciantes. 
Adicionalmente desde la Dirección de Acceso a la Justicia y por parte del equipo de codigo de Policia de la Entidad, se solicitó el diseño a la Oficina Asesora de Comunicaciones de piezas comunicativas para atención a ciudadanos las cuales se adjuntan y son socializadas en página web.</t>
  </si>
  <si>
    <t>Durante este periodo, se realizó lo siguiente:
Se implementó la matriz de seguimiento de la prestación del servicio de lengua de señas de la SDSCJ, se remite la misma con las actividades llevadas a cabo durante el periodo.</t>
  </si>
  <si>
    <t>Durante este periodo, se realizó lo siguiente:
- Se realizó el Informe trimestral de medición de satisfacción de la ciudadanía de la SDSCJ, el cual realiza la evaluación de los canales presenciales y telefónico de la entidad y se emiten recomendaciones generales.
- El canal escrito de la entidad se mide mediante los Informes de Evaluación de las Respuestas a las Peticiones de la SDSCJ, que mide la calidad, calidez, coherencia y oportunidad de estas y cuentan con observaciones y recomendaciones dirigidas al grupo de atención y servicio al ciudadano o alguna de las dependencias de la SDSCJ.</t>
  </si>
  <si>
    <t>Durante este periodo, se realizó lo siguiente:
- Se enviaron correos masivos, con orientaciones a los funcionarios y contratistas de la Entidad respecto al trámite de las respuestas de las PQRS por los canales web a saber:  Correo de respuestas y Sistema Bogotá Te Escucha - SDQS.  Adicionalmente, frente a las respuestas a publicar por la cartelera virtual de la entidad.
- Se envió correo a los enlaces de atención y servicio al ciudadano para socializar el Manual de Atención y Servicio al Ciudadano de la entidad que incluye los protocolos de atención.</t>
  </si>
  <si>
    <t xml:space="preserve">Durante este periodo, se realizó lo siguiente:
Se realizó la actualización de la carta del trato digno de la Entidad y se publicó en la página web de la entidad en la siguiente url:
https://scj.gov.co/sites/default/files/carta_trato_digno_sdscj_2020.pdf
</t>
  </si>
  <si>
    <t xml:space="preserve">Durante este periodo, se realizó lo siguiente:
- Se realizó el Informe trimestral de medición de satisfacción de la ciudadanía de la SDSCJ, el cual realiza la evaluación de los canales presenciales y telefónico de la entidad y se emiten recomendaciones generales.
En el mes de mayo se procederá a realizar la socialización de los mismos en la SDSCJ. 
</t>
  </si>
  <si>
    <t>Durante este periodo, se realizó lo siguiente:
Se realizaron “Informes de Gestión Mensual de las peticiones recibidas y tramitadas por la Secretaría Distrital de Seguridad Convivencia y Justicia” de los meses de enero a marzo de 2020, dichos informes incluyen la información de las solicitudes de acceso a la información de la entidad en el numeral 4.   Se encuentran publicados en el siguiente link: https://scj.gov.co/es/transparencia/instrumentos-gestion-informacion-publica/Informe-pqr-denuncias-solicitudes</t>
  </si>
  <si>
    <t>Durante este periodo, se realizó lo siguiente:
Traducción de los siguientes videos a lengua de señas, que se encuentran publicados en la cuenta de youtube de la SDSCJ: 
- Conoce a Hugo Acero nuevo Secretario de Seguridad -https://www.youtube.com/watch?v=IWGjHa-5IVw&amp;feature=youtu.be
- Acciones que mejoraran la seguridad en Bogotá - https://youtu.be/HGDaAOU9tjk
- Festival Bogotrax para Bosconia - https://youtu.be/c83fKqgBmgY
- Si somos extraordinarios nuestro trabajo se verá en las calles - https://youtu.be/aCckopK_wow
- La línea 123 es para salvar vidas - https://youtu.be/lgqrqrTNDmg
- Rendición de cuentas de la policía Metropolitana vía facebook live - https://youtu.be/gbz2RXUDYqE</t>
  </si>
  <si>
    <t xml:space="preserve">Durante este periodo, se realizó lo siguiente:
Se realizaron “Informes de Gestión Mensual de las peticiones recibidas y tramitadas por la Secretaría Distrital de Seguridad Convivencia y Justicia” de los meses de enero a marzo de 2020, dichos se encuentran publicados en el siguiente link: https://scj.gov.co/es/transparencia/instrumentos-gestion-informacion-publica/Informe-pqr-denuncias-solicitudes
</t>
  </si>
  <si>
    <t>%  de avance</t>
  </si>
  <si>
    <t xml:space="preserve">Se verificó la actualización, se recibio y verificó la publicación del mapa de riesgos, en la matriz generes de riesgos de corrupción version 12 de fecha Abril 27 de 2020.
https://scj.gov.co/es/transparencia/planeacion/pol%C3%ADticas-lineamientos-y-manuales/matriz-general-riesgos-corrupcion-sdscj  </t>
  </si>
  <si>
    <t xml:space="preserve">No se ha ejecutado la actividad </t>
  </si>
  <si>
    <t>Se reporta la publicación de los informes de gestión, los cuales son insumo para los informes de Rendición de Cuentas, a la fecha no se ha publicado informes de cuentas del sector porque no se han programado eventos de rendicicion de cuentas</t>
  </si>
  <si>
    <t>Con la Oficina  Asesora de Planeación se esta proyectando la Propuesta de campaña informativa de rendición de cuentas a la ciudadana y a los servidores públicos de la SDSCJ 2020,  con el fin de desarrollarla  en  el trascurso de este año.</t>
  </si>
  <si>
    <t xml:space="preserve">Se reportó, que está en proceso de elaboración la propuesta </t>
  </si>
  <si>
    <t xml:space="preserve">Se verificó el diseño del cuestionario a aplicar en el concurso </t>
  </si>
  <si>
    <t xml:space="preserve">Se evidenció el seguimiento a los compromisos ciudadanos establecidos en los espacios de rendición de cuentas cumplidos, se validó que 13 de los 18 compromisos ciudadanos están cumplidos en un 100% </t>
  </si>
  <si>
    <t>No se ha ejecutado la actividad, porque a la fecha no se han realizado eventos de rendicion de cuentas.</t>
  </si>
  <si>
    <t xml:space="preserve">Con el fin de avanzar en la elaboración de un Plan de Acción para facilitar el acceso a los espacios físicos a personas en condición de discapacidad en las Casas de Justicia, se elaboró un formato para la estructuración del Plan de Acción. Sin embargo, debido a la coyuntura del COVID- 19, no se realizaron actividades de identificación inicial y articulación debido a que las Casas de Justicia se encuentran cerradas. </t>
  </si>
  <si>
    <t xml:space="preserve">No ha ejecutado la actividad </t>
  </si>
  <si>
    <t>Se verificaron: Informe trimestral de medición de satisfacción de la ciudadanía de la SDSCJ del I trimestre de 2020 y los informes de los Informes de Evaluación de las Respuestas a las Peticiones de la SDSCJ de enero febrero de 2020.</t>
  </si>
  <si>
    <t xml:space="preserve">Febrero y marzo diagnóstico y formulación metas de capacitaciones primeros acercamientos con Gestión Humana y Dirección Distrital Disciplinaria para la planeación y estrategias a implemetar para el desarrollo de las sesiones informativas.   17 de abril correo institucional con gestion humana planteamiento estrategias de capacitación.  24 de abril  correo interinstitucional con la Secretaría Jurídica Distrital planteamiento temas capacitación. 27  de abril correo institucional con Gestión Humana de la Secretaría Distrital de Seguridad, compartiendo formatos de inscripciones para impartir las capacitaciones. 27 de abril de 2020 oficio dirigido a la doctora LILIANA LEÓN, Dirección asuntos disciplinarios distrital para la asignación de un capacitador y apoyo técnico para implementar charlas virtuales.   </t>
  </si>
  <si>
    <t xml:space="preserve">Se reportaron acciones de preparación de las capacitaciones a realizar </t>
  </si>
  <si>
    <t>Se verificó la implementación del campus virtual, que actualmente dispone de 9 cursos, se reportó que, del total de 161 servidores que han ingresado a la Secretaría, a 30 de abril de 2020, se han capacitado a 136 servidores públicos.</t>
  </si>
  <si>
    <t>Se verificó el grupo de enlaces de gestión del conocimiento, actualmente se registran los enlaces activos, en 22 de las 24 dependencias de las SDSCJ.</t>
  </si>
  <si>
    <t>Se verificó la actualización de la carta del trato digno de la Entidad y la publicación en la página web 
https://scj.gov.co/sites/default/files/carta_trato_digno_sdscj_2020.pdf</t>
  </si>
  <si>
    <t xml:space="preserve">Se verificó el Informe trimestral de medición de satisfacción de la ciudadanía de la SDSCJ, se reportó que la socialización se realizará en el mes de mayo de 2020 </t>
  </si>
  <si>
    <t>Se verificó la identificación, disponibilidad y publicación de los datos abiertos de la SDSCJ.
https://datosabiertos.bogota.gov.co/dataset?groups=justicia-y-derecho
https://datosabiertos.bogota.gov.co/dataset?groups=seguridad-y-defensa</t>
  </si>
  <si>
    <t xml:space="preserve">En referente a la página web  actualizada con accesibilidad para población en sitación de discapacidad,  la información del   primer cuatrimestre, ya se encuentra publicada, la cual puede ser consultada por medio de la  siguiente ruta  y/o  finalizar en  el enlace: 
*En el encabezado del sitio web existe un enlace al programa ConVerTIC el cual es el proyecto de inclusión del MinTIC, donde proveen herramientas como lector de pantalla (JAWS) y amplificador de texto (Zoomtext). 
*En el encabezado del sitio web existe el módulo de contraste el cual sirve para contrastar con colores mas fuertes el contenido del sitio web, también se encuentra el aumento o disminución del texto del contenido del sitio web.
*Implementación de la norma NTC5854 en su nivel A.
*Creación de sección lenguaje de señas, donde se pueden incluir mas temas si lo entidad lo requiere https://scj.gov.co/es/lenguaje-senas/.
* Sugerencia a la oficina asesora de comunicaciones para publicar la subtitulación de los videos.    </t>
  </si>
  <si>
    <t xml:space="preserve">La Oficina de Control Interno realizó seguimiento a la ley 1712 de 2014 y al Indice de Transparencia por Bogota en el mes de marzo.
https://scj.gov.co/es/transparencia/control/reportes-control-interno/informe-seguimiento-la-ley-1712-2014-y-al-%C3%ADndice
</t>
  </si>
  <si>
    <t>Se verificó conformación del equipo de nuevos gestores de integridad, mediante Resolución 321 del 15 de abril de 2020.</t>
  </si>
  <si>
    <t>Se verificaron soportes de socialización del Código de Integridad.</t>
  </si>
  <si>
    <t>No se ha ejecutado la actividad, se reporta programación para los meses de junio y diciembre de 2020</t>
  </si>
  <si>
    <t>No se ha ejecutado la actividad, se reporta programación para el mes de junio de 2020</t>
  </si>
  <si>
    <t>No se ha ejecutado la actividad, se reporta programación para los meses de octubre y diciembre de 2020</t>
  </si>
  <si>
    <t xml:space="preserve">Teniendo en cuenta que aun no se han realizado los eventos de rendición de cuentas, no hay convocatorias (se ha considerado programarlos para el mes de julio). Una vez se reciban las indicaciones de Planeación se hará el respectivo proceso de convocatoria a la ciudadania desde la Dirección de Prevención y Cultura Ciudadana y la la Subsecretaria de Acceso a la Justicia
</t>
  </si>
  <si>
    <t>Se reportó la revisión del portafolio con la actualización del inventario de posibles OPAS de la SDSCJ, y no se generan cambios en el portafolio, se evidenció solicitud de acompañamiento al DAFP.</t>
  </si>
  <si>
    <t>Esta actividad se puede dar por cumplida, ya que se realizó la consulta y reunión con la Veeduria Distrital, lo que permitió conocer los lineamientos y aportes frente al desarrollo de este documento, como lo es la Metodología de Prevención de Riesgos de Soborno en Entidades Públicas, y permitió analizar las dependencias responsables de elaborar el documento como lo son principalmente; la Oficina Asesora de Planeación, la Dirección de Gestión Humana,la Dirección Juridica y Contractual,  la Subsecretaria de Gestión Institucional. Así mismo, la Veeduría ha venido retroalimentando este documento.En los soportes se puede observar la consulta realizada, la reunión realizada y retroalimentación que se ha venido haciendo. Es importante mencionar, que ahora el esfuerzo esta en sacar adelante la Politica Anticorrupción, Antisoborno y antifraude de la SDSCJ, consiguiendo los aportes, las revisisones y aprobaciones de las dependencias; la versión preliminar de esta politica, que realizó la OAP, se puede observar también en los soportes.Se adjunta acta de reunion con la veeduria, pantallazo de la consulta realizada por correo, evidencias de la retroalimentación de la Veeduria distrital, propuesta inicial de la politica, entre otras.</t>
  </si>
  <si>
    <t>Se verificaron evidencias de 2 reuniones realizadas para la revisión del trámite, también se evidenció la realización de algunas pruebas de virtualización del trámite con la Dirección de Tecnologías y Sistemas de Información.</t>
  </si>
  <si>
    <t>Se evidenció en la estrategia de Rendición de Cuentas 2020, la programación propuesta para realizar la Audiencia de Rendición de cuentas a partir de  julio del presente año.</t>
  </si>
  <si>
    <t>No se ha ejecutado la actividad, teniendo en cuenta que aún no se han realizado los eventos de rendición de cuentas</t>
  </si>
  <si>
    <t>Se verificó la elaboración de informes de evaluación de las respuestas a las peticiones de la SDSCJ, de los meses de enero y febrero de 2020, no se evidenció la presentación en el comité de Gestión y Desempeño,</t>
  </si>
  <si>
    <t>Se verificó 1 reunión realizada y se reportó el plan de trabajo en proceso de elaboración</t>
  </si>
  <si>
    <t>Se verificó la matriz de seguimiento de la prestación del servicio de lengua de señas de la SDSCJ, con el registro de actividades del primer trimestre.</t>
  </si>
  <si>
    <t>Se recibió formato del plan de acción y se reporta en proceso de elaboración el cual está pendiente debido a la coyuntura del COVID- 19</t>
  </si>
  <si>
    <t>Se verificó que en el PIC 2020, se incluyó el curso virtual de Transparencia realizado por la Veeduría Distrital, actualmente está en proceso de inscripción.</t>
  </si>
  <si>
    <t>Se verificó socialización vía correo electrónico, de orientaciones a los funcionarios y contratistas de la Entidad respecto al trámite de las respuestas de las PQRS. También se evidenció socialización del Manual de Atención y Servicio al Ciudadano de la entidad que incluye los protocolos de atención a los enlaces de atención y servicio al ciudadano</t>
  </si>
  <si>
    <t>Se reportaron acciones de preparación, para la revisión de la política de protección de datos personales</t>
  </si>
  <si>
    <t xml:space="preserve">Se verificaron evidencias de 4 seguimientos  a la información contenida en el link transparencia y de acceso a la información pública, también se evidenció evidencias de comunicación de las observaciones a las dependencias. </t>
  </si>
  <si>
    <t>Se verificó la revisión y actualización del inventario de posibles OPAS de la SDSCJ, realizado por la Oficina Asesora de Planeación y las Subsecretarias de Seguridad y Convivencia, y de Acceso a la Justicia. Se verificó también solicitud de acompañamiento al DAFP.</t>
  </si>
  <si>
    <t>Se verificó que 12 de los 18 videos publicados en la página web, se encuentran subtitulados</t>
  </si>
  <si>
    <t>Se verificó acta de reunión del 22 de Abril, primera reunión de seguimiento con los gestores de integridad con el objetivo de informarlos sobre sus roles y labores.</t>
  </si>
  <si>
    <t xml:space="preserve">No se ha ejecutado la actividad, se reporta programación para los próximos meses </t>
  </si>
  <si>
    <t>Se verificó acta de reunión del 22 de Abril y material de la socialización</t>
  </si>
  <si>
    <t>Se verificó consulta y la respuesta de la Veeduría Distrital, con los lineamientos y metodología de política anti soborno y de prevención de riesgos de soborno en Entidades Públicas. También se evidencio soportes de reunión realizada con la Veeduría Distrital en la que se revisó propuesta de la política y se analizó y definió las dependencias responsables de la elaboración del documento (Oficina Asesora de Planeación, Dirección de Gestión Humana,  Dirección Jurídica y Contractual, Subsecretaria de Gestión Institucional)</t>
  </si>
  <si>
    <t>Se verificó la elaboración del Plan de Acción del Índice de Transparencia de Bogotá́-ITB 2020, y se evidenció la notificación y seguimiento a las dependencias responsables.  El plan está en implementación.</t>
  </si>
  <si>
    <t xml:space="preserve">Se verifica la publicación en la intranet y en la página web de la SDSCJ para los usuarios externos:
https://scj.gov.co/es/transparencia/planeacion/pol%C3%ADticas-lineamientos-y-manuales/matriz-general-riesgos-corrupcion-sdscj  
</t>
  </si>
  <si>
    <t xml:space="preserve">Ya se ejecuto el primer seguimiento del año 2020 </t>
  </si>
  <si>
    <t xml:space="preserve">Se realizó el primer seguimiento al Mapa de riesgos de corrupción 2020, con corte a 30 de Abril de 2020 </t>
  </si>
  <si>
    <t xml:space="preserve">Se verificó la elaboración y publicación de la estrategia de rendición de cuentas.
https://scj.gov.co/es/transparencia/planeacion/pol%C3%ADticas-lineamientos-y-manuales/estrategia-rendici%C3%B3n-cuentas-2020
</t>
  </si>
  <si>
    <t xml:space="preserve">Se evidenció en la estrategia de Rendición de Cuentas 2020, la programación de eventos locales de diálogo a partir de Septiembre del presente año.
</t>
  </si>
  <si>
    <t xml:space="preserve">Se evidenció la realización de verificaciones de 16 observatorios ciudadanos locales programados por la Veeduría Distrital, se recibieron y validaron los soportes de envió de evidencias a las Alcaldías Locales.
</t>
  </si>
  <si>
    <t>Se verificó el plan de mejoramiento, en la estrategia de Rendición de Cuentas página 7</t>
  </si>
  <si>
    <t xml:space="preserve">Se Validó el CRI Virtual para la atención de ciudadanos en situación de conflictos que está publicado en la página web de la Secretaría Distrital de Seguridad, Convivencia y Justicia. 
https://scj.gov.co/es/atenci%C3%B3n-al-ciudadano/casas-justicia. Adicionalmente,  se habilitó un nuevo canal de atención, en un horario de atención de 7:00 am a 4:30 pm: Chat Virtual (página www.scj.gov.co)
</t>
  </si>
  <si>
    <t xml:space="preserve">Se verificó la publicación de en la página web de la entidad en: Transparencia » Mecanismos de contacto » Atención al ciudadano un botón que dice “Ingrese aquí: Denuncias de Presuntos Actos de Corrupción"
https://sdqs.bogota.gov.co/sdqs/publico/registrarPeticion/?idTipo=4
Se reportó en elaboración el plan de trabajo para actualizar los lineamientos de custodia de los datos de los denunciantes.
Se verificó pieza comunicativa de canales de atención
</t>
  </si>
  <si>
    <t xml:space="preserve">Se verificó el seguimiento y publicación de 95 solicitudes de información recibidas en el primer trimestre así: enero 49, febrero 18, marzo 25. 
https://scj.gov.co/es/transparencia/instrumentos-gestion-informacion-publica/Informe-pqr-denuncias-solicitudes
</t>
  </si>
  <si>
    <t xml:space="preserve">Se verificó en la página web la implementación de 
-Enlace al programa ConVerTIC el cual es el proyecto de inclusión del MinTIC, donde proveen herramientas como lector de pantalla (JAWS) y amplificador de texto (Zoomtext). 
-Módulo de contraste el cual sirve para contrastar con colores más fuertes el contenido del sitio web, también se encuentra el aumento o disminución del texto del contenido del sitio web.
- Creación de sección lenguaje de señas, donde se pueden incluir más temas si lo entidad lo requiere https://scj.gov.co/es/lenguaje-senas/.
También se evidencio sugerencia a la Oficina Asesora de Comunicaciones para la subtitulación de los videos.   </t>
  </si>
  <si>
    <t>Se verificó que 6 videos cuentan con traducción a lengua de señas:
- Conoce a Hugo Acero nuevo Secretario de Seguridad -https://www.youtube.com/watch?v=IWGjHa-5IVw&amp;feature=youtu.be
- Acciones que mejoraran la seguridad en Bogotá - https://youtu.be/HGDaAOU9tjk
- Festival Bogotrax para Bosconia - https://youtu.be/c83fKqgBmgY
- Si somos extraordinarios nuestro trabajo se verá en las calles - https://youtu.be/aCckopK_wow
- La línea 123 es para salvar vidas - https://youtu.be/lgqrqrTNDmg
- Rendición de cuentas de la policía Metropolitana vía Facebook Live - https://youtu.be/gbz2RXUDYqE</t>
  </si>
  <si>
    <t xml:space="preserve">Se verificó  seguimiento a la ley 1712 de 2014 y al Índice de Transparencia por Bogotá en el mes de marzo
https://scj.gov.co/es/transparencia/control/reportes-control-interno/informe-seguimiento-la-ley-1712-2014-y-al-%C3%ADndice
</t>
  </si>
  <si>
    <t>Se reportan actividades realizadas con participación de la ciudadanía y grupos de interés, se evidencío la programación de actividades de participación, está pendiente la consolidación  del plan de participación ciudadana.</t>
  </si>
  <si>
    <t>Actividades programadas</t>
  </si>
  <si>
    <t>Actividades cumplidas - seguimiento 1 
Oficina de Control Interno</t>
  </si>
  <si>
    <t>Matriz Primer Seguimiento al Plan Anticorrupción y de Atención al Ciudadano 2020</t>
  </si>
  <si>
    <r>
      <rPr>
        <b/>
        <sz val="11"/>
        <color theme="1"/>
        <rFont val="Arial"/>
        <family val="2"/>
      </rPr>
      <t xml:space="preserve">Entidad: </t>
    </r>
    <r>
      <rPr>
        <sz val="11"/>
        <color theme="1"/>
        <rFont val="Arial"/>
        <family val="2"/>
      </rPr>
      <t>Secretaria Distrital de Seguridad, Convivencia y Justicia</t>
    </r>
  </si>
  <si>
    <r>
      <rPr>
        <b/>
        <sz val="11"/>
        <color theme="1"/>
        <rFont val="Arial"/>
        <family val="2"/>
      </rPr>
      <t>Vigencia :</t>
    </r>
    <r>
      <rPr>
        <sz val="11"/>
        <color theme="1"/>
        <rFont val="Arial"/>
        <family val="2"/>
      </rPr>
      <t xml:space="preserve"> 2020 </t>
    </r>
  </si>
  <si>
    <r>
      <rPr>
        <b/>
        <sz val="11"/>
        <color theme="1"/>
        <rFont val="Arial"/>
        <family val="2"/>
      </rPr>
      <t xml:space="preserve">Fecha de Seguimiento: </t>
    </r>
    <r>
      <rPr>
        <sz val="11"/>
        <color theme="1"/>
        <rFont val="Arial"/>
        <family val="2"/>
      </rPr>
      <t>Mayo 11 de 2020</t>
    </r>
  </si>
  <si>
    <t xml:space="preserve">Zona de cumplimiento </t>
  </si>
  <si>
    <t xml:space="preserve"># actividades </t>
  </si>
  <si>
    <t>Zona alta (80 - 100%)</t>
  </si>
  <si>
    <t>Zona media  (60 - 79%)</t>
  </si>
  <si>
    <t>Zona baja (0-59%)</t>
  </si>
  <si>
    <t>Avance general (Total de actividades programadas)</t>
  </si>
  <si>
    <t>Avance 1 seguimiento (Actividades programadas a abril 30 de 2020)</t>
  </si>
  <si>
    <t xml:space="preserve">Se validaron soportes de 4 verificaciones realizadas en los meses de enero, febrero, marzo y abril del presente añ+N6:N12o. (Esta actividad está programada acumulativa, para la fecha de reporte el avance es de 100%, porque se han realizado 4 de 4 verificaciones programadas).
</t>
  </si>
  <si>
    <t xml:space="preserve">Se verificó la actualización, se recibio y verificó la publicación de la matriz general de riesgos de corrupción version 12 con fecha abril 27 de 2020.
https://scj.gov.co/es/transparencia/planeacion/pol%C3%ADticas-lineamientos-y-manuales/matriz-general-riesgos-corrupcion-sdscj . </t>
  </si>
  <si>
    <t>No se ha ejecutado la actividad, se encuentra en terminos de ejecución hasta el 30 de junio de 2020.</t>
  </si>
  <si>
    <t xml:space="preserve">Se validaron evidencias de socialización y análisis de los aportes ciudadanos.Se verifica que en 5 procesos se logra identificar y asociar los comentarios recibidos, representando 2 nuevos riesgos identificados y 3 causas nuevas alimentando 3 riesgos anteriormente identificados.  
</t>
  </si>
  <si>
    <t>La Politica de Administracion del Riesgo permite la elaboración del Informe dentro de los siguientes 10 dias hábiles al vencimiento del periodo de tal forma que el documento sera divulgado a más tardar en la segunda semana de Mayo. Se solicito ajustar el vencimiento del presente documento con el fin de que se encuentre acorde a la Politíca</t>
  </si>
  <si>
    <t>No se ha ejecutado la actividad, se requiere ajustar la Política de Administración del Riesgo, teniendo en cuenta que dentro de los diez (10) primeros días hábiles del mes siguiente al corte del seguimiento, corresponde al plazo definido para la Oficina de Control Interno, para su evaluación como tercera línea de defensa, sin encontrarse un tiempo prudencial para la seguimiento y monitoreo de la segunda línea de defensa.</t>
  </si>
  <si>
    <t xml:space="preserve">Componente 2: Racionalización de trámites </t>
  </si>
  <si>
    <t>Las actividades  realizadas y en las cuales participo la Dirección Cárcel Distrital durante el primer cuatrimestre de 2020, son las siguientes:
Reunión 03/03/2020, con los servidores encargados del tema OAP. (Se adjunta en acta)
Reunión 06/03/2020 con la asesora de Función Pública
Se dio respuesta a la solicitud realizada por OAP, respecto al paso paso de como  se realiza la actividad en la actualidad.( Se adjunta el correo y los documentos de la respuesta)</t>
  </si>
  <si>
    <t>Se evidencio la elaboración del documento de la propuesta inicial de diseño del micro sitio de rendición de cuentas.</t>
  </si>
  <si>
    <t xml:space="preserve">Se reportó que aún no se han programado. </t>
  </si>
  <si>
    <t>Se reportó que los formularios, se realizarán previo a los eventos de rendición de cuentas.</t>
  </si>
  <si>
    <t>Dos (2) Informes de Atención al Ciudadano realizados y presentados en el comité que dan cuenta del estado y las recomendaciones para la toma de desiones.</t>
  </si>
  <si>
    <t>Porcentaje de casas de justicia con diagnóstico de cumplimiento de los lineamientos de la Política Pública Distrital de Servicio a la Ciudadanía en relación a la calidad de la infraestructura, la accesibilidad y la idoneidad de los espacios para la atención a los ciudadanos.</t>
  </si>
  <si>
    <t>Un (1) CRl virtual implementado en la página web.</t>
  </si>
  <si>
    <t xml:space="preserve">Una (1) estrategia  implementada. </t>
  </si>
  <si>
    <t xml:space="preserve"> Cuatro (4) Capacitaciones y/o sensibilizaciones realizadas.</t>
  </si>
  <si>
    <t># de enlaces de gestión del conocimiento / # de dependencias de la entidad.</t>
  </si>
  <si>
    <t>(1) reconocimiento no pecuniario a los servidores públicos y /o contratistas destacados por el servicio prestado al ciudadano.</t>
  </si>
  <si>
    <t>Una (1) socializacion y sensibilización del Manual de atención y servicio al ciudadano (protocolos de canales de atención) y el procedimiento de Atención de usuarios en las Casas de Justicia realizada.</t>
  </si>
  <si>
    <t>Una (1) socialización de la Politica de protección de datos personales  a los servidores públicos y ciudadanía.
Una (1) Politica de protección de datos personales revisada.</t>
  </si>
  <si>
    <t>Se verificó el diseño la propuesta de la campaña informativa y de sensibilización sobre la Ley 1712 de 2014.</t>
  </si>
  <si>
    <t>Se reportan actividades de programación para la actualización de los instrumentos archivísticos  (Esquema de Publicación, Registro de Activos e Índice de Información Clasificada y Reservada).</t>
  </si>
  <si>
    <t>Se reportan actividades de programación para la actualización de los instrumentos archivísticos  (Registro de Activos de información).</t>
  </si>
  <si>
    <t>Se reportan actividades de programación para la actualización de los instrumentos archivísticos (Índice de Información Clasificada y Reservada).</t>
  </si>
  <si>
    <t>Se reportan actividades de programación para la actualización de los instrumentos archivisticos  (Esquema de Publicación de Información).</t>
  </si>
  <si>
    <t xml:space="preserve">Se verificaron los Informes de Gestión Mensual de las peticiones recibidas y tramitadas por la Secretaría Distrital de Seguridad Convivencia y Justicia, de los meses de enero a marzo de 2020.
https://scj.gov.co/es/transparencia/instrumentos-gestion-informacion-publica/Informe-pqr-denuncias-solicitudes.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</si>
</sst>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1"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b/>
      <sz val="10"/>
      <color rgb="FF000000"/>
      <name val="Arial"/>
      <family val="2"/>
    </font>
    <font>
      <sz val="10"/>
      <name val="Arial"/>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6"/>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6" fillId="0" borderId="0" applyFont="0" applyFill="0" applyBorder="0" applyAlignment="0" applyProtection="0"/>
  </cellStyleXfs>
  <cellXfs count="102">
    <xf numFmtId="0" fontId="0" fillId="0" borderId="0" xfId="0"/>
    <xf numFmtId="0" fontId="2" fillId="0" borderId="0" xfId="0" applyFont="1"/>
    <xf numFmtId="0" fontId="2" fillId="0" borderId="1" xfId="0" applyFont="1" applyFill="1" applyBorder="1" applyAlignment="1">
      <alignment horizontal="left" vertical="top" wrapText="1"/>
    </xf>
    <xf numFmtId="0" fontId="2" fillId="0" borderId="0" xfId="0" applyFont="1" applyFill="1"/>
    <xf numFmtId="0" fontId="2" fillId="0" borderId="1" xfId="0" applyFont="1" applyFill="1" applyBorder="1" applyAlignment="1">
      <alignment horizontal="left" vertical="center"/>
    </xf>
    <xf numFmtId="0" fontId="1" fillId="2" borderId="1" xfId="0" applyFont="1" applyFill="1" applyBorder="1" applyAlignment="1">
      <alignment horizontal="left" vertical="center" wrapText="1"/>
    </xf>
    <xf numFmtId="0" fontId="0" fillId="0" borderId="0" xfId="0" applyAlignment="1">
      <alignment horizontal="left" vertical="top"/>
    </xf>
    <xf numFmtId="0" fontId="2" fillId="0" borderId="1" xfId="0" applyFont="1" applyFill="1" applyBorder="1" applyAlignment="1" applyProtection="1">
      <alignment horizontal="left" vertical="top" wrapText="1"/>
      <protection locked="0"/>
    </xf>
    <xf numFmtId="9" fontId="0" fillId="0" borderId="0" xfId="0" applyNumberFormat="1" applyAlignment="1">
      <alignment horizont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xf>
    <xf numFmtId="14" fontId="2" fillId="0" borderId="1" xfId="0" applyNumberFormat="1" applyFont="1" applyFill="1" applyBorder="1" applyAlignment="1" applyProtection="1">
      <alignment horizontal="center" vertical="top"/>
      <protection locked="0"/>
    </xf>
    <xf numFmtId="0" fontId="2" fillId="0" borderId="1" xfId="0" applyFont="1" applyFill="1" applyBorder="1" applyAlignment="1" applyProtection="1">
      <alignment horizontal="center" vertical="top"/>
      <protection locked="0"/>
    </xf>
    <xf numFmtId="0" fontId="0" fillId="0" borderId="0" xfId="0" applyAlignment="1">
      <alignment horizontal="center" vertical="top"/>
    </xf>
    <xf numFmtId="9" fontId="2" fillId="5" borderId="1" xfId="0" applyNumberFormat="1" applyFont="1" applyFill="1" applyBorder="1" applyAlignment="1">
      <alignment horizontal="center" vertical="top"/>
    </xf>
    <xf numFmtId="9" fontId="2" fillId="5" borderId="1" xfId="1" applyNumberFormat="1" applyFont="1" applyFill="1" applyBorder="1" applyAlignment="1">
      <alignment horizontal="center" vertical="top"/>
    </xf>
    <xf numFmtId="9" fontId="5" fillId="5" borderId="1" xfId="0" applyNumberFormat="1" applyFont="1" applyFill="1" applyBorder="1" applyAlignment="1" applyProtection="1">
      <alignment horizontal="center" vertical="top" wrapText="1"/>
      <protection locked="0"/>
    </xf>
    <xf numFmtId="9" fontId="2" fillId="3" borderId="1" xfId="0" applyNumberFormat="1" applyFont="1" applyFill="1" applyBorder="1" applyAlignment="1">
      <alignment horizontal="center" vertical="top"/>
    </xf>
    <xf numFmtId="9" fontId="2" fillId="3" borderId="1" xfId="1" applyFont="1" applyFill="1" applyBorder="1" applyAlignment="1">
      <alignment horizontal="center" vertical="top" wrapText="1"/>
    </xf>
    <xf numFmtId="9" fontId="2" fillId="3" borderId="1" xfId="1" applyNumberFormat="1" applyFont="1" applyFill="1" applyBorder="1" applyAlignment="1">
      <alignment horizontal="center" vertical="top"/>
    </xf>
    <xf numFmtId="9" fontId="2" fillId="4" borderId="1" xfId="0" applyNumberFormat="1" applyFont="1" applyFill="1" applyBorder="1" applyAlignment="1">
      <alignment horizontal="center" vertical="top"/>
    </xf>
    <xf numFmtId="9" fontId="2" fillId="4" borderId="1" xfId="1" applyNumberFormat="1" applyFont="1" applyFill="1" applyBorder="1" applyAlignment="1">
      <alignment horizontal="center" vertical="top"/>
    </xf>
    <xf numFmtId="9" fontId="2" fillId="4" borderId="1" xfId="1" applyFont="1" applyFill="1" applyBorder="1" applyAlignment="1">
      <alignment horizontal="center" vertical="top"/>
    </xf>
    <xf numFmtId="9" fontId="2" fillId="3" borderId="1" xfId="0" applyNumberFormat="1" applyFont="1" applyFill="1" applyBorder="1" applyAlignment="1">
      <alignment horizontal="center"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top" wrapText="1"/>
    </xf>
    <xf numFmtId="9" fontId="1" fillId="2" borderId="4" xfId="0" applyNumberFormat="1" applyFont="1" applyFill="1" applyBorder="1" applyAlignment="1">
      <alignment horizontal="center" vertical="top"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0" fillId="0" borderId="9" xfId="0" applyBorder="1"/>
    <xf numFmtId="0" fontId="0" fillId="0" borderId="10" xfId="0" applyBorder="1" applyAlignment="1">
      <alignment horizontal="center"/>
    </xf>
    <xf numFmtId="0" fontId="0" fillId="0" borderId="13" xfId="0" applyBorder="1" applyAlignment="1">
      <alignment horizontal="center"/>
    </xf>
    <xf numFmtId="9" fontId="1" fillId="2" borderId="4" xfId="0" applyNumberFormat="1" applyFont="1" applyFill="1" applyBorder="1" applyAlignment="1">
      <alignment horizontal="center" vertical="center" wrapText="1"/>
    </xf>
    <xf numFmtId="0" fontId="0" fillId="0" borderId="11" xfId="0" applyBorder="1" applyAlignment="1">
      <alignment wrapText="1"/>
    </xf>
    <xf numFmtId="14" fontId="2" fillId="0" borderId="1" xfId="0" applyNumberFormat="1" applyFont="1" applyFill="1" applyBorder="1" applyAlignment="1" applyProtection="1">
      <alignment horizontal="justify" vertical="justify" wrapText="1"/>
      <protection locked="0"/>
    </xf>
    <xf numFmtId="14"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justify" vertical="top" wrapText="1"/>
    </xf>
    <xf numFmtId="0" fontId="2" fillId="0" borderId="1" xfId="0" applyFont="1" applyFill="1" applyBorder="1" applyAlignment="1">
      <alignment horizontal="justify" wrapText="1"/>
    </xf>
    <xf numFmtId="0" fontId="2" fillId="0" borderId="1" xfId="0" applyFont="1" applyFill="1" applyBorder="1" applyAlignment="1">
      <alignment horizontal="justify" vertical="top"/>
    </xf>
    <xf numFmtId="164"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justify" vertical="top" wrapText="1"/>
      <protection locked="0"/>
    </xf>
    <xf numFmtId="14" fontId="2" fillId="0" borderId="1" xfId="0" applyNumberFormat="1" applyFont="1" applyFill="1" applyBorder="1" applyAlignment="1" applyProtection="1">
      <alignment horizontal="justify" vertical="top" wrapText="1"/>
      <protection locked="0"/>
    </xf>
    <xf numFmtId="14" fontId="2" fillId="0" borderId="1" xfId="0" applyNumberFormat="1" applyFont="1" applyFill="1" applyBorder="1" applyAlignment="1">
      <alignment horizontal="center" vertical="center"/>
    </xf>
    <xf numFmtId="0" fontId="3" fillId="0" borderId="1" xfId="0" applyFont="1" applyFill="1" applyBorder="1" applyAlignment="1">
      <alignment horizontal="justify" vertical="top"/>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pplyProtection="1">
      <alignment horizontal="justify" vertical="top"/>
      <protection locked="0"/>
    </xf>
    <xf numFmtId="14" fontId="3"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5" fillId="0" borderId="1" xfId="0" applyFont="1" applyFill="1" applyBorder="1" applyAlignment="1">
      <alignment horizontal="justify" vertical="top"/>
    </xf>
    <xf numFmtId="0" fontId="2" fillId="0" borderId="1" xfId="0" applyFont="1" applyFill="1" applyBorder="1" applyAlignment="1" applyProtection="1">
      <alignment horizontal="justify" vertical="top"/>
      <protection locked="0"/>
    </xf>
    <xf numFmtId="14" fontId="2" fillId="0" borderId="1" xfId="0" applyNumberFormat="1"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17" fontId="5" fillId="0" borderId="1" xfId="0" applyNumberFormat="1" applyFont="1" applyFill="1" applyBorder="1" applyAlignment="1">
      <alignment horizontal="justify" vertical="top"/>
    </xf>
    <xf numFmtId="14" fontId="5"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justify" vertical="top"/>
      <protection locked="0"/>
    </xf>
    <xf numFmtId="9" fontId="0" fillId="0" borderId="8" xfId="0" applyNumberFormat="1" applyBorder="1" applyAlignment="1">
      <alignment horizontal="center" vertical="center"/>
    </xf>
    <xf numFmtId="9" fontId="0" fillId="0" borderId="13" xfId="0" applyNumberFormat="1" applyBorder="1" applyAlignment="1">
      <alignment horizontal="center" vertical="center"/>
    </xf>
    <xf numFmtId="0" fontId="0" fillId="0" borderId="6" xfId="0" applyBorder="1" applyAlignment="1">
      <alignment horizontal="center" wrapText="1"/>
    </xf>
    <xf numFmtId="0" fontId="0" fillId="0" borderId="11" xfId="0"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0" fontId="0" fillId="0" borderId="21" xfId="0"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6"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0" fillId="0" borderId="0" xfId="0" applyAlignment="1">
      <alignment horizontal="center"/>
    </xf>
    <xf numFmtId="0" fontId="10" fillId="0" borderId="6" xfId="0" applyFont="1" applyBorder="1" applyAlignment="1">
      <alignment horizontal="center" vertical="center"/>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0" fillId="0" borderId="5" xfId="0" applyBorder="1" applyAlignment="1">
      <alignment horizontal="center"/>
    </xf>
    <xf numFmtId="0" fontId="8" fillId="0" borderId="11" xfId="0" applyFont="1" applyBorder="1" applyAlignment="1">
      <alignment horizontal="left" vertical="center"/>
    </xf>
    <xf numFmtId="0" fontId="2" fillId="2" borderId="1" xfId="0"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Avance del plan </a:t>
            </a:r>
          </a:p>
        </c:rich>
      </c:tx>
      <c:layout>
        <c:manualLayout>
          <c:xMode val="edge"/>
          <c:yMode val="edge"/>
          <c:x val="0.36801377952755904"/>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1-2BDB-49F6-B3FB-10966AD19CA2}"/>
              </c:ext>
            </c:extLst>
          </c:dPt>
          <c:dPt>
            <c:idx val="1"/>
            <c:invertIfNegative val="0"/>
            <c:bubble3D val="0"/>
            <c:spPr>
              <a:solidFill>
                <a:schemeClr val="accent5">
                  <a:lumMod val="40000"/>
                  <a:lumOff val="60000"/>
                </a:schemeClr>
              </a:solidFill>
              <a:ln>
                <a:noFill/>
              </a:ln>
              <a:effectLst/>
            </c:spPr>
            <c:extLst xmlns:c16r2="http://schemas.microsoft.com/office/drawing/2015/06/chart">
              <c:ext xmlns:c16="http://schemas.microsoft.com/office/drawing/2014/chart" uri="{C3380CC4-5D6E-409C-BE32-E72D297353CC}">
                <c16:uniqueId val="{00000003-2BDB-49F6-B3FB-10966AD19CA2}"/>
              </c:ext>
            </c:extLst>
          </c:dPt>
          <c:dLbls>
            <c:dLbl>
              <c:idx val="0"/>
              <c:layout>
                <c:manualLayout>
                  <c:x val="0"/>
                  <c:y val="0"/>
                </c:manualLayout>
              </c:layout>
              <c:tx>
                <c:rich>
                  <a:bodyPr/>
                  <a:lstStyle/>
                  <a:p>
                    <a:r>
                      <a:rPr lang="en-US"/>
                      <a:t>97%</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[1]Avance!$B$2:$B$3</c:f>
              <c:strCache>
                <c:ptCount val="2"/>
                <c:pt idx="0">
                  <c:v>Avance 1 seguimiento (Actividades programadas a abril 30 de 2020)</c:v>
                </c:pt>
                <c:pt idx="1">
                  <c:v>Avance general (Total de actividades programadas)</c:v>
                </c:pt>
              </c:strCache>
            </c:strRef>
          </c:cat>
          <c:val>
            <c:numRef>
              <c:f>[1]Avance!$C$2:$C$3</c:f>
              <c:numCache>
                <c:formatCode>General</c:formatCode>
                <c:ptCount val="2"/>
                <c:pt idx="0">
                  <c:v>0.97</c:v>
                </c:pt>
                <c:pt idx="1">
                  <c:v>0.4463488209513054</c:v>
                </c:pt>
              </c:numCache>
            </c:numRef>
          </c:val>
          <c:extLst xmlns:c16r2="http://schemas.microsoft.com/office/drawing/2015/06/chart">
            <c:ext xmlns:c16="http://schemas.microsoft.com/office/drawing/2014/chart" uri="{C3380CC4-5D6E-409C-BE32-E72D297353CC}">
              <c16:uniqueId val="{00000004-2BDB-49F6-B3FB-10966AD19CA2}"/>
            </c:ext>
          </c:extLst>
        </c:ser>
        <c:dLbls>
          <c:showLegendKey val="0"/>
          <c:showVal val="0"/>
          <c:showCatName val="0"/>
          <c:showSerName val="0"/>
          <c:showPercent val="0"/>
          <c:showBubbleSize val="0"/>
        </c:dLbls>
        <c:gapWidth val="182"/>
        <c:axId val="334410048"/>
        <c:axId val="334411168"/>
      </c:barChart>
      <c:catAx>
        <c:axId val="33441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411168"/>
        <c:crosses val="autoZero"/>
        <c:auto val="1"/>
        <c:lblAlgn val="ctr"/>
        <c:lblOffset val="100"/>
        <c:noMultiLvlLbl val="0"/>
      </c:catAx>
      <c:valAx>
        <c:axId val="3344111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410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Actividades por zona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'Cumplimiento '!$C$2</c:f>
              <c:strCache>
                <c:ptCount val="1"/>
                <c:pt idx="0">
                  <c:v># actividades </c:v>
                </c:pt>
              </c:strCache>
            </c:strRef>
          </c:tx>
          <c:spPr>
            <a:solidFill>
              <a:schemeClr val="accent1"/>
            </a:solidFill>
            <a:ln>
              <a:noFill/>
            </a:ln>
            <a:effectLst/>
          </c:spPr>
          <c:invertIfNegative val="0"/>
          <c:dPt>
            <c:idx val="0"/>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58B8-4119-A908-FEDBB184C72D}"/>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58B8-4119-A908-FEDBB184C72D}"/>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5-58B8-4119-A908-FEDBB184C7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'Cumplimiento '!$B$3:$B$5</c:f>
              <c:strCache>
                <c:ptCount val="3"/>
                <c:pt idx="0">
                  <c:v>Zona baja (0-59%)</c:v>
                </c:pt>
                <c:pt idx="1">
                  <c:v>Zona media  (60 - 79%)</c:v>
                </c:pt>
                <c:pt idx="2">
                  <c:v>Zona alta (80 - 100%)</c:v>
                </c:pt>
              </c:strCache>
            </c:strRef>
          </c:cat>
          <c:val>
            <c:numRef>
              <c:f>'Cumplimiento '!$C$3:$C$5</c:f>
              <c:numCache>
                <c:formatCode>General</c:formatCode>
                <c:ptCount val="3"/>
                <c:pt idx="0">
                  <c:v>43</c:v>
                </c:pt>
                <c:pt idx="1">
                  <c:v>5</c:v>
                </c:pt>
                <c:pt idx="2">
                  <c:v>22</c:v>
                </c:pt>
              </c:numCache>
            </c:numRef>
          </c:val>
          <c:extLst xmlns:c16r2="http://schemas.microsoft.com/office/drawing/2015/06/chart">
            <c:ext xmlns:c16="http://schemas.microsoft.com/office/drawing/2014/chart" uri="{C3380CC4-5D6E-409C-BE32-E72D297353CC}">
              <c16:uniqueId val="{00000006-58B8-4119-A908-FEDBB184C72D}"/>
            </c:ext>
          </c:extLst>
        </c:ser>
        <c:dLbls>
          <c:showLegendKey val="0"/>
          <c:showVal val="0"/>
          <c:showCatName val="0"/>
          <c:showSerName val="0"/>
          <c:showPercent val="0"/>
          <c:showBubbleSize val="0"/>
        </c:dLbls>
        <c:gapWidth val="182"/>
        <c:axId val="334412848"/>
        <c:axId val="334409488"/>
      </c:barChart>
      <c:catAx>
        <c:axId val="334412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409488"/>
        <c:crosses val="autoZero"/>
        <c:auto val="1"/>
        <c:lblAlgn val="ctr"/>
        <c:lblOffset val="100"/>
        <c:noMultiLvlLbl val="0"/>
      </c:catAx>
      <c:valAx>
        <c:axId val="334409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334412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505386</xdr:colOff>
      <xdr:row>2</xdr:row>
      <xdr:rowOff>72278</xdr:rowOff>
    </xdr:from>
    <xdr:to>
      <xdr:col>2</xdr:col>
      <xdr:colOff>1389530</xdr:colOff>
      <xdr:row>13</xdr:row>
      <xdr:rowOff>138952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49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247650</xdr:colOff>
      <xdr:row>0</xdr:row>
      <xdr:rowOff>147637</xdr:rowOff>
    </xdr:from>
    <xdr:to>
      <xdr:col>3</xdr:col>
      <xdr:colOff>504825</xdr:colOff>
      <xdr:row>0</xdr:row>
      <xdr:rowOff>2381250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Matriz%20de%20seguimiento%20PAAC%20publica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 1"/>
      <sheetName val="Componente 2 "/>
      <sheetName val="Componente 3"/>
      <sheetName val="Componente 4"/>
      <sheetName val="Componente 5"/>
      <sheetName val="Componente 6"/>
      <sheetName val="Avance"/>
      <sheetName val="Cumplimiento "/>
    </sheetNames>
    <sheetDataSet>
      <sheetData sheetId="0"/>
      <sheetData sheetId="1"/>
      <sheetData sheetId="2"/>
      <sheetData sheetId="3"/>
      <sheetData sheetId="4"/>
      <sheetData sheetId="5"/>
      <sheetData sheetId="6">
        <row r="2">
          <cell r="B2" t="str">
            <v>Avance 1 seguimiento (Actividades programadas a abril 30 de 2020)</v>
          </cell>
          <cell r="C2">
            <v>0.97</v>
          </cell>
        </row>
        <row r="3">
          <cell r="B3" t="str">
            <v>Avance general (Total de actividades programadas)</v>
          </cell>
          <cell r="C3">
            <v>0.4463488209513054</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abSelected="1" zoomScale="85" zoomScaleNormal="85" workbookViewId="0"/>
  </sheetViews>
  <sheetFormatPr baseColWidth="10" defaultRowHeight="15" x14ac:dyDescent="0.25"/>
  <cols>
    <col min="2" max="2" width="51" customWidth="1"/>
    <col min="3" max="3" width="24.85546875" customWidth="1"/>
  </cols>
  <sheetData>
    <row r="1" spans="1:5" x14ac:dyDescent="0.25">
      <c r="A1" s="68"/>
      <c r="B1" s="69"/>
      <c r="C1" s="69"/>
      <c r="D1" s="69"/>
      <c r="E1" s="70"/>
    </row>
    <row r="2" spans="1:5" x14ac:dyDescent="0.25">
      <c r="A2" s="71"/>
      <c r="B2" s="72"/>
      <c r="C2" s="72"/>
      <c r="D2" s="72"/>
      <c r="E2" s="73"/>
    </row>
    <row r="3" spans="1:5" x14ac:dyDescent="0.25">
      <c r="A3" s="71"/>
      <c r="B3" s="72"/>
      <c r="C3" s="72"/>
      <c r="D3" s="72"/>
      <c r="E3" s="73"/>
    </row>
    <row r="4" spans="1:5" x14ac:dyDescent="0.25">
      <c r="A4" s="71"/>
      <c r="B4" s="72"/>
      <c r="C4" s="72"/>
      <c r="D4" s="72"/>
      <c r="E4" s="73"/>
    </row>
    <row r="5" spans="1:5" x14ac:dyDescent="0.25">
      <c r="A5" s="71"/>
      <c r="B5" s="72"/>
      <c r="C5" s="72"/>
      <c r="D5" s="72"/>
      <c r="E5" s="73"/>
    </row>
    <row r="6" spans="1:5" x14ac:dyDescent="0.25">
      <c r="A6" s="71"/>
      <c r="B6" s="72"/>
      <c r="C6" s="72"/>
      <c r="D6" s="72"/>
      <c r="E6" s="73"/>
    </row>
    <row r="7" spans="1:5" x14ac:dyDescent="0.25">
      <c r="A7" s="71"/>
      <c r="B7" s="72"/>
      <c r="C7" s="72"/>
      <c r="D7" s="72"/>
      <c r="E7" s="73"/>
    </row>
    <row r="8" spans="1:5" x14ac:dyDescent="0.25">
      <c r="A8" s="71"/>
      <c r="B8" s="72"/>
      <c r="C8" s="72"/>
      <c r="D8" s="72"/>
      <c r="E8" s="73"/>
    </row>
    <row r="9" spans="1:5" x14ac:dyDescent="0.25">
      <c r="A9" s="71"/>
      <c r="B9" s="72"/>
      <c r="C9" s="72"/>
      <c r="D9" s="72"/>
      <c r="E9" s="73"/>
    </row>
    <row r="10" spans="1:5" x14ac:dyDescent="0.25">
      <c r="A10" s="71"/>
      <c r="B10" s="72"/>
      <c r="C10" s="72"/>
      <c r="D10" s="72"/>
      <c r="E10" s="73"/>
    </row>
    <row r="11" spans="1:5" x14ac:dyDescent="0.25">
      <c r="A11" s="71"/>
      <c r="B11" s="72"/>
      <c r="C11" s="72"/>
      <c r="D11" s="72"/>
      <c r="E11" s="73"/>
    </row>
    <row r="12" spans="1:5" x14ac:dyDescent="0.25">
      <c r="A12" s="71"/>
      <c r="B12" s="72"/>
      <c r="C12" s="72"/>
      <c r="D12" s="72"/>
      <c r="E12" s="73"/>
    </row>
    <row r="13" spans="1:5" x14ac:dyDescent="0.25">
      <c r="A13" s="71"/>
      <c r="B13" s="72"/>
      <c r="C13" s="72"/>
      <c r="D13" s="72"/>
      <c r="E13" s="73"/>
    </row>
    <row r="14" spans="1:5" x14ac:dyDescent="0.25">
      <c r="A14" s="71"/>
      <c r="B14" s="72"/>
      <c r="C14" s="72"/>
      <c r="D14" s="72"/>
      <c r="E14" s="73"/>
    </row>
    <row r="15" spans="1:5" ht="15.75" thickBot="1" x14ac:dyDescent="0.3">
      <c r="A15" s="71"/>
      <c r="B15" s="72"/>
      <c r="C15" s="72"/>
      <c r="D15" s="72"/>
      <c r="E15" s="73"/>
    </row>
    <row r="16" spans="1:5" ht="34.5" customHeight="1" x14ac:dyDescent="0.25">
      <c r="A16" s="71"/>
      <c r="B16" s="66" t="s">
        <v>440</v>
      </c>
      <c r="C16" s="64">
        <v>0.97</v>
      </c>
      <c r="D16" s="72"/>
      <c r="E16" s="73"/>
    </row>
    <row r="17" spans="1:5" ht="34.5" customHeight="1" thickBot="1" x14ac:dyDescent="0.3">
      <c r="A17" s="71"/>
      <c r="B17" s="67" t="s">
        <v>439</v>
      </c>
      <c r="C17" s="65">
        <v>0.4463488209513054</v>
      </c>
      <c r="D17" s="72"/>
      <c r="E17" s="73"/>
    </row>
    <row r="18" spans="1:5" x14ac:dyDescent="0.25">
      <c r="A18" s="71"/>
      <c r="B18" s="72"/>
      <c r="C18" s="72"/>
      <c r="D18" s="72"/>
      <c r="E18" s="73"/>
    </row>
    <row r="19" spans="1:5" x14ac:dyDescent="0.25">
      <c r="A19" s="71"/>
      <c r="B19" s="72"/>
      <c r="C19" s="72"/>
      <c r="D19" s="72"/>
      <c r="E19" s="73"/>
    </row>
    <row r="20" spans="1:5" ht="15.75" thickBot="1" x14ac:dyDescent="0.3">
      <c r="A20" s="74"/>
      <c r="B20" s="75"/>
      <c r="C20" s="75"/>
      <c r="D20" s="75"/>
      <c r="E20" s="76"/>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zoomScale="55" zoomScaleNormal="55" workbookViewId="0">
      <selection sqref="A1:A4"/>
    </sheetView>
  </sheetViews>
  <sheetFormatPr baseColWidth="10" defaultRowHeight="15" x14ac:dyDescent="0.25"/>
  <cols>
    <col min="1" max="1" width="52.85546875" customWidth="1"/>
    <col min="2" max="2" width="33.5703125" bestFit="1" customWidth="1"/>
    <col min="3" max="3" width="3.5703125" bestFit="1" customWidth="1"/>
    <col min="4" max="4" width="37" customWidth="1"/>
    <col min="5" max="5" width="37.85546875" bestFit="1" customWidth="1"/>
    <col min="6" max="6" width="17.28515625" customWidth="1"/>
    <col min="7" max="7" width="19.28515625" hidden="1" customWidth="1"/>
    <col min="8" max="8" width="13.7109375" hidden="1" customWidth="1"/>
    <col min="9" max="9" width="26.42578125" bestFit="1" customWidth="1"/>
    <col min="10" max="10" width="16.7109375" style="16" bestFit="1" customWidth="1"/>
    <col min="11" max="11" width="12.42578125" style="16" customWidth="1"/>
    <col min="12" max="12" width="62.7109375" style="6" customWidth="1"/>
    <col min="13" max="13" width="13.28515625" style="19" customWidth="1"/>
    <col min="14" max="14" width="91" style="6" customWidth="1"/>
    <col min="15" max="15" width="13" style="8" customWidth="1"/>
  </cols>
  <sheetData>
    <row r="1" spans="1:15" ht="34.5" customHeight="1" x14ac:dyDescent="0.25">
      <c r="A1" s="81"/>
      <c r="B1" s="84" t="s">
        <v>430</v>
      </c>
      <c r="C1" s="84"/>
      <c r="D1" s="84"/>
      <c r="E1" s="84"/>
      <c r="F1" s="85"/>
      <c r="G1" s="86"/>
      <c r="H1" s="86"/>
      <c r="I1" s="87"/>
      <c r="J1" s="84"/>
      <c r="K1" s="84"/>
      <c r="L1" s="84"/>
      <c r="M1" s="84"/>
      <c r="N1" s="84"/>
      <c r="O1" s="85"/>
    </row>
    <row r="2" spans="1:15" ht="34.5" customHeight="1" x14ac:dyDescent="0.25">
      <c r="A2" s="82"/>
      <c r="B2" s="88" t="s">
        <v>431</v>
      </c>
      <c r="C2" s="88"/>
      <c r="D2" s="88"/>
      <c r="E2" s="88"/>
      <c r="F2" s="89"/>
      <c r="G2" s="86"/>
      <c r="H2" s="86"/>
      <c r="I2" s="90"/>
      <c r="J2" s="88"/>
      <c r="K2" s="88"/>
      <c r="L2" s="88"/>
      <c r="M2" s="88"/>
      <c r="N2" s="88"/>
      <c r="O2" s="89"/>
    </row>
    <row r="3" spans="1:15" ht="34.5" customHeight="1" x14ac:dyDescent="0.25">
      <c r="A3" s="82"/>
      <c r="B3" s="88" t="s">
        <v>432</v>
      </c>
      <c r="C3" s="88"/>
      <c r="D3" s="88"/>
      <c r="E3" s="88"/>
      <c r="F3" s="89"/>
      <c r="G3" s="86"/>
      <c r="H3" s="86"/>
      <c r="I3" s="90"/>
      <c r="J3" s="88"/>
      <c r="K3" s="88"/>
      <c r="L3" s="88"/>
      <c r="M3" s="88"/>
      <c r="N3" s="88"/>
      <c r="O3" s="89"/>
    </row>
    <row r="4" spans="1:15" ht="34.5" customHeight="1" thickBot="1" x14ac:dyDescent="0.3">
      <c r="A4" s="83"/>
      <c r="B4" s="91" t="s">
        <v>433</v>
      </c>
      <c r="C4" s="91"/>
      <c r="D4" s="91"/>
      <c r="E4" s="91"/>
      <c r="F4" s="92"/>
      <c r="G4" s="93"/>
      <c r="H4" s="93"/>
      <c r="I4" s="94"/>
      <c r="J4" s="91"/>
      <c r="K4" s="91"/>
      <c r="L4" s="91"/>
      <c r="M4" s="91"/>
      <c r="N4" s="91"/>
      <c r="O4" s="92"/>
    </row>
    <row r="5" spans="1:15" s="1" customFormat="1" ht="38.25" x14ac:dyDescent="0.2">
      <c r="A5" s="30" t="s">
        <v>0</v>
      </c>
      <c r="B5" s="39" t="s">
        <v>1</v>
      </c>
      <c r="C5" s="79" t="s">
        <v>428</v>
      </c>
      <c r="D5" s="79"/>
      <c r="E5" s="31" t="s">
        <v>2</v>
      </c>
      <c r="F5" s="31" t="s">
        <v>3</v>
      </c>
      <c r="G5" s="11" t="s">
        <v>4</v>
      </c>
      <c r="H5" s="11" t="s">
        <v>5</v>
      </c>
      <c r="I5" s="31" t="s">
        <v>6</v>
      </c>
      <c r="J5" s="31" t="s">
        <v>7</v>
      </c>
      <c r="K5" s="31" t="s">
        <v>8</v>
      </c>
      <c r="L5" s="32" t="s">
        <v>9</v>
      </c>
      <c r="M5" s="32" t="s">
        <v>10</v>
      </c>
      <c r="N5" s="32" t="s">
        <v>429</v>
      </c>
      <c r="O5" s="33" t="s">
        <v>367</v>
      </c>
    </row>
    <row r="6" spans="1:15" s="1" customFormat="1" ht="63.75" x14ac:dyDescent="0.2">
      <c r="A6" s="77" t="s">
        <v>11</v>
      </c>
      <c r="B6" s="11" t="s">
        <v>12</v>
      </c>
      <c r="C6" s="9" t="s">
        <v>13</v>
      </c>
      <c r="D6" s="44" t="s">
        <v>14</v>
      </c>
      <c r="E6" s="44" t="s">
        <v>15</v>
      </c>
      <c r="F6" s="12" t="s">
        <v>16</v>
      </c>
      <c r="G6" s="2"/>
      <c r="H6" s="2" t="s">
        <v>17</v>
      </c>
      <c r="I6" s="46" t="s">
        <v>18</v>
      </c>
      <c r="J6" s="47">
        <v>43951</v>
      </c>
      <c r="K6" s="47">
        <v>43951</v>
      </c>
      <c r="L6" s="48" t="s">
        <v>331</v>
      </c>
      <c r="M6" s="42">
        <v>43955</v>
      </c>
      <c r="N6" s="41" t="s">
        <v>441</v>
      </c>
      <c r="O6" s="29">
        <v>1</v>
      </c>
    </row>
    <row r="7" spans="1:15" s="1" customFormat="1" ht="57" customHeight="1" x14ac:dyDescent="0.2">
      <c r="A7" s="78"/>
      <c r="B7" s="80" t="s">
        <v>19</v>
      </c>
      <c r="C7" s="9" t="s">
        <v>20</v>
      </c>
      <c r="D7" s="44" t="s">
        <v>21</v>
      </c>
      <c r="E7" s="44" t="s">
        <v>22</v>
      </c>
      <c r="F7" s="12" t="s">
        <v>16</v>
      </c>
      <c r="G7" s="2" t="s">
        <v>23</v>
      </c>
      <c r="H7" s="2" t="s">
        <v>17</v>
      </c>
      <c r="I7" s="46" t="s">
        <v>24</v>
      </c>
      <c r="J7" s="47">
        <v>43951</v>
      </c>
      <c r="K7" s="47">
        <v>43951</v>
      </c>
      <c r="L7" s="48" t="s">
        <v>332</v>
      </c>
      <c r="M7" s="42">
        <v>43955</v>
      </c>
      <c r="N7" s="41" t="s">
        <v>442</v>
      </c>
      <c r="O7" s="23">
        <v>1</v>
      </c>
    </row>
    <row r="8" spans="1:15" s="1" customFormat="1" ht="51" x14ac:dyDescent="0.2">
      <c r="A8" s="78"/>
      <c r="B8" s="80"/>
      <c r="C8" s="9" t="s">
        <v>25</v>
      </c>
      <c r="D8" s="44" t="s">
        <v>26</v>
      </c>
      <c r="E8" s="44" t="s">
        <v>27</v>
      </c>
      <c r="F8" s="12" t="s">
        <v>16</v>
      </c>
      <c r="G8" s="2"/>
      <c r="H8" s="2" t="s">
        <v>17</v>
      </c>
      <c r="I8" s="46" t="s">
        <v>28</v>
      </c>
      <c r="J8" s="47">
        <v>43951</v>
      </c>
      <c r="K8" s="47">
        <v>43951</v>
      </c>
      <c r="L8" s="48" t="s">
        <v>333</v>
      </c>
      <c r="M8" s="42">
        <v>43955</v>
      </c>
      <c r="N8" s="41" t="s">
        <v>368</v>
      </c>
      <c r="O8" s="23">
        <v>1</v>
      </c>
    </row>
    <row r="9" spans="1:15" s="1" customFormat="1" ht="89.25" customHeight="1" x14ac:dyDescent="0.2">
      <c r="A9" s="78"/>
      <c r="B9" s="80"/>
      <c r="C9" s="9" t="s">
        <v>29</v>
      </c>
      <c r="D9" s="45" t="s">
        <v>30</v>
      </c>
      <c r="E9" s="44" t="s">
        <v>31</v>
      </c>
      <c r="F9" s="12" t="s">
        <v>16</v>
      </c>
      <c r="G9" s="2"/>
      <c r="H9" s="2" t="s">
        <v>32</v>
      </c>
      <c r="I9" s="46" t="s">
        <v>33</v>
      </c>
      <c r="J9" s="47">
        <v>44012</v>
      </c>
      <c r="K9" s="47">
        <v>44012</v>
      </c>
      <c r="L9" s="48" t="s">
        <v>334</v>
      </c>
      <c r="M9" s="42">
        <v>43955</v>
      </c>
      <c r="N9" s="41" t="s">
        <v>443</v>
      </c>
      <c r="O9" s="20">
        <v>0</v>
      </c>
    </row>
    <row r="10" spans="1:15" s="1" customFormat="1" ht="89.25" x14ac:dyDescent="0.2">
      <c r="A10" s="78"/>
      <c r="B10" s="80" t="s">
        <v>34</v>
      </c>
      <c r="C10" s="9" t="s">
        <v>35</v>
      </c>
      <c r="D10" s="44" t="s">
        <v>36</v>
      </c>
      <c r="E10" s="44" t="s">
        <v>37</v>
      </c>
      <c r="F10" s="12" t="s">
        <v>16</v>
      </c>
      <c r="G10" s="2" t="s">
        <v>38</v>
      </c>
      <c r="H10" s="2" t="s">
        <v>17</v>
      </c>
      <c r="I10" s="46" t="s">
        <v>39</v>
      </c>
      <c r="J10" s="47">
        <v>43951</v>
      </c>
      <c r="K10" s="47">
        <v>43951</v>
      </c>
      <c r="L10" s="48" t="s">
        <v>335</v>
      </c>
      <c r="M10" s="42">
        <v>43955</v>
      </c>
      <c r="N10" s="49" t="s">
        <v>444</v>
      </c>
      <c r="O10" s="23">
        <v>1</v>
      </c>
    </row>
    <row r="11" spans="1:15" s="1" customFormat="1" ht="49.5" customHeight="1" x14ac:dyDescent="0.2">
      <c r="A11" s="78"/>
      <c r="B11" s="80"/>
      <c r="C11" s="9" t="s">
        <v>40</v>
      </c>
      <c r="D11" s="45" t="s">
        <v>41</v>
      </c>
      <c r="E11" s="44" t="s">
        <v>42</v>
      </c>
      <c r="F11" s="12" t="s">
        <v>16</v>
      </c>
      <c r="G11" s="2" t="s">
        <v>43</v>
      </c>
      <c r="H11" s="2" t="s">
        <v>32</v>
      </c>
      <c r="I11" s="46" t="s">
        <v>44</v>
      </c>
      <c r="J11" s="47">
        <v>44043</v>
      </c>
      <c r="K11" s="47">
        <v>44043</v>
      </c>
      <c r="L11" s="48" t="s">
        <v>336</v>
      </c>
      <c r="M11" s="42">
        <v>43955</v>
      </c>
      <c r="N11" s="49" t="s">
        <v>414</v>
      </c>
      <c r="O11" s="23">
        <v>1</v>
      </c>
    </row>
    <row r="12" spans="1:15" s="1" customFormat="1" ht="153" customHeight="1" x14ac:dyDescent="0.2">
      <c r="A12" s="78"/>
      <c r="B12" s="11" t="s">
        <v>45</v>
      </c>
      <c r="C12" s="9" t="s">
        <v>46</v>
      </c>
      <c r="D12" s="44" t="s">
        <v>47</v>
      </c>
      <c r="E12" s="44" t="s">
        <v>48</v>
      </c>
      <c r="F12" s="12" t="s">
        <v>16</v>
      </c>
      <c r="G12" s="2" t="s">
        <v>23</v>
      </c>
      <c r="H12" s="2" t="s">
        <v>17</v>
      </c>
      <c r="I12" s="46" t="s">
        <v>49</v>
      </c>
      <c r="J12" s="47" t="s">
        <v>50</v>
      </c>
      <c r="K12" s="47" t="s">
        <v>50</v>
      </c>
      <c r="L12" s="48" t="s">
        <v>445</v>
      </c>
      <c r="M12" s="42">
        <v>43955</v>
      </c>
      <c r="N12" s="49" t="s">
        <v>446</v>
      </c>
      <c r="O12" s="20">
        <v>0</v>
      </c>
    </row>
    <row r="13" spans="1:15" s="1" customFormat="1" ht="193.5" customHeight="1" x14ac:dyDescent="0.2">
      <c r="A13" s="79"/>
      <c r="B13" s="11" t="s">
        <v>51</v>
      </c>
      <c r="C13" s="9" t="s">
        <v>52</v>
      </c>
      <c r="D13" s="44" t="s">
        <v>53</v>
      </c>
      <c r="E13" s="44" t="s">
        <v>54</v>
      </c>
      <c r="F13" s="12" t="s">
        <v>55</v>
      </c>
      <c r="G13" s="2"/>
      <c r="H13" s="2" t="s">
        <v>17</v>
      </c>
      <c r="I13" s="46" t="s">
        <v>56</v>
      </c>
      <c r="J13" s="47" t="s">
        <v>57</v>
      </c>
      <c r="K13" s="47" t="s">
        <v>57</v>
      </c>
      <c r="L13" s="44" t="s">
        <v>415</v>
      </c>
      <c r="M13" s="43"/>
      <c r="N13" s="48" t="s">
        <v>416</v>
      </c>
      <c r="O13" s="20">
        <f>1/3</f>
        <v>0.33333333333333331</v>
      </c>
    </row>
  </sheetData>
  <autoFilter ref="A5:O13">
    <filterColumn colId="2" showButton="0"/>
  </autoFilter>
  <mergeCells count="9">
    <mergeCell ref="A6:A13"/>
    <mergeCell ref="B7:B9"/>
    <mergeCell ref="B10:B11"/>
    <mergeCell ref="A1:A4"/>
    <mergeCell ref="B1:O1"/>
    <mergeCell ref="B2:O2"/>
    <mergeCell ref="B3:O3"/>
    <mergeCell ref="B4:O4"/>
    <mergeCell ref="C5:D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55" zoomScaleNormal="55" workbookViewId="0">
      <selection activeCell="E10" sqref="E10"/>
    </sheetView>
  </sheetViews>
  <sheetFormatPr baseColWidth="10" defaultRowHeight="15" x14ac:dyDescent="0.25"/>
  <cols>
    <col min="1" max="1" width="47.28515625" customWidth="1"/>
    <col min="2" max="2" width="33.5703125" bestFit="1" customWidth="1"/>
    <col min="3" max="3" width="3.5703125" bestFit="1" customWidth="1"/>
    <col min="4" max="4" width="37" customWidth="1"/>
    <col min="5" max="5" width="37.85546875" bestFit="1" customWidth="1"/>
    <col min="6" max="6" width="17.28515625" customWidth="1"/>
    <col min="7" max="7" width="19.28515625" hidden="1" customWidth="1"/>
    <col min="8" max="8" width="13.7109375" hidden="1" customWidth="1"/>
    <col min="9" max="9" width="26.42578125" bestFit="1" customWidth="1"/>
    <col min="10" max="10" width="16.7109375" style="16" bestFit="1" customWidth="1"/>
    <col min="11" max="11" width="12.42578125" style="16" customWidth="1"/>
    <col min="12" max="12" width="62.7109375" style="6" customWidth="1"/>
    <col min="13" max="13" width="13.28515625" style="19" customWidth="1"/>
    <col min="14" max="14" width="78.5703125" style="6" customWidth="1"/>
    <col min="15" max="15" width="13" style="8" customWidth="1"/>
  </cols>
  <sheetData>
    <row r="1" spans="1:15" ht="34.5" customHeight="1" x14ac:dyDescent="0.25">
      <c r="A1" s="81"/>
      <c r="B1" s="84" t="s">
        <v>430</v>
      </c>
      <c r="C1" s="84"/>
      <c r="D1" s="84"/>
      <c r="E1" s="84"/>
      <c r="F1" s="85"/>
      <c r="G1" s="86"/>
      <c r="H1" s="86"/>
      <c r="I1" s="87"/>
      <c r="J1" s="84"/>
      <c r="K1" s="84"/>
      <c r="L1" s="84"/>
      <c r="M1" s="84"/>
      <c r="N1" s="84"/>
      <c r="O1" s="85"/>
    </row>
    <row r="2" spans="1:15" ht="34.5" customHeight="1" x14ac:dyDescent="0.25">
      <c r="A2" s="82"/>
      <c r="B2" s="88" t="s">
        <v>431</v>
      </c>
      <c r="C2" s="88"/>
      <c r="D2" s="88"/>
      <c r="E2" s="88"/>
      <c r="F2" s="89"/>
      <c r="G2" s="86"/>
      <c r="H2" s="86"/>
      <c r="I2" s="90"/>
      <c r="J2" s="88"/>
      <c r="K2" s="88"/>
      <c r="L2" s="88"/>
      <c r="M2" s="88"/>
      <c r="N2" s="88"/>
      <c r="O2" s="89"/>
    </row>
    <row r="3" spans="1:15" ht="34.5" customHeight="1" x14ac:dyDescent="0.25">
      <c r="A3" s="82"/>
      <c r="B3" s="88" t="s">
        <v>432</v>
      </c>
      <c r="C3" s="88"/>
      <c r="D3" s="88"/>
      <c r="E3" s="88"/>
      <c r="F3" s="89"/>
      <c r="G3" s="86"/>
      <c r="H3" s="86"/>
      <c r="I3" s="90"/>
      <c r="J3" s="88"/>
      <c r="K3" s="88"/>
      <c r="L3" s="88"/>
      <c r="M3" s="88"/>
      <c r="N3" s="88"/>
      <c r="O3" s="89"/>
    </row>
    <row r="4" spans="1:15" ht="34.5" customHeight="1" thickBot="1" x14ac:dyDescent="0.3">
      <c r="A4" s="83"/>
      <c r="B4" s="91" t="s">
        <v>433</v>
      </c>
      <c r="C4" s="91"/>
      <c r="D4" s="91"/>
      <c r="E4" s="91"/>
      <c r="F4" s="92"/>
      <c r="G4" s="93"/>
      <c r="H4" s="93"/>
      <c r="I4" s="94"/>
      <c r="J4" s="91"/>
      <c r="K4" s="91"/>
      <c r="L4" s="91"/>
      <c r="M4" s="91"/>
      <c r="N4" s="91"/>
      <c r="O4" s="92"/>
    </row>
    <row r="5" spans="1:15" s="1" customFormat="1" ht="38.25" x14ac:dyDescent="0.2">
      <c r="A5" s="30" t="s">
        <v>0</v>
      </c>
      <c r="B5" s="39" t="s">
        <v>1</v>
      </c>
      <c r="C5" s="79" t="s">
        <v>428</v>
      </c>
      <c r="D5" s="79"/>
      <c r="E5" s="31" t="s">
        <v>2</v>
      </c>
      <c r="F5" s="31" t="s">
        <v>3</v>
      </c>
      <c r="G5" s="11" t="s">
        <v>4</v>
      </c>
      <c r="H5" s="11" t="s">
        <v>5</v>
      </c>
      <c r="I5" s="31" t="s">
        <v>6</v>
      </c>
      <c r="J5" s="31" t="s">
        <v>7</v>
      </c>
      <c r="K5" s="31" t="s">
        <v>8</v>
      </c>
      <c r="L5" s="32" t="s">
        <v>9</v>
      </c>
      <c r="M5" s="32" t="s">
        <v>10</v>
      </c>
      <c r="N5" s="32" t="s">
        <v>429</v>
      </c>
      <c r="O5" s="33" t="s">
        <v>367</v>
      </c>
    </row>
    <row r="6" spans="1:15" s="1" customFormat="1" ht="63.75" customHeight="1" x14ac:dyDescent="0.2">
      <c r="A6" s="5" t="s">
        <v>447</v>
      </c>
      <c r="B6" s="11" t="s">
        <v>58</v>
      </c>
      <c r="C6" s="9" t="s">
        <v>59</v>
      </c>
      <c r="D6" s="45" t="s">
        <v>60</v>
      </c>
      <c r="E6" s="12" t="s">
        <v>61</v>
      </c>
      <c r="F6" s="12" t="s">
        <v>62</v>
      </c>
      <c r="G6" s="12" t="s">
        <v>63</v>
      </c>
      <c r="H6" s="12" t="s">
        <v>17</v>
      </c>
      <c r="I6" s="12" t="s">
        <v>64</v>
      </c>
      <c r="J6" s="50">
        <v>43831</v>
      </c>
      <c r="K6" s="50">
        <v>44175</v>
      </c>
      <c r="L6" s="7" t="s">
        <v>448</v>
      </c>
      <c r="M6" s="18"/>
      <c r="N6" s="7" t="s">
        <v>396</v>
      </c>
      <c r="O6" s="26">
        <v>0.6</v>
      </c>
    </row>
    <row r="7" spans="1:15" s="1" customFormat="1" x14ac:dyDescent="0.25">
      <c r="A7"/>
      <c r="B7"/>
      <c r="C7"/>
      <c r="D7"/>
      <c r="E7"/>
      <c r="F7"/>
      <c r="G7"/>
      <c r="H7"/>
      <c r="I7"/>
      <c r="J7" s="16"/>
      <c r="K7" s="16"/>
      <c r="L7" s="6"/>
      <c r="M7" s="19"/>
      <c r="N7" s="6"/>
      <c r="O7" s="8"/>
    </row>
    <row r="8" spans="1:15" s="1" customFormat="1" ht="63.75" customHeight="1" x14ac:dyDescent="0.25">
      <c r="A8"/>
      <c r="B8"/>
      <c r="C8"/>
      <c r="D8"/>
      <c r="E8"/>
      <c r="F8"/>
      <c r="G8"/>
      <c r="H8"/>
      <c r="I8"/>
      <c r="J8" s="16"/>
      <c r="K8" s="16"/>
      <c r="L8" s="6"/>
      <c r="M8" s="19"/>
      <c r="N8" s="6"/>
      <c r="O8" s="8"/>
    </row>
    <row r="9" spans="1:15" s="3" customFormat="1" ht="38.25" customHeight="1" x14ac:dyDescent="0.25">
      <c r="A9"/>
      <c r="B9"/>
      <c r="C9"/>
      <c r="D9"/>
      <c r="E9"/>
      <c r="F9"/>
      <c r="G9"/>
      <c r="H9"/>
      <c r="I9"/>
      <c r="J9" s="16"/>
      <c r="K9" s="16"/>
      <c r="L9" s="6"/>
      <c r="M9" s="19"/>
      <c r="N9" s="6"/>
      <c r="O9" s="8"/>
    </row>
    <row r="10" spans="1:15" s="1" customFormat="1" ht="186" customHeight="1" x14ac:dyDescent="0.25">
      <c r="A10"/>
      <c r="B10"/>
      <c r="C10"/>
      <c r="D10"/>
      <c r="E10"/>
      <c r="F10"/>
      <c r="G10"/>
      <c r="H10"/>
      <c r="I10"/>
      <c r="J10" s="16"/>
      <c r="K10" s="16"/>
      <c r="L10" s="6"/>
      <c r="M10" s="19"/>
      <c r="N10" s="6"/>
      <c r="O10" s="8"/>
    </row>
    <row r="11" spans="1:15" s="1" customFormat="1" ht="105.75" customHeight="1" x14ac:dyDescent="0.25">
      <c r="A11"/>
      <c r="B11"/>
      <c r="C11"/>
      <c r="D11"/>
      <c r="E11"/>
      <c r="F11"/>
      <c r="G11"/>
      <c r="H11"/>
      <c r="I11"/>
      <c r="J11" s="16"/>
      <c r="K11" s="16"/>
      <c r="L11" s="6"/>
      <c r="M11" s="19"/>
      <c r="N11" s="6"/>
      <c r="O11" s="8"/>
    </row>
    <row r="12" spans="1:15" s="3" customFormat="1" ht="38.25" customHeight="1" x14ac:dyDescent="0.25">
      <c r="A12"/>
      <c r="B12"/>
      <c r="C12"/>
      <c r="D12"/>
      <c r="E12"/>
      <c r="F12"/>
      <c r="G12"/>
      <c r="H12"/>
      <c r="I12"/>
      <c r="J12" s="16"/>
      <c r="K12" s="16"/>
      <c r="L12" s="6"/>
      <c r="M12" s="19"/>
      <c r="N12" s="6"/>
      <c r="O12" s="8"/>
    </row>
    <row r="13" spans="1:15" s="1" customFormat="1" ht="70.5" customHeight="1" x14ac:dyDescent="0.25">
      <c r="A13"/>
      <c r="B13"/>
      <c r="C13"/>
      <c r="D13"/>
      <c r="E13"/>
      <c r="F13"/>
      <c r="G13"/>
      <c r="H13"/>
      <c r="I13"/>
      <c r="J13" s="16"/>
      <c r="K13" s="16"/>
      <c r="L13" s="6"/>
      <c r="M13" s="19"/>
      <c r="N13" s="6"/>
      <c r="O13" s="8"/>
    </row>
    <row r="14" spans="1:15" s="1" customFormat="1" ht="76.5" customHeight="1" x14ac:dyDescent="0.25">
      <c r="A14"/>
      <c r="B14"/>
      <c r="C14"/>
      <c r="D14"/>
      <c r="E14"/>
      <c r="F14"/>
      <c r="G14"/>
      <c r="H14"/>
      <c r="I14"/>
      <c r="J14" s="16"/>
      <c r="K14" s="16"/>
      <c r="L14" s="6"/>
      <c r="M14" s="19"/>
      <c r="N14" s="6"/>
      <c r="O14" s="8"/>
    </row>
    <row r="15" spans="1:15" s="1" customFormat="1" ht="63.75" customHeight="1" x14ac:dyDescent="0.25">
      <c r="A15"/>
      <c r="B15"/>
      <c r="C15"/>
      <c r="D15"/>
      <c r="E15"/>
      <c r="F15"/>
      <c r="G15"/>
      <c r="H15"/>
      <c r="I15"/>
      <c r="J15" s="16"/>
      <c r="K15" s="16"/>
      <c r="L15" s="6"/>
      <c r="M15" s="19"/>
      <c r="N15" s="6"/>
      <c r="O15" s="8"/>
    </row>
    <row r="16" spans="1:15" s="1" customFormat="1" ht="174.75" customHeight="1" x14ac:dyDescent="0.25">
      <c r="A16"/>
      <c r="B16"/>
      <c r="C16"/>
      <c r="D16"/>
      <c r="E16"/>
      <c r="F16"/>
      <c r="G16"/>
      <c r="H16"/>
      <c r="I16"/>
      <c r="J16" s="16"/>
      <c r="K16" s="16"/>
      <c r="L16" s="6"/>
      <c r="M16" s="19"/>
      <c r="N16" s="6"/>
      <c r="O16" s="8"/>
    </row>
    <row r="17" spans="1:15" s="1" customFormat="1" ht="63.75" customHeight="1" x14ac:dyDescent="0.25">
      <c r="A17"/>
      <c r="B17"/>
      <c r="C17"/>
      <c r="D17"/>
      <c r="E17"/>
      <c r="F17"/>
      <c r="G17"/>
      <c r="H17"/>
      <c r="I17"/>
      <c r="J17" s="16"/>
      <c r="K17" s="16"/>
      <c r="L17" s="6"/>
      <c r="M17" s="19"/>
      <c r="N17" s="6"/>
      <c r="O17" s="8"/>
    </row>
    <row r="18" spans="1:15" s="1" customFormat="1" ht="102" customHeight="1" x14ac:dyDescent="0.25">
      <c r="A18"/>
      <c r="B18"/>
      <c r="C18"/>
      <c r="D18"/>
      <c r="E18"/>
      <c r="F18"/>
      <c r="G18"/>
      <c r="H18"/>
      <c r="I18"/>
      <c r="J18" s="16"/>
      <c r="K18" s="16"/>
      <c r="L18" s="6"/>
      <c r="M18" s="19"/>
      <c r="N18" s="6"/>
      <c r="O18" s="8"/>
    </row>
    <row r="19" spans="1:15" s="1" customFormat="1" ht="114.75" customHeight="1" x14ac:dyDescent="0.25">
      <c r="A19"/>
      <c r="B19"/>
      <c r="C19"/>
      <c r="D19"/>
      <c r="E19"/>
      <c r="F19"/>
      <c r="G19"/>
      <c r="H19"/>
      <c r="I19"/>
      <c r="J19" s="16"/>
      <c r="K19" s="16"/>
      <c r="L19" s="6"/>
      <c r="M19" s="19"/>
      <c r="N19" s="6"/>
      <c r="O19" s="8"/>
    </row>
    <row r="20" spans="1:15" s="1" customFormat="1" ht="73.5" customHeight="1" x14ac:dyDescent="0.25">
      <c r="A20"/>
      <c r="B20"/>
      <c r="C20"/>
      <c r="D20"/>
      <c r="E20"/>
      <c r="F20"/>
      <c r="G20"/>
      <c r="H20"/>
      <c r="I20"/>
      <c r="J20" s="16"/>
      <c r="K20" s="16"/>
      <c r="L20" s="6"/>
      <c r="M20" s="19"/>
      <c r="N20" s="6"/>
      <c r="O20" s="8"/>
    </row>
    <row r="21" spans="1:15" s="1" customFormat="1" ht="76.5" customHeight="1" x14ac:dyDescent="0.25">
      <c r="A21"/>
      <c r="B21"/>
      <c r="C21"/>
      <c r="D21"/>
      <c r="E21"/>
      <c r="F21"/>
      <c r="G21"/>
      <c r="H21"/>
      <c r="I21"/>
      <c r="J21" s="16"/>
      <c r="K21" s="16"/>
      <c r="L21" s="6"/>
      <c r="M21" s="19"/>
      <c r="N21" s="6"/>
      <c r="O21" s="8"/>
    </row>
    <row r="22" spans="1:15" s="1" customFormat="1" ht="38.25" customHeight="1" x14ac:dyDescent="0.25">
      <c r="A22"/>
      <c r="B22"/>
      <c r="C22"/>
      <c r="D22"/>
      <c r="E22"/>
      <c r="F22"/>
      <c r="G22"/>
      <c r="H22"/>
      <c r="I22"/>
      <c r="J22" s="16"/>
      <c r="K22" s="16"/>
      <c r="L22" s="6"/>
      <c r="M22" s="19"/>
      <c r="N22" s="6"/>
      <c r="O22" s="8"/>
    </row>
    <row r="23" spans="1:15" s="1" customFormat="1" x14ac:dyDescent="0.25">
      <c r="A23"/>
      <c r="B23"/>
      <c r="C23"/>
      <c r="D23"/>
      <c r="E23"/>
      <c r="F23"/>
      <c r="G23"/>
      <c r="H23"/>
      <c r="I23"/>
      <c r="J23" s="16"/>
      <c r="K23" s="16"/>
      <c r="L23" s="6"/>
      <c r="M23" s="19"/>
      <c r="N23" s="6"/>
      <c r="O23" s="8"/>
    </row>
    <row r="24" spans="1:15" s="1" customFormat="1" x14ac:dyDescent="0.25">
      <c r="A24"/>
      <c r="B24"/>
      <c r="C24"/>
      <c r="D24"/>
      <c r="E24"/>
      <c r="F24"/>
      <c r="G24"/>
      <c r="H24"/>
      <c r="I24"/>
      <c r="J24" s="16"/>
      <c r="K24" s="16"/>
      <c r="L24" s="6"/>
      <c r="M24" s="19"/>
      <c r="N24" s="6"/>
      <c r="O24" s="8"/>
    </row>
  </sheetData>
  <autoFilter ref="A5:O6">
    <filterColumn colId="2" showButton="0"/>
  </autoFilter>
  <mergeCells count="6">
    <mergeCell ref="C5:D5"/>
    <mergeCell ref="A1:A4"/>
    <mergeCell ref="B1:O1"/>
    <mergeCell ref="B2:O2"/>
    <mergeCell ref="B3:O3"/>
    <mergeCell ref="B4:O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55" zoomScaleNormal="55" workbookViewId="0">
      <selection activeCell="M20" sqref="M20"/>
    </sheetView>
  </sheetViews>
  <sheetFormatPr baseColWidth="10" defaultRowHeight="15" x14ac:dyDescent="0.25"/>
  <cols>
    <col min="1" max="1" width="41" bestFit="1" customWidth="1"/>
    <col min="2" max="2" width="33.5703125" bestFit="1" customWidth="1"/>
    <col min="3" max="3" width="3.5703125" bestFit="1" customWidth="1"/>
    <col min="4" max="4" width="37" customWidth="1"/>
    <col min="5" max="5" width="37.85546875" bestFit="1" customWidth="1"/>
    <col min="6" max="6" width="17.28515625" customWidth="1"/>
    <col min="7" max="7" width="19.28515625" hidden="1" customWidth="1"/>
    <col min="8" max="8" width="13.7109375" hidden="1" customWidth="1"/>
    <col min="9" max="9" width="26.42578125" bestFit="1" customWidth="1"/>
    <col min="10" max="10" width="16.7109375" style="16" bestFit="1" customWidth="1"/>
    <col min="11" max="11" width="12.42578125" style="16" customWidth="1"/>
    <col min="12" max="12" width="62.7109375" style="6" customWidth="1"/>
    <col min="13" max="13" width="13.28515625" style="19" customWidth="1"/>
    <col min="14" max="14" width="78.5703125" style="6" customWidth="1"/>
    <col min="15" max="15" width="13" style="8" customWidth="1"/>
  </cols>
  <sheetData>
    <row r="1" spans="1:15" ht="34.5" customHeight="1" x14ac:dyDescent="0.25">
      <c r="A1" s="81"/>
      <c r="B1" s="84" t="s">
        <v>430</v>
      </c>
      <c r="C1" s="84"/>
      <c r="D1" s="84"/>
      <c r="E1" s="84"/>
      <c r="F1" s="85"/>
      <c r="G1" s="86"/>
      <c r="H1" s="86"/>
      <c r="I1" s="87"/>
      <c r="J1" s="84"/>
      <c r="K1" s="84"/>
      <c r="L1" s="84"/>
      <c r="M1" s="84"/>
      <c r="N1" s="84"/>
      <c r="O1" s="85"/>
    </row>
    <row r="2" spans="1:15" ht="34.5" customHeight="1" x14ac:dyDescent="0.25">
      <c r="A2" s="82"/>
      <c r="B2" s="88" t="s">
        <v>431</v>
      </c>
      <c r="C2" s="88"/>
      <c r="D2" s="88"/>
      <c r="E2" s="88"/>
      <c r="F2" s="89"/>
      <c r="G2" s="86"/>
      <c r="H2" s="86"/>
      <c r="I2" s="90"/>
      <c r="J2" s="88"/>
      <c r="K2" s="88"/>
      <c r="L2" s="88"/>
      <c r="M2" s="88"/>
      <c r="N2" s="88"/>
      <c r="O2" s="89"/>
    </row>
    <row r="3" spans="1:15" ht="34.5" customHeight="1" x14ac:dyDescent="0.25">
      <c r="A3" s="82"/>
      <c r="B3" s="88" t="s">
        <v>432</v>
      </c>
      <c r="C3" s="88"/>
      <c r="D3" s="88"/>
      <c r="E3" s="88"/>
      <c r="F3" s="89"/>
      <c r="G3" s="86"/>
      <c r="H3" s="86"/>
      <c r="I3" s="90"/>
      <c r="J3" s="88"/>
      <c r="K3" s="88"/>
      <c r="L3" s="88"/>
      <c r="M3" s="88"/>
      <c r="N3" s="88"/>
      <c r="O3" s="89"/>
    </row>
    <row r="4" spans="1:15" ht="34.5" customHeight="1" thickBot="1" x14ac:dyDescent="0.3">
      <c r="A4" s="83"/>
      <c r="B4" s="91" t="s">
        <v>433</v>
      </c>
      <c r="C4" s="91"/>
      <c r="D4" s="91"/>
      <c r="E4" s="91"/>
      <c r="F4" s="92"/>
      <c r="G4" s="93"/>
      <c r="H4" s="93"/>
      <c r="I4" s="94"/>
      <c r="J4" s="91"/>
      <c r="K4" s="91"/>
      <c r="L4" s="91"/>
      <c r="M4" s="91"/>
      <c r="N4" s="91"/>
      <c r="O4" s="92"/>
    </row>
    <row r="5" spans="1:15" s="1" customFormat="1" ht="38.25" x14ac:dyDescent="0.2">
      <c r="A5" s="30" t="s">
        <v>0</v>
      </c>
      <c r="B5" s="39" t="s">
        <v>1</v>
      </c>
      <c r="C5" s="79" t="s">
        <v>428</v>
      </c>
      <c r="D5" s="79"/>
      <c r="E5" s="31" t="s">
        <v>2</v>
      </c>
      <c r="F5" s="31" t="s">
        <v>3</v>
      </c>
      <c r="G5" s="11" t="s">
        <v>4</v>
      </c>
      <c r="H5" s="11" t="s">
        <v>5</v>
      </c>
      <c r="I5" s="31" t="s">
        <v>6</v>
      </c>
      <c r="J5" s="31" t="s">
        <v>7</v>
      </c>
      <c r="K5" s="31" t="s">
        <v>8</v>
      </c>
      <c r="L5" s="32" t="s">
        <v>9</v>
      </c>
      <c r="M5" s="32" t="s">
        <v>10</v>
      </c>
      <c r="N5" s="32" t="s">
        <v>429</v>
      </c>
      <c r="O5" s="33" t="s">
        <v>367</v>
      </c>
    </row>
    <row r="6" spans="1:15" s="1" customFormat="1" ht="102" x14ac:dyDescent="0.2">
      <c r="A6" s="77" t="s">
        <v>65</v>
      </c>
      <c r="B6" s="80" t="s">
        <v>66</v>
      </c>
      <c r="C6" s="9" t="s">
        <v>59</v>
      </c>
      <c r="D6" s="46" t="s">
        <v>67</v>
      </c>
      <c r="E6" s="46" t="s">
        <v>68</v>
      </c>
      <c r="F6" s="46" t="s">
        <v>16</v>
      </c>
      <c r="G6" s="46" t="s">
        <v>69</v>
      </c>
      <c r="H6" s="46" t="s">
        <v>32</v>
      </c>
      <c r="I6" s="46" t="s">
        <v>70</v>
      </c>
      <c r="J6" s="52">
        <v>43864</v>
      </c>
      <c r="K6" s="52">
        <v>43921</v>
      </c>
      <c r="L6" s="48" t="s">
        <v>337</v>
      </c>
      <c r="M6" s="42">
        <v>43955</v>
      </c>
      <c r="N6" s="53" t="s">
        <v>417</v>
      </c>
      <c r="O6" s="23">
        <v>1</v>
      </c>
    </row>
    <row r="7" spans="1:15" s="1" customFormat="1" ht="63.75" customHeight="1" x14ac:dyDescent="0.2">
      <c r="A7" s="78"/>
      <c r="B7" s="80"/>
      <c r="C7" s="9" t="s">
        <v>71</v>
      </c>
      <c r="D7" s="51" t="s">
        <v>72</v>
      </c>
      <c r="E7" s="46" t="s">
        <v>73</v>
      </c>
      <c r="F7" s="46" t="s">
        <v>16</v>
      </c>
      <c r="G7" s="46" t="s">
        <v>43</v>
      </c>
      <c r="H7" s="46" t="s">
        <v>32</v>
      </c>
      <c r="I7" s="46" t="s">
        <v>74</v>
      </c>
      <c r="J7" s="52">
        <v>43864</v>
      </c>
      <c r="K7" s="52">
        <v>44165</v>
      </c>
      <c r="L7" s="48" t="s">
        <v>338</v>
      </c>
      <c r="M7" s="42">
        <v>43955</v>
      </c>
      <c r="N7" s="53" t="s">
        <v>370</v>
      </c>
      <c r="O7" s="20">
        <v>0</v>
      </c>
    </row>
    <row r="8" spans="1:15" s="3" customFormat="1" ht="98.25" customHeight="1" x14ac:dyDescent="0.2">
      <c r="A8" s="78"/>
      <c r="B8" s="80"/>
      <c r="C8" s="9" t="s">
        <v>75</v>
      </c>
      <c r="D8" s="46" t="s">
        <v>76</v>
      </c>
      <c r="E8" s="46" t="s">
        <v>77</v>
      </c>
      <c r="F8" s="46" t="s">
        <v>43</v>
      </c>
      <c r="G8" s="46" t="s">
        <v>62</v>
      </c>
      <c r="H8" s="46" t="s">
        <v>32</v>
      </c>
      <c r="I8" s="46" t="s">
        <v>78</v>
      </c>
      <c r="J8" s="52">
        <v>43864</v>
      </c>
      <c r="K8" s="52">
        <v>44135</v>
      </c>
      <c r="L8" s="48" t="s">
        <v>339</v>
      </c>
      <c r="M8" s="42">
        <v>43955</v>
      </c>
      <c r="N8" s="53" t="s">
        <v>449</v>
      </c>
      <c r="O8" s="20">
        <v>0.3</v>
      </c>
    </row>
    <row r="9" spans="1:15" s="1" customFormat="1" ht="111" customHeight="1" x14ac:dyDescent="0.2">
      <c r="A9" s="78"/>
      <c r="B9" s="80"/>
      <c r="C9" s="10" t="s">
        <v>79</v>
      </c>
      <c r="D9" s="46" t="s">
        <v>80</v>
      </c>
      <c r="E9" s="46" t="s">
        <v>81</v>
      </c>
      <c r="F9" s="46" t="s">
        <v>82</v>
      </c>
      <c r="G9" s="46" t="s">
        <v>16</v>
      </c>
      <c r="H9" s="46" t="s">
        <v>17</v>
      </c>
      <c r="I9" s="46" t="s">
        <v>83</v>
      </c>
      <c r="J9" s="52">
        <v>43864</v>
      </c>
      <c r="K9" s="52">
        <v>44165</v>
      </c>
      <c r="L9" s="48" t="s">
        <v>328</v>
      </c>
      <c r="M9" s="42">
        <v>43956</v>
      </c>
      <c r="N9" s="53" t="s">
        <v>450</v>
      </c>
      <c r="O9" s="20">
        <v>0</v>
      </c>
    </row>
    <row r="10" spans="1:15" s="1" customFormat="1" ht="242.25" customHeight="1" x14ac:dyDescent="0.2">
      <c r="A10" s="78"/>
      <c r="B10" s="95" t="s">
        <v>85</v>
      </c>
      <c r="C10" s="9" t="s">
        <v>20</v>
      </c>
      <c r="D10" s="46" t="s">
        <v>86</v>
      </c>
      <c r="E10" s="46" t="s">
        <v>87</v>
      </c>
      <c r="F10" s="46" t="s">
        <v>16</v>
      </c>
      <c r="G10" s="46" t="s">
        <v>84</v>
      </c>
      <c r="H10" s="46" t="s">
        <v>88</v>
      </c>
      <c r="I10" s="46" t="s">
        <v>89</v>
      </c>
      <c r="J10" s="52">
        <v>43864</v>
      </c>
      <c r="K10" s="52">
        <v>43980</v>
      </c>
      <c r="L10" s="48" t="s">
        <v>340</v>
      </c>
      <c r="M10" s="42">
        <v>43955</v>
      </c>
      <c r="N10" s="53" t="s">
        <v>397</v>
      </c>
      <c r="O10" s="20">
        <v>0</v>
      </c>
    </row>
    <row r="11" spans="1:15" s="1" customFormat="1" ht="118.5" customHeight="1" x14ac:dyDescent="0.2">
      <c r="A11" s="78"/>
      <c r="B11" s="95"/>
      <c r="C11" s="9" t="s">
        <v>25</v>
      </c>
      <c r="D11" s="46" t="s">
        <v>90</v>
      </c>
      <c r="E11" s="46" t="s">
        <v>91</v>
      </c>
      <c r="F11" s="46" t="s">
        <v>16</v>
      </c>
      <c r="G11" s="46" t="s">
        <v>84</v>
      </c>
      <c r="H11" s="46" t="s">
        <v>88</v>
      </c>
      <c r="I11" s="46" t="s">
        <v>92</v>
      </c>
      <c r="J11" s="52">
        <v>43864</v>
      </c>
      <c r="K11" s="52">
        <v>44196</v>
      </c>
      <c r="L11" s="48" t="s">
        <v>341</v>
      </c>
      <c r="M11" s="42">
        <v>43955</v>
      </c>
      <c r="N11" s="53" t="s">
        <v>418</v>
      </c>
      <c r="O11" s="20">
        <v>0</v>
      </c>
    </row>
    <row r="12" spans="1:15" s="3" customFormat="1" ht="155.25" customHeight="1" x14ac:dyDescent="0.2">
      <c r="A12" s="78"/>
      <c r="B12" s="95"/>
      <c r="C12" s="9" t="s">
        <v>29</v>
      </c>
      <c r="D12" s="46" t="s">
        <v>93</v>
      </c>
      <c r="E12" s="46" t="s">
        <v>94</v>
      </c>
      <c r="F12" s="46" t="s">
        <v>16</v>
      </c>
      <c r="G12" s="46" t="s">
        <v>84</v>
      </c>
      <c r="H12" s="46" t="s">
        <v>95</v>
      </c>
      <c r="I12" s="46" t="s">
        <v>96</v>
      </c>
      <c r="J12" s="52">
        <v>43864</v>
      </c>
      <c r="K12" s="52">
        <v>44196</v>
      </c>
      <c r="L12" s="48" t="s">
        <v>342</v>
      </c>
      <c r="M12" s="42">
        <v>43955</v>
      </c>
      <c r="N12" s="53" t="s">
        <v>419</v>
      </c>
      <c r="O12" s="24">
        <f>16/16</f>
        <v>1</v>
      </c>
    </row>
    <row r="13" spans="1:15" s="1" customFormat="1" ht="51" customHeight="1" x14ac:dyDescent="0.2">
      <c r="A13" s="78"/>
      <c r="B13" s="95"/>
      <c r="C13" s="9" t="s">
        <v>97</v>
      </c>
      <c r="D13" s="46" t="s">
        <v>98</v>
      </c>
      <c r="E13" s="46" t="s">
        <v>99</v>
      </c>
      <c r="F13" s="46" t="s">
        <v>16</v>
      </c>
      <c r="G13" s="46" t="s">
        <v>100</v>
      </c>
      <c r="H13" s="46" t="s">
        <v>32</v>
      </c>
      <c r="I13" s="46" t="s">
        <v>101</v>
      </c>
      <c r="J13" s="52">
        <v>43864</v>
      </c>
      <c r="K13" s="52">
        <v>44165</v>
      </c>
      <c r="L13" s="48" t="s">
        <v>343</v>
      </c>
      <c r="M13" s="42">
        <v>43955</v>
      </c>
      <c r="N13" s="53" t="s">
        <v>451</v>
      </c>
      <c r="O13" s="20">
        <v>0</v>
      </c>
    </row>
    <row r="14" spans="1:15" s="3" customFormat="1" ht="146.25" customHeight="1" x14ac:dyDescent="0.2">
      <c r="A14" s="78"/>
      <c r="B14" s="80" t="s">
        <v>103</v>
      </c>
      <c r="C14" s="12" t="s">
        <v>35</v>
      </c>
      <c r="D14" s="46" t="s">
        <v>104</v>
      </c>
      <c r="E14" s="46" t="s">
        <v>105</v>
      </c>
      <c r="F14" s="46" t="s">
        <v>106</v>
      </c>
      <c r="G14" s="46" t="s">
        <v>107</v>
      </c>
      <c r="H14" s="46" t="s">
        <v>17</v>
      </c>
      <c r="I14" s="46" t="s">
        <v>108</v>
      </c>
      <c r="J14" s="50">
        <v>43864</v>
      </c>
      <c r="K14" s="52">
        <v>44196</v>
      </c>
      <c r="L14" s="48" t="s">
        <v>393</v>
      </c>
      <c r="M14" s="42">
        <v>43958</v>
      </c>
      <c r="N14" s="53" t="s">
        <v>398</v>
      </c>
      <c r="O14" s="20">
        <v>0</v>
      </c>
    </row>
    <row r="15" spans="1:15" s="1" customFormat="1" ht="89.25" customHeight="1" x14ac:dyDescent="0.2">
      <c r="A15" s="78"/>
      <c r="B15" s="80"/>
      <c r="C15" s="9" t="s">
        <v>40</v>
      </c>
      <c r="D15" s="46" t="s">
        <v>109</v>
      </c>
      <c r="E15" s="46" t="s">
        <v>110</v>
      </c>
      <c r="F15" s="46" t="s">
        <v>43</v>
      </c>
      <c r="G15" s="46" t="s">
        <v>16</v>
      </c>
      <c r="H15" s="46" t="s">
        <v>17</v>
      </c>
      <c r="I15" s="46" t="s">
        <v>111</v>
      </c>
      <c r="J15" s="50">
        <v>43864</v>
      </c>
      <c r="K15" s="52">
        <v>44165</v>
      </c>
      <c r="L15" s="48" t="s">
        <v>371</v>
      </c>
      <c r="M15" s="42">
        <v>43956</v>
      </c>
      <c r="N15" s="53" t="s">
        <v>372</v>
      </c>
      <c r="O15" s="20">
        <v>0</v>
      </c>
    </row>
    <row r="16" spans="1:15" s="1" customFormat="1" ht="51" customHeight="1" x14ac:dyDescent="0.2">
      <c r="A16" s="78"/>
      <c r="B16" s="80"/>
      <c r="C16" s="9" t="s">
        <v>112</v>
      </c>
      <c r="D16" s="46" t="s">
        <v>113</v>
      </c>
      <c r="E16" s="46" t="s">
        <v>114</v>
      </c>
      <c r="F16" s="46" t="s">
        <v>16</v>
      </c>
      <c r="G16" s="46" t="s">
        <v>43</v>
      </c>
      <c r="H16" s="46" t="s">
        <v>88</v>
      </c>
      <c r="I16" s="46" t="s">
        <v>115</v>
      </c>
      <c r="J16" s="50">
        <v>44046</v>
      </c>
      <c r="K16" s="52">
        <v>44134</v>
      </c>
      <c r="L16" s="48" t="s">
        <v>344</v>
      </c>
      <c r="M16" s="42">
        <v>43955</v>
      </c>
      <c r="N16" s="53" t="s">
        <v>373</v>
      </c>
      <c r="O16" s="20">
        <v>0.3</v>
      </c>
    </row>
    <row r="17" spans="1:15" s="1" customFormat="1" ht="115.5" customHeight="1" x14ac:dyDescent="0.2">
      <c r="A17" s="78"/>
      <c r="B17" s="80"/>
      <c r="C17" s="9" t="s">
        <v>116</v>
      </c>
      <c r="D17" s="46" t="s">
        <v>117</v>
      </c>
      <c r="E17" s="46" t="s">
        <v>118</v>
      </c>
      <c r="F17" s="46" t="s">
        <v>16</v>
      </c>
      <c r="G17" s="46" t="s">
        <v>84</v>
      </c>
      <c r="H17" s="46" t="s">
        <v>32</v>
      </c>
      <c r="I17" s="46" t="s">
        <v>119</v>
      </c>
      <c r="J17" s="52">
        <v>43864</v>
      </c>
      <c r="K17" s="52">
        <v>44196</v>
      </c>
      <c r="L17" s="48" t="s">
        <v>345</v>
      </c>
      <c r="M17" s="17">
        <v>43955</v>
      </c>
      <c r="N17" s="53" t="s">
        <v>374</v>
      </c>
      <c r="O17" s="27">
        <f>13/18</f>
        <v>0.72222222222222221</v>
      </c>
    </row>
    <row r="18" spans="1:15" s="1" customFormat="1" ht="89.25" customHeight="1" x14ac:dyDescent="0.2">
      <c r="A18" s="78"/>
      <c r="B18" s="80"/>
      <c r="C18" s="9" t="s">
        <v>120</v>
      </c>
      <c r="D18" s="46" t="s">
        <v>121</v>
      </c>
      <c r="E18" s="46" t="s">
        <v>122</v>
      </c>
      <c r="F18" s="46" t="s">
        <v>16</v>
      </c>
      <c r="G18" s="46"/>
      <c r="H18" s="46" t="s">
        <v>32</v>
      </c>
      <c r="I18" s="46" t="s">
        <v>123</v>
      </c>
      <c r="J18" s="52">
        <v>43864</v>
      </c>
      <c r="K18" s="52">
        <v>44196</v>
      </c>
      <c r="L18" s="48" t="s">
        <v>346</v>
      </c>
      <c r="M18" s="42">
        <v>43955</v>
      </c>
      <c r="N18" s="53" t="s">
        <v>398</v>
      </c>
      <c r="O18" s="20">
        <v>0</v>
      </c>
    </row>
    <row r="19" spans="1:15" s="1" customFormat="1" ht="63.75" customHeight="1" x14ac:dyDescent="0.2">
      <c r="A19" s="78"/>
      <c r="B19" s="95" t="s">
        <v>124</v>
      </c>
      <c r="C19" s="9" t="s">
        <v>46</v>
      </c>
      <c r="D19" s="46" t="s">
        <v>125</v>
      </c>
      <c r="E19" s="46" t="s">
        <v>126</v>
      </c>
      <c r="F19" s="46" t="s">
        <v>16</v>
      </c>
      <c r="G19" s="46" t="s">
        <v>69</v>
      </c>
      <c r="H19" s="46" t="s">
        <v>32</v>
      </c>
      <c r="I19" s="46" t="s">
        <v>127</v>
      </c>
      <c r="J19" s="52">
        <v>43864</v>
      </c>
      <c r="K19" s="52">
        <v>44196</v>
      </c>
      <c r="L19" s="48" t="s">
        <v>347</v>
      </c>
      <c r="M19" s="42">
        <v>43955</v>
      </c>
      <c r="N19" s="53" t="s">
        <v>420</v>
      </c>
      <c r="O19" s="23">
        <v>1</v>
      </c>
    </row>
    <row r="20" spans="1:15" s="1" customFormat="1" ht="51" customHeight="1" x14ac:dyDescent="0.2">
      <c r="A20" s="79"/>
      <c r="B20" s="95"/>
      <c r="C20" s="9" t="s">
        <v>128</v>
      </c>
      <c r="D20" s="46" t="s">
        <v>129</v>
      </c>
      <c r="E20" s="46" t="s">
        <v>130</v>
      </c>
      <c r="F20" s="46" t="s">
        <v>131</v>
      </c>
      <c r="G20" s="46"/>
      <c r="H20" s="46" t="s">
        <v>32</v>
      </c>
      <c r="I20" s="46" t="s">
        <v>132</v>
      </c>
      <c r="J20" s="52">
        <v>43864</v>
      </c>
      <c r="K20" s="52">
        <v>44196</v>
      </c>
      <c r="L20" s="44" t="s">
        <v>375</v>
      </c>
      <c r="M20" s="42">
        <v>43955</v>
      </c>
      <c r="N20" s="53" t="s">
        <v>398</v>
      </c>
      <c r="O20" s="20">
        <v>0</v>
      </c>
    </row>
  </sheetData>
  <autoFilter ref="A5:O20">
    <filterColumn colId="2" showButton="0"/>
  </autoFilter>
  <mergeCells count="11">
    <mergeCell ref="A6:A20"/>
    <mergeCell ref="B6:B9"/>
    <mergeCell ref="B10:B13"/>
    <mergeCell ref="B14:B18"/>
    <mergeCell ref="B19:B20"/>
    <mergeCell ref="C5:D5"/>
    <mergeCell ref="A1:A4"/>
    <mergeCell ref="B1:O1"/>
    <mergeCell ref="B2:O2"/>
    <mergeCell ref="B3:O3"/>
    <mergeCell ref="B4:O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55" zoomScaleNormal="55" workbookViewId="0">
      <selection activeCell="P23" sqref="P23"/>
    </sheetView>
  </sheetViews>
  <sheetFormatPr baseColWidth="10" defaultRowHeight="15" x14ac:dyDescent="0.25"/>
  <cols>
    <col min="1" max="1" width="45.28515625" customWidth="1"/>
    <col min="2" max="2" width="33.5703125" bestFit="1" customWidth="1"/>
    <col min="3" max="3" width="3.5703125" bestFit="1" customWidth="1"/>
    <col min="4" max="4" width="37" customWidth="1"/>
    <col min="5" max="5" width="37.85546875" bestFit="1" customWidth="1"/>
    <col min="6" max="6" width="17.28515625" customWidth="1"/>
    <col min="7" max="7" width="19.28515625" hidden="1" customWidth="1"/>
    <col min="8" max="8" width="13.7109375" hidden="1" customWidth="1"/>
    <col min="9" max="9" width="26.42578125" bestFit="1" customWidth="1"/>
    <col min="10" max="10" width="16.7109375" style="16" bestFit="1" customWidth="1"/>
    <col min="11" max="11" width="12.42578125" style="16" customWidth="1"/>
    <col min="12" max="12" width="62.7109375" style="6" customWidth="1"/>
    <col min="13" max="13" width="13.28515625" style="19" customWidth="1"/>
    <col min="14" max="14" width="78.5703125" style="6" customWidth="1"/>
    <col min="15" max="15" width="13" style="8" customWidth="1"/>
  </cols>
  <sheetData>
    <row r="1" spans="1:15" ht="34.5" customHeight="1" x14ac:dyDescent="0.25">
      <c r="A1" s="81"/>
      <c r="B1" s="84" t="s">
        <v>430</v>
      </c>
      <c r="C1" s="84"/>
      <c r="D1" s="84"/>
      <c r="E1" s="84"/>
      <c r="F1" s="85"/>
      <c r="G1" s="86"/>
      <c r="H1" s="86"/>
      <c r="I1" s="87"/>
      <c r="J1" s="84"/>
      <c r="K1" s="84"/>
      <c r="L1" s="84"/>
      <c r="M1" s="84"/>
      <c r="N1" s="84"/>
      <c r="O1" s="85"/>
    </row>
    <row r="2" spans="1:15" ht="34.5" customHeight="1" x14ac:dyDescent="0.25">
      <c r="A2" s="82"/>
      <c r="B2" s="88" t="s">
        <v>431</v>
      </c>
      <c r="C2" s="88"/>
      <c r="D2" s="88"/>
      <c r="E2" s="88"/>
      <c r="F2" s="89"/>
      <c r="G2" s="86"/>
      <c r="H2" s="86"/>
      <c r="I2" s="90"/>
      <c r="J2" s="88"/>
      <c r="K2" s="88"/>
      <c r="L2" s="88"/>
      <c r="M2" s="88"/>
      <c r="N2" s="88"/>
      <c r="O2" s="89"/>
    </row>
    <row r="3" spans="1:15" ht="34.5" customHeight="1" x14ac:dyDescent="0.25">
      <c r="A3" s="82"/>
      <c r="B3" s="88" t="s">
        <v>432</v>
      </c>
      <c r="C3" s="88"/>
      <c r="D3" s="88"/>
      <c r="E3" s="88"/>
      <c r="F3" s="89"/>
      <c r="G3" s="86"/>
      <c r="H3" s="86"/>
      <c r="I3" s="90"/>
      <c r="J3" s="88"/>
      <c r="K3" s="88"/>
      <c r="L3" s="88"/>
      <c r="M3" s="88"/>
      <c r="N3" s="88"/>
      <c r="O3" s="89"/>
    </row>
    <row r="4" spans="1:15" ht="34.5" customHeight="1" thickBot="1" x14ac:dyDescent="0.3">
      <c r="A4" s="83"/>
      <c r="B4" s="91" t="s">
        <v>433</v>
      </c>
      <c r="C4" s="91"/>
      <c r="D4" s="91"/>
      <c r="E4" s="91"/>
      <c r="F4" s="92"/>
      <c r="G4" s="93"/>
      <c r="H4" s="93"/>
      <c r="I4" s="94"/>
      <c r="J4" s="91"/>
      <c r="K4" s="91"/>
      <c r="L4" s="91"/>
      <c r="M4" s="91"/>
      <c r="N4" s="91"/>
      <c r="O4" s="92"/>
    </row>
    <row r="5" spans="1:15" s="1" customFormat="1" ht="38.25" x14ac:dyDescent="0.2">
      <c r="A5" s="30" t="s">
        <v>0</v>
      </c>
      <c r="B5" s="39" t="s">
        <v>1</v>
      </c>
      <c r="C5" s="79" t="s">
        <v>428</v>
      </c>
      <c r="D5" s="79"/>
      <c r="E5" s="31" t="s">
        <v>2</v>
      </c>
      <c r="F5" s="31" t="s">
        <v>3</v>
      </c>
      <c r="G5" s="11" t="s">
        <v>4</v>
      </c>
      <c r="H5" s="11" t="s">
        <v>5</v>
      </c>
      <c r="I5" s="31" t="s">
        <v>6</v>
      </c>
      <c r="J5" s="31" t="s">
        <v>7</v>
      </c>
      <c r="K5" s="31" t="s">
        <v>8</v>
      </c>
      <c r="L5" s="32" t="s">
        <v>9</v>
      </c>
      <c r="M5" s="32" t="s">
        <v>10</v>
      </c>
      <c r="N5" s="32" t="s">
        <v>429</v>
      </c>
      <c r="O5" s="33" t="s">
        <v>367</v>
      </c>
    </row>
    <row r="6" spans="1:15" s="1" customFormat="1" ht="206.25" customHeight="1" x14ac:dyDescent="0.2">
      <c r="A6" s="96" t="s">
        <v>133</v>
      </c>
      <c r="B6" s="99" t="s">
        <v>134</v>
      </c>
      <c r="C6" s="10" t="s">
        <v>59</v>
      </c>
      <c r="D6" s="51" t="s">
        <v>135</v>
      </c>
      <c r="E6" s="51" t="s">
        <v>136</v>
      </c>
      <c r="F6" s="56" t="s">
        <v>137</v>
      </c>
      <c r="G6" s="2" t="s">
        <v>138</v>
      </c>
      <c r="H6" s="14" t="s">
        <v>32</v>
      </c>
      <c r="I6" s="51" t="s">
        <v>452</v>
      </c>
      <c r="J6" s="54">
        <v>43864</v>
      </c>
      <c r="K6" s="54">
        <v>44196</v>
      </c>
      <c r="L6" s="58" t="s">
        <v>356</v>
      </c>
      <c r="M6" s="42">
        <v>43956</v>
      </c>
      <c r="N6" s="59" t="s">
        <v>399</v>
      </c>
      <c r="O6" s="20">
        <v>0.5</v>
      </c>
    </row>
    <row r="7" spans="1:15" s="1" customFormat="1" ht="144" customHeight="1" x14ac:dyDescent="0.2">
      <c r="A7" s="97"/>
      <c r="B7" s="99"/>
      <c r="C7" s="10" t="s">
        <v>71</v>
      </c>
      <c r="D7" s="51" t="s">
        <v>139</v>
      </c>
      <c r="E7" s="57" t="s">
        <v>140</v>
      </c>
      <c r="F7" s="56" t="s">
        <v>137</v>
      </c>
      <c r="G7" s="14" t="s">
        <v>141</v>
      </c>
      <c r="H7" s="14" t="s">
        <v>32</v>
      </c>
      <c r="I7" s="57" t="s">
        <v>453</v>
      </c>
      <c r="J7" s="54">
        <v>43864</v>
      </c>
      <c r="K7" s="54">
        <v>44196</v>
      </c>
      <c r="L7" s="58" t="s">
        <v>357</v>
      </c>
      <c r="M7" s="42">
        <v>43956</v>
      </c>
      <c r="N7" s="59" t="s">
        <v>400</v>
      </c>
      <c r="O7" s="20">
        <v>0</v>
      </c>
    </row>
    <row r="8" spans="1:15" s="1" customFormat="1" ht="140.25" x14ac:dyDescent="0.2">
      <c r="A8" s="97"/>
      <c r="B8" s="100" t="s">
        <v>142</v>
      </c>
      <c r="C8" s="9" t="s">
        <v>20</v>
      </c>
      <c r="D8" s="51" t="s">
        <v>143</v>
      </c>
      <c r="E8" s="51" t="s">
        <v>144</v>
      </c>
      <c r="F8" s="12" t="s">
        <v>102</v>
      </c>
      <c r="G8" s="14" t="s">
        <v>145</v>
      </c>
      <c r="H8" s="14" t="s">
        <v>88</v>
      </c>
      <c r="I8" s="51" t="s">
        <v>454</v>
      </c>
      <c r="J8" s="54">
        <v>43831</v>
      </c>
      <c r="K8" s="54">
        <v>43951</v>
      </c>
      <c r="L8" s="58" t="s">
        <v>330</v>
      </c>
      <c r="M8" s="42">
        <v>43956</v>
      </c>
      <c r="N8" s="59" t="s">
        <v>421</v>
      </c>
      <c r="O8" s="23">
        <v>1</v>
      </c>
    </row>
    <row r="9" spans="1:15" s="1" customFormat="1" ht="202.5" customHeight="1" x14ac:dyDescent="0.2">
      <c r="A9" s="97"/>
      <c r="B9" s="100"/>
      <c r="C9" s="9" t="s">
        <v>25</v>
      </c>
      <c r="D9" s="46" t="s">
        <v>146</v>
      </c>
      <c r="E9" s="46" t="s">
        <v>147</v>
      </c>
      <c r="F9" s="56" t="s">
        <v>137</v>
      </c>
      <c r="G9" s="14" t="s">
        <v>43</v>
      </c>
      <c r="H9" s="14" t="s">
        <v>95</v>
      </c>
      <c r="I9" s="51" t="s">
        <v>455</v>
      </c>
      <c r="J9" s="54">
        <v>43864</v>
      </c>
      <c r="K9" s="54">
        <v>44134</v>
      </c>
      <c r="L9" s="58" t="s">
        <v>358</v>
      </c>
      <c r="M9" s="42">
        <v>43956</v>
      </c>
      <c r="N9" s="59" t="s">
        <v>422</v>
      </c>
      <c r="O9" s="20">
        <v>0.5</v>
      </c>
    </row>
    <row r="10" spans="1:15" s="1" customFormat="1" ht="63.75" x14ac:dyDescent="0.2">
      <c r="A10" s="97"/>
      <c r="B10" s="100"/>
      <c r="C10" s="9" t="s">
        <v>29</v>
      </c>
      <c r="D10" s="46" t="s">
        <v>148</v>
      </c>
      <c r="E10" s="46" t="s">
        <v>149</v>
      </c>
      <c r="F10" s="56" t="s">
        <v>137</v>
      </c>
      <c r="G10" s="14"/>
      <c r="H10" s="14" t="s">
        <v>88</v>
      </c>
      <c r="I10" s="46" t="s">
        <v>150</v>
      </c>
      <c r="J10" s="52">
        <v>43831</v>
      </c>
      <c r="K10" s="52">
        <v>44196</v>
      </c>
      <c r="L10" s="58" t="s">
        <v>359</v>
      </c>
      <c r="M10" s="42">
        <v>43956</v>
      </c>
      <c r="N10" s="59" t="s">
        <v>401</v>
      </c>
      <c r="O10" s="23">
        <v>1</v>
      </c>
    </row>
    <row r="11" spans="1:15" s="1" customFormat="1" ht="80.25" customHeight="1" x14ac:dyDescent="0.2">
      <c r="A11" s="97"/>
      <c r="B11" s="100"/>
      <c r="C11" s="9" t="s">
        <v>97</v>
      </c>
      <c r="D11" s="46" t="s">
        <v>151</v>
      </c>
      <c r="E11" s="46" t="s">
        <v>152</v>
      </c>
      <c r="F11" s="12" t="s">
        <v>102</v>
      </c>
      <c r="G11" s="2" t="s">
        <v>153</v>
      </c>
      <c r="H11" s="14" t="s">
        <v>32</v>
      </c>
      <c r="I11" s="46" t="s">
        <v>154</v>
      </c>
      <c r="J11" s="52">
        <v>43831</v>
      </c>
      <c r="K11" s="52">
        <v>44134</v>
      </c>
      <c r="L11" s="58" t="s">
        <v>376</v>
      </c>
      <c r="M11" s="42">
        <v>43956</v>
      </c>
      <c r="N11" s="59" t="s">
        <v>402</v>
      </c>
      <c r="O11" s="20">
        <v>0</v>
      </c>
    </row>
    <row r="12" spans="1:15" s="1" customFormat="1" ht="76.5" customHeight="1" x14ac:dyDescent="0.2">
      <c r="A12" s="97"/>
      <c r="B12" s="100"/>
      <c r="C12" s="9" t="s">
        <v>155</v>
      </c>
      <c r="D12" s="46" t="s">
        <v>156</v>
      </c>
      <c r="E12" s="46" t="s">
        <v>157</v>
      </c>
      <c r="F12" s="12" t="s">
        <v>141</v>
      </c>
      <c r="G12" s="14" t="s">
        <v>158</v>
      </c>
      <c r="H12" s="14" t="s">
        <v>95</v>
      </c>
      <c r="I12" s="46" t="s">
        <v>159</v>
      </c>
      <c r="J12" s="52">
        <v>43864</v>
      </c>
      <c r="K12" s="52">
        <v>44196</v>
      </c>
      <c r="L12" s="58" t="s">
        <v>311</v>
      </c>
      <c r="M12" s="42">
        <v>43956</v>
      </c>
      <c r="N12" s="59" t="s">
        <v>377</v>
      </c>
      <c r="O12" s="20">
        <v>0</v>
      </c>
    </row>
    <row r="13" spans="1:15" s="1" customFormat="1" ht="141" customHeight="1" x14ac:dyDescent="0.2">
      <c r="A13" s="97"/>
      <c r="B13" s="100"/>
      <c r="C13" s="10" t="s">
        <v>160</v>
      </c>
      <c r="D13" s="46" t="s">
        <v>161</v>
      </c>
      <c r="E13" s="46" t="s">
        <v>162</v>
      </c>
      <c r="F13" s="12" t="s">
        <v>137</v>
      </c>
      <c r="G13" s="14" t="s">
        <v>138</v>
      </c>
      <c r="H13" s="14" t="s">
        <v>32</v>
      </c>
      <c r="I13" s="46" t="s">
        <v>163</v>
      </c>
      <c r="J13" s="52">
        <v>43864</v>
      </c>
      <c r="K13" s="52">
        <v>44165</v>
      </c>
      <c r="L13" s="58" t="s">
        <v>360</v>
      </c>
      <c r="M13" s="42">
        <v>43956</v>
      </c>
      <c r="N13" s="59" t="s">
        <v>378</v>
      </c>
      <c r="O13" s="21">
        <f>1/3</f>
        <v>0.33333333333333331</v>
      </c>
    </row>
    <row r="14" spans="1:15" s="1" customFormat="1" ht="102" customHeight="1" x14ac:dyDescent="0.2">
      <c r="A14" s="97"/>
      <c r="B14" s="95" t="s">
        <v>164</v>
      </c>
      <c r="C14" s="9" t="s">
        <v>35</v>
      </c>
      <c r="D14" s="46" t="s">
        <v>165</v>
      </c>
      <c r="E14" s="46" t="s">
        <v>166</v>
      </c>
      <c r="F14" s="12" t="s">
        <v>141</v>
      </c>
      <c r="G14" s="2" t="s">
        <v>137</v>
      </c>
      <c r="H14" s="14" t="s">
        <v>88</v>
      </c>
      <c r="I14" s="46" t="s">
        <v>167</v>
      </c>
      <c r="J14" s="52">
        <v>43891</v>
      </c>
      <c r="K14" s="52">
        <v>44196</v>
      </c>
      <c r="L14" s="58" t="s">
        <v>312</v>
      </c>
      <c r="M14" s="42">
        <v>43956</v>
      </c>
      <c r="N14" s="59" t="s">
        <v>403</v>
      </c>
      <c r="O14" s="23">
        <v>1</v>
      </c>
    </row>
    <row r="15" spans="1:15" s="1" customFormat="1" ht="114.75" customHeight="1" x14ac:dyDescent="0.2">
      <c r="A15" s="97"/>
      <c r="B15" s="95"/>
      <c r="C15" s="9" t="s">
        <v>40</v>
      </c>
      <c r="D15" s="46" t="s">
        <v>168</v>
      </c>
      <c r="E15" s="46" t="s">
        <v>169</v>
      </c>
      <c r="F15" s="12" t="s">
        <v>170</v>
      </c>
      <c r="G15" s="2" t="s">
        <v>137</v>
      </c>
      <c r="H15" s="14" t="s">
        <v>88</v>
      </c>
      <c r="I15" s="46" t="s">
        <v>456</v>
      </c>
      <c r="J15" s="52">
        <v>43864</v>
      </c>
      <c r="K15" s="52">
        <v>44196</v>
      </c>
      <c r="L15" s="46" t="s">
        <v>379</v>
      </c>
      <c r="M15" s="42">
        <v>43956</v>
      </c>
      <c r="N15" s="59" t="s">
        <v>380</v>
      </c>
      <c r="O15" s="20">
        <v>0</v>
      </c>
    </row>
    <row r="16" spans="1:15" s="1" customFormat="1" ht="115.5" customHeight="1" x14ac:dyDescent="0.2">
      <c r="A16" s="97"/>
      <c r="B16" s="95"/>
      <c r="C16" s="9" t="s">
        <v>112</v>
      </c>
      <c r="D16" s="46" t="s">
        <v>171</v>
      </c>
      <c r="E16" s="46" t="s">
        <v>172</v>
      </c>
      <c r="F16" s="12" t="s">
        <v>141</v>
      </c>
      <c r="G16" s="2"/>
      <c r="H16" s="2" t="s">
        <v>32</v>
      </c>
      <c r="I16" s="46" t="s">
        <v>173</v>
      </c>
      <c r="J16" s="52">
        <v>43831</v>
      </c>
      <c r="K16" s="52">
        <v>44196</v>
      </c>
      <c r="L16" s="58" t="s">
        <v>313</v>
      </c>
      <c r="M16" s="42">
        <v>43956</v>
      </c>
      <c r="N16" s="59" t="s">
        <v>381</v>
      </c>
      <c r="O16" s="23">
        <f>136/161</f>
        <v>0.84472049689440998</v>
      </c>
    </row>
    <row r="17" spans="1:15" s="1" customFormat="1" ht="96" customHeight="1" x14ac:dyDescent="0.2">
      <c r="A17" s="97"/>
      <c r="B17" s="95"/>
      <c r="C17" s="9" t="s">
        <v>116</v>
      </c>
      <c r="D17" s="46" t="s">
        <v>174</v>
      </c>
      <c r="E17" s="46" t="s">
        <v>175</v>
      </c>
      <c r="F17" s="12" t="s">
        <v>141</v>
      </c>
      <c r="G17" s="2"/>
      <c r="H17" s="2" t="s">
        <v>32</v>
      </c>
      <c r="I17" s="46" t="s">
        <v>457</v>
      </c>
      <c r="J17" s="52">
        <v>43831</v>
      </c>
      <c r="K17" s="52">
        <v>44196</v>
      </c>
      <c r="L17" s="58" t="s">
        <v>314</v>
      </c>
      <c r="M17" s="42">
        <v>43956</v>
      </c>
      <c r="N17" s="59" t="s">
        <v>382</v>
      </c>
      <c r="O17" s="23">
        <f>22/24</f>
        <v>0.91666666666666663</v>
      </c>
    </row>
    <row r="18" spans="1:15" s="1" customFormat="1" ht="86.25" customHeight="1" x14ac:dyDescent="0.2">
      <c r="A18" s="97"/>
      <c r="B18" s="95"/>
      <c r="C18" s="9" t="s">
        <v>120</v>
      </c>
      <c r="D18" s="46" t="s">
        <v>176</v>
      </c>
      <c r="E18" s="46" t="s">
        <v>177</v>
      </c>
      <c r="F18" s="12" t="s">
        <v>141</v>
      </c>
      <c r="G18" s="2" t="s">
        <v>137</v>
      </c>
      <c r="H18" s="14" t="s">
        <v>88</v>
      </c>
      <c r="I18" s="46" t="s">
        <v>458</v>
      </c>
      <c r="J18" s="52">
        <v>43864</v>
      </c>
      <c r="K18" s="52">
        <v>44074</v>
      </c>
      <c r="L18" s="58" t="s">
        <v>315</v>
      </c>
      <c r="M18" s="55">
        <v>43956</v>
      </c>
      <c r="N18" s="60" t="s">
        <v>369</v>
      </c>
      <c r="O18" s="20">
        <v>0</v>
      </c>
    </row>
    <row r="19" spans="1:15" s="1" customFormat="1" ht="141.75" customHeight="1" x14ac:dyDescent="0.2">
      <c r="A19" s="97"/>
      <c r="B19" s="80" t="s">
        <v>178</v>
      </c>
      <c r="C19" s="9" t="s">
        <v>46</v>
      </c>
      <c r="D19" s="46" t="s">
        <v>179</v>
      </c>
      <c r="E19" s="46" t="s">
        <v>180</v>
      </c>
      <c r="F19" s="12" t="s">
        <v>137</v>
      </c>
      <c r="G19" s="2" t="s">
        <v>138</v>
      </c>
      <c r="H19" s="14" t="s">
        <v>95</v>
      </c>
      <c r="I19" s="46" t="s">
        <v>459</v>
      </c>
      <c r="J19" s="52">
        <v>43864</v>
      </c>
      <c r="K19" s="52">
        <v>44196</v>
      </c>
      <c r="L19" s="58" t="s">
        <v>361</v>
      </c>
      <c r="M19" s="42">
        <v>43956</v>
      </c>
      <c r="N19" s="59" t="s">
        <v>404</v>
      </c>
      <c r="O19" s="23">
        <v>1</v>
      </c>
    </row>
    <row r="20" spans="1:15" s="1" customFormat="1" ht="94.5" customHeight="1" x14ac:dyDescent="0.2">
      <c r="A20" s="97"/>
      <c r="B20" s="80"/>
      <c r="C20" s="9" t="s">
        <v>128</v>
      </c>
      <c r="D20" s="46" t="s">
        <v>181</v>
      </c>
      <c r="E20" s="46" t="s">
        <v>182</v>
      </c>
      <c r="F20" s="12" t="s">
        <v>137</v>
      </c>
      <c r="G20" s="2"/>
      <c r="H20" s="14" t="s">
        <v>32</v>
      </c>
      <c r="I20" s="46" t="s">
        <v>183</v>
      </c>
      <c r="J20" s="52">
        <v>43864</v>
      </c>
      <c r="K20" s="52">
        <v>44134</v>
      </c>
      <c r="L20" s="58" t="s">
        <v>362</v>
      </c>
      <c r="M20" s="42">
        <v>43956</v>
      </c>
      <c r="N20" s="59" t="s">
        <v>383</v>
      </c>
      <c r="O20" s="26">
        <v>0.6</v>
      </c>
    </row>
    <row r="21" spans="1:15" s="1" customFormat="1" ht="220.5" customHeight="1" x14ac:dyDescent="0.2">
      <c r="A21" s="97"/>
      <c r="B21" s="80"/>
      <c r="C21" s="9" t="s">
        <v>184</v>
      </c>
      <c r="D21" s="46" t="s">
        <v>185</v>
      </c>
      <c r="E21" s="46" t="s">
        <v>186</v>
      </c>
      <c r="F21" s="12" t="s">
        <v>187</v>
      </c>
      <c r="G21" s="2" t="s">
        <v>43</v>
      </c>
      <c r="H21" s="14" t="s">
        <v>32</v>
      </c>
      <c r="I21" s="44" t="s">
        <v>460</v>
      </c>
      <c r="J21" s="52">
        <v>43864</v>
      </c>
      <c r="K21" s="52">
        <v>44104</v>
      </c>
      <c r="L21" s="58" t="s">
        <v>325</v>
      </c>
      <c r="M21" s="42">
        <v>43956</v>
      </c>
      <c r="N21" s="59" t="s">
        <v>405</v>
      </c>
      <c r="O21" s="20">
        <v>0</v>
      </c>
    </row>
    <row r="22" spans="1:15" s="1" customFormat="1" ht="63.75" customHeight="1" x14ac:dyDescent="0.2">
      <c r="A22" s="97"/>
      <c r="B22" s="80" t="s">
        <v>188</v>
      </c>
      <c r="C22" s="9" t="s">
        <v>52</v>
      </c>
      <c r="D22" s="51" t="s">
        <v>189</v>
      </c>
      <c r="E22" s="46" t="s">
        <v>190</v>
      </c>
      <c r="F22" s="12" t="s">
        <v>16</v>
      </c>
      <c r="G22" s="2"/>
      <c r="H22" s="14" t="s">
        <v>32</v>
      </c>
      <c r="I22" s="46" t="s">
        <v>191</v>
      </c>
      <c r="J22" s="52">
        <v>43983</v>
      </c>
      <c r="K22" s="54">
        <v>44196</v>
      </c>
      <c r="L22" s="58" t="s">
        <v>348</v>
      </c>
      <c r="M22" s="42">
        <v>43955</v>
      </c>
      <c r="N22" s="59" t="s">
        <v>369</v>
      </c>
      <c r="O22" s="20">
        <v>0</v>
      </c>
    </row>
    <row r="23" spans="1:15" s="1" customFormat="1" ht="148.5" customHeight="1" x14ac:dyDescent="0.2">
      <c r="A23" s="98"/>
      <c r="B23" s="80"/>
      <c r="C23" s="9" t="s">
        <v>192</v>
      </c>
      <c r="D23" s="51" t="s">
        <v>193</v>
      </c>
      <c r="E23" s="46" t="s">
        <v>194</v>
      </c>
      <c r="F23" s="12" t="s">
        <v>137</v>
      </c>
      <c r="G23" s="2" t="s">
        <v>195</v>
      </c>
      <c r="H23" s="14" t="s">
        <v>32</v>
      </c>
      <c r="I23" s="46" t="s">
        <v>196</v>
      </c>
      <c r="J23" s="52">
        <v>43831</v>
      </c>
      <c r="K23" s="52">
        <v>44196</v>
      </c>
      <c r="L23" s="58" t="s">
        <v>363</v>
      </c>
      <c r="M23" s="42">
        <v>43956</v>
      </c>
      <c r="N23" s="59" t="s">
        <v>384</v>
      </c>
      <c r="O23" s="21">
        <f>1/6</f>
        <v>0.16666666666666666</v>
      </c>
    </row>
  </sheetData>
  <autoFilter ref="A5:O23">
    <filterColumn colId="2" showButton="0"/>
  </autoFilter>
  <mergeCells count="12">
    <mergeCell ref="A6:A23"/>
    <mergeCell ref="B6:B7"/>
    <mergeCell ref="B8:B13"/>
    <mergeCell ref="B14:B18"/>
    <mergeCell ref="B19:B21"/>
    <mergeCell ref="B22:B23"/>
    <mergeCell ref="C5:D5"/>
    <mergeCell ref="A1:A4"/>
    <mergeCell ref="B1:O1"/>
    <mergeCell ref="B2:O2"/>
    <mergeCell ref="B3:O3"/>
    <mergeCell ref="B4:O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55" zoomScaleNormal="55" workbookViewId="0">
      <selection activeCell="E21" sqref="E21"/>
    </sheetView>
  </sheetViews>
  <sheetFormatPr baseColWidth="10" defaultRowHeight="15" x14ac:dyDescent="0.25"/>
  <cols>
    <col min="1" max="1" width="46.28515625" customWidth="1"/>
    <col min="2" max="2" width="33.5703125" bestFit="1" customWidth="1"/>
    <col min="3" max="3" width="3.5703125" bestFit="1" customWidth="1"/>
    <col min="4" max="4" width="37" customWidth="1"/>
    <col min="5" max="5" width="37.85546875" bestFit="1" customWidth="1"/>
    <col min="6" max="6" width="17.28515625" customWidth="1"/>
    <col min="7" max="7" width="19.28515625" hidden="1" customWidth="1"/>
    <col min="8" max="8" width="13.7109375" hidden="1" customWidth="1"/>
    <col min="9" max="9" width="26.42578125" bestFit="1" customWidth="1"/>
    <col min="10" max="10" width="16.7109375" style="16" bestFit="1" customWidth="1"/>
    <col min="11" max="11" width="12.42578125" style="16" customWidth="1"/>
    <col min="12" max="12" width="62.7109375" style="6" customWidth="1"/>
    <col min="13" max="13" width="13.28515625" style="19" customWidth="1"/>
    <col min="14" max="14" width="78.5703125" style="6" customWidth="1"/>
    <col min="15" max="15" width="13" style="8" customWidth="1"/>
  </cols>
  <sheetData>
    <row r="1" spans="1:15" ht="34.5" customHeight="1" x14ac:dyDescent="0.25">
      <c r="A1" s="81"/>
      <c r="B1" s="84" t="s">
        <v>430</v>
      </c>
      <c r="C1" s="84"/>
      <c r="D1" s="84"/>
      <c r="E1" s="84"/>
      <c r="F1" s="85"/>
      <c r="G1" s="86"/>
      <c r="H1" s="86"/>
      <c r="I1" s="87"/>
      <c r="J1" s="84"/>
      <c r="K1" s="84"/>
      <c r="L1" s="84"/>
      <c r="M1" s="84"/>
      <c r="N1" s="84"/>
      <c r="O1" s="85"/>
    </row>
    <row r="2" spans="1:15" ht="34.5" customHeight="1" x14ac:dyDescent="0.25">
      <c r="A2" s="82"/>
      <c r="B2" s="88" t="s">
        <v>431</v>
      </c>
      <c r="C2" s="88"/>
      <c r="D2" s="88"/>
      <c r="E2" s="88"/>
      <c r="F2" s="89"/>
      <c r="G2" s="86"/>
      <c r="H2" s="86"/>
      <c r="I2" s="90"/>
      <c r="J2" s="88"/>
      <c r="K2" s="88"/>
      <c r="L2" s="88"/>
      <c r="M2" s="88"/>
      <c r="N2" s="88"/>
      <c r="O2" s="89"/>
    </row>
    <row r="3" spans="1:15" ht="34.5" customHeight="1" x14ac:dyDescent="0.25">
      <c r="A3" s="82"/>
      <c r="B3" s="88" t="s">
        <v>432</v>
      </c>
      <c r="C3" s="88"/>
      <c r="D3" s="88"/>
      <c r="E3" s="88"/>
      <c r="F3" s="89"/>
      <c r="G3" s="86"/>
      <c r="H3" s="86"/>
      <c r="I3" s="90"/>
      <c r="J3" s="88"/>
      <c r="K3" s="88"/>
      <c r="L3" s="88"/>
      <c r="M3" s="88"/>
      <c r="N3" s="88"/>
      <c r="O3" s="89"/>
    </row>
    <row r="4" spans="1:15" ht="34.5" customHeight="1" thickBot="1" x14ac:dyDescent="0.3">
      <c r="A4" s="83"/>
      <c r="B4" s="91" t="s">
        <v>433</v>
      </c>
      <c r="C4" s="91"/>
      <c r="D4" s="91"/>
      <c r="E4" s="91"/>
      <c r="F4" s="92"/>
      <c r="G4" s="93"/>
      <c r="H4" s="93"/>
      <c r="I4" s="94"/>
      <c r="J4" s="91"/>
      <c r="K4" s="91"/>
      <c r="L4" s="91"/>
      <c r="M4" s="91"/>
      <c r="N4" s="91"/>
      <c r="O4" s="92"/>
    </row>
    <row r="5" spans="1:15" s="1" customFormat="1" ht="38.25" x14ac:dyDescent="0.2">
      <c r="A5" s="30" t="s">
        <v>0</v>
      </c>
      <c r="B5" s="39" t="s">
        <v>1</v>
      </c>
      <c r="C5" s="79" t="s">
        <v>428</v>
      </c>
      <c r="D5" s="79"/>
      <c r="E5" s="31" t="s">
        <v>2</v>
      </c>
      <c r="F5" s="31" t="s">
        <v>3</v>
      </c>
      <c r="G5" s="11" t="s">
        <v>4</v>
      </c>
      <c r="H5" s="11" t="s">
        <v>5</v>
      </c>
      <c r="I5" s="31" t="s">
        <v>6</v>
      </c>
      <c r="J5" s="31" t="s">
        <v>7</v>
      </c>
      <c r="K5" s="31" t="s">
        <v>8</v>
      </c>
      <c r="L5" s="32" t="s">
        <v>9</v>
      </c>
      <c r="M5" s="32" t="s">
        <v>10</v>
      </c>
      <c r="N5" s="32" t="s">
        <v>429</v>
      </c>
      <c r="O5" s="33" t="s">
        <v>367</v>
      </c>
    </row>
    <row r="6" spans="1:15" s="1" customFormat="1" ht="154.5" customHeight="1" x14ac:dyDescent="0.2">
      <c r="A6" s="77" t="s">
        <v>197</v>
      </c>
      <c r="B6" s="80" t="s">
        <v>198</v>
      </c>
      <c r="C6" s="9" t="s">
        <v>59</v>
      </c>
      <c r="D6" s="46" t="s">
        <v>199</v>
      </c>
      <c r="E6" s="46" t="s">
        <v>200</v>
      </c>
      <c r="F6" s="12" t="s">
        <v>16</v>
      </c>
      <c r="G6" s="12" t="s">
        <v>201</v>
      </c>
      <c r="H6" s="12" t="s">
        <v>32</v>
      </c>
      <c r="I6" s="12" t="s">
        <v>202</v>
      </c>
      <c r="J6" s="52">
        <v>43831</v>
      </c>
      <c r="K6" s="52">
        <v>44196</v>
      </c>
      <c r="L6" s="58" t="s">
        <v>349</v>
      </c>
      <c r="M6" s="42">
        <v>43955</v>
      </c>
      <c r="N6" s="49" t="s">
        <v>406</v>
      </c>
      <c r="O6" s="21">
        <f>4/11</f>
        <v>0.36363636363636365</v>
      </c>
    </row>
    <row r="7" spans="1:15" s="1" customFormat="1" ht="261" customHeight="1" x14ac:dyDescent="0.2">
      <c r="A7" s="78"/>
      <c r="B7" s="80"/>
      <c r="C7" s="9" t="s">
        <v>71</v>
      </c>
      <c r="D7" s="46" t="s">
        <v>203</v>
      </c>
      <c r="E7" s="46" t="s">
        <v>204</v>
      </c>
      <c r="F7" s="12" t="s">
        <v>205</v>
      </c>
      <c r="G7" s="12" t="s">
        <v>16</v>
      </c>
      <c r="H7" s="12" t="s">
        <v>32</v>
      </c>
      <c r="I7" s="12" t="s">
        <v>206</v>
      </c>
      <c r="J7" s="52">
        <v>43831</v>
      </c>
      <c r="K7" s="52">
        <v>44196</v>
      </c>
      <c r="L7" s="58" t="s">
        <v>355</v>
      </c>
      <c r="M7" s="42">
        <v>43951</v>
      </c>
      <c r="N7" s="49" t="s">
        <v>385</v>
      </c>
      <c r="O7" s="25">
        <f>22/22</f>
        <v>1</v>
      </c>
    </row>
    <row r="8" spans="1:15" s="1" customFormat="1" ht="69.75" customHeight="1" x14ac:dyDescent="0.2">
      <c r="A8" s="78"/>
      <c r="B8" s="80"/>
      <c r="C8" s="9" t="s">
        <v>75</v>
      </c>
      <c r="D8" s="46" t="s">
        <v>207</v>
      </c>
      <c r="E8" s="46" t="s">
        <v>208</v>
      </c>
      <c r="F8" s="12" t="s">
        <v>62</v>
      </c>
      <c r="G8" s="12" t="s">
        <v>205</v>
      </c>
      <c r="H8" s="12" t="s">
        <v>32</v>
      </c>
      <c r="I8" s="12" t="s">
        <v>209</v>
      </c>
      <c r="J8" s="52">
        <v>43831</v>
      </c>
      <c r="K8" s="52">
        <v>44196</v>
      </c>
      <c r="L8" s="58" t="s">
        <v>327</v>
      </c>
      <c r="M8" s="42">
        <v>43955</v>
      </c>
      <c r="N8" s="49" t="s">
        <v>385</v>
      </c>
      <c r="O8" s="25">
        <f>22/22</f>
        <v>1</v>
      </c>
    </row>
    <row r="9" spans="1:15" s="1" customFormat="1" ht="177.75" customHeight="1" x14ac:dyDescent="0.2">
      <c r="A9" s="78"/>
      <c r="B9" s="80"/>
      <c r="C9" s="9" t="s">
        <v>79</v>
      </c>
      <c r="D9" s="46" t="s">
        <v>210</v>
      </c>
      <c r="E9" s="46" t="s">
        <v>211</v>
      </c>
      <c r="F9" s="12" t="s">
        <v>212</v>
      </c>
      <c r="G9" s="12" t="s">
        <v>201</v>
      </c>
      <c r="H9" s="12" t="s">
        <v>32</v>
      </c>
      <c r="I9" s="12" t="s">
        <v>213</v>
      </c>
      <c r="J9" s="52">
        <v>43831</v>
      </c>
      <c r="K9" s="52">
        <v>44196</v>
      </c>
      <c r="L9" s="58" t="s">
        <v>326</v>
      </c>
      <c r="M9" s="42">
        <v>43955</v>
      </c>
      <c r="N9" s="48" t="s">
        <v>462</v>
      </c>
      <c r="O9" s="20">
        <v>0.2</v>
      </c>
    </row>
    <row r="10" spans="1:15" s="1" customFormat="1" ht="127.5" customHeight="1" x14ac:dyDescent="0.2">
      <c r="A10" s="78"/>
      <c r="B10" s="80"/>
      <c r="C10" s="9" t="s">
        <v>214</v>
      </c>
      <c r="D10" s="46" t="s">
        <v>215</v>
      </c>
      <c r="E10" s="46" t="s">
        <v>216</v>
      </c>
      <c r="F10" s="12" t="s">
        <v>16</v>
      </c>
      <c r="G10" s="12" t="s">
        <v>217</v>
      </c>
      <c r="H10" s="12" t="s">
        <v>32</v>
      </c>
      <c r="I10" s="12" t="s">
        <v>218</v>
      </c>
      <c r="J10" s="52">
        <v>43864</v>
      </c>
      <c r="K10" s="52">
        <v>43951</v>
      </c>
      <c r="L10" s="58" t="s">
        <v>350</v>
      </c>
      <c r="M10" s="42">
        <v>43955</v>
      </c>
      <c r="N10" s="49" t="s">
        <v>407</v>
      </c>
      <c r="O10" s="23">
        <v>1</v>
      </c>
    </row>
    <row r="11" spans="1:15" s="1" customFormat="1" ht="68.25" customHeight="1" x14ac:dyDescent="0.2">
      <c r="A11" s="78"/>
      <c r="B11" s="80"/>
      <c r="C11" s="10" t="s">
        <v>219</v>
      </c>
      <c r="D11" s="46" t="s">
        <v>220</v>
      </c>
      <c r="E11" s="46" t="s">
        <v>221</v>
      </c>
      <c r="F11" s="12" t="s">
        <v>16</v>
      </c>
      <c r="G11" s="12" t="s">
        <v>222</v>
      </c>
      <c r="H11" s="12" t="s">
        <v>32</v>
      </c>
      <c r="I11" s="12" t="s">
        <v>223</v>
      </c>
      <c r="J11" s="52">
        <v>43864</v>
      </c>
      <c r="K11" s="52">
        <v>44104</v>
      </c>
      <c r="L11" s="58" t="s">
        <v>351</v>
      </c>
      <c r="M11" s="42">
        <v>43955</v>
      </c>
      <c r="N11" s="49" t="s">
        <v>394</v>
      </c>
      <c r="O11" s="23">
        <v>1</v>
      </c>
    </row>
    <row r="12" spans="1:15" s="1" customFormat="1" ht="121.5" customHeight="1" x14ac:dyDescent="0.2">
      <c r="A12" s="78"/>
      <c r="B12" s="80"/>
      <c r="C12" s="9" t="s">
        <v>224</v>
      </c>
      <c r="D12" s="46" t="s">
        <v>225</v>
      </c>
      <c r="E12" s="46" t="s">
        <v>226</v>
      </c>
      <c r="F12" s="12" t="s">
        <v>16</v>
      </c>
      <c r="G12" s="12" t="s">
        <v>43</v>
      </c>
      <c r="H12" s="12" t="s">
        <v>32</v>
      </c>
      <c r="I12" s="12" t="s">
        <v>227</v>
      </c>
      <c r="J12" s="52">
        <v>43864</v>
      </c>
      <c r="K12" s="52">
        <v>44043</v>
      </c>
      <c r="L12" s="58" t="s">
        <v>352</v>
      </c>
      <c r="M12" s="42">
        <v>43955</v>
      </c>
      <c r="N12" s="49" t="s">
        <v>461</v>
      </c>
      <c r="O12" s="20">
        <v>0.3</v>
      </c>
    </row>
    <row r="13" spans="1:15" s="1" customFormat="1" ht="181.5" customHeight="1" x14ac:dyDescent="0.2">
      <c r="A13" s="78"/>
      <c r="B13" s="11" t="s">
        <v>228</v>
      </c>
      <c r="C13" s="9" t="s">
        <v>20</v>
      </c>
      <c r="D13" s="51" t="s">
        <v>229</v>
      </c>
      <c r="E13" s="46" t="s">
        <v>230</v>
      </c>
      <c r="F13" s="12" t="s">
        <v>137</v>
      </c>
      <c r="G13" s="12"/>
      <c r="H13" s="12" t="s">
        <v>32</v>
      </c>
      <c r="I13" s="12" t="s">
        <v>231</v>
      </c>
      <c r="J13" s="52">
        <v>43831</v>
      </c>
      <c r="K13" s="52">
        <v>44196</v>
      </c>
      <c r="L13" s="58" t="s">
        <v>364</v>
      </c>
      <c r="M13" s="42">
        <v>43956</v>
      </c>
      <c r="N13" s="49" t="s">
        <v>423</v>
      </c>
      <c r="O13" s="23">
        <v>1</v>
      </c>
    </row>
    <row r="14" spans="1:15" s="1" customFormat="1" ht="98.25" customHeight="1" x14ac:dyDescent="0.2">
      <c r="A14" s="78"/>
      <c r="B14" s="80" t="s">
        <v>232</v>
      </c>
      <c r="C14" s="9" t="s">
        <v>35</v>
      </c>
      <c r="D14" s="46" t="s">
        <v>233</v>
      </c>
      <c r="E14" s="46" t="s">
        <v>234</v>
      </c>
      <c r="F14" s="12" t="s">
        <v>212</v>
      </c>
      <c r="G14" s="12"/>
      <c r="H14" s="12" t="s">
        <v>32</v>
      </c>
      <c r="I14" s="12" t="s">
        <v>235</v>
      </c>
      <c r="J14" s="52">
        <v>43831</v>
      </c>
      <c r="K14" s="52">
        <v>44196</v>
      </c>
      <c r="L14" s="58" t="s">
        <v>326</v>
      </c>
      <c r="M14" s="42">
        <v>43955</v>
      </c>
      <c r="N14" s="48" t="s">
        <v>463</v>
      </c>
      <c r="O14" s="20">
        <v>0.2</v>
      </c>
    </row>
    <row r="15" spans="1:15" s="1" customFormat="1" ht="93" customHeight="1" x14ac:dyDescent="0.2">
      <c r="A15" s="78"/>
      <c r="B15" s="80"/>
      <c r="C15" s="9" t="s">
        <v>40</v>
      </c>
      <c r="D15" s="46" t="s">
        <v>236</v>
      </c>
      <c r="E15" s="46" t="s">
        <v>237</v>
      </c>
      <c r="F15" s="12" t="s">
        <v>212</v>
      </c>
      <c r="G15" s="12"/>
      <c r="H15" s="12" t="s">
        <v>32</v>
      </c>
      <c r="I15" s="12" t="s">
        <v>238</v>
      </c>
      <c r="J15" s="52">
        <v>43831</v>
      </c>
      <c r="K15" s="52">
        <v>44196</v>
      </c>
      <c r="L15" s="58" t="s">
        <v>326</v>
      </c>
      <c r="M15" s="42">
        <v>43955</v>
      </c>
      <c r="N15" s="48" t="s">
        <v>464</v>
      </c>
      <c r="O15" s="20">
        <v>0.2</v>
      </c>
    </row>
    <row r="16" spans="1:15" s="1" customFormat="1" ht="91.5" customHeight="1" x14ac:dyDescent="0.2">
      <c r="A16" s="78"/>
      <c r="B16" s="80"/>
      <c r="C16" s="9" t="s">
        <v>112</v>
      </c>
      <c r="D16" s="46" t="s">
        <v>239</v>
      </c>
      <c r="E16" s="46" t="s">
        <v>240</v>
      </c>
      <c r="F16" s="12" t="s">
        <v>212</v>
      </c>
      <c r="G16" s="12"/>
      <c r="H16" s="12" t="s">
        <v>32</v>
      </c>
      <c r="I16" s="12" t="s">
        <v>241</v>
      </c>
      <c r="J16" s="52">
        <v>43831</v>
      </c>
      <c r="K16" s="52">
        <v>44196</v>
      </c>
      <c r="L16" s="58" t="s">
        <v>326</v>
      </c>
      <c r="M16" s="42">
        <v>43955</v>
      </c>
      <c r="N16" s="48" t="s">
        <v>465</v>
      </c>
      <c r="O16" s="20">
        <v>0.2</v>
      </c>
    </row>
    <row r="17" spans="1:15" s="1" customFormat="1" ht="242.25" customHeight="1" x14ac:dyDescent="0.2">
      <c r="A17" s="78"/>
      <c r="B17" s="80" t="s">
        <v>242</v>
      </c>
      <c r="C17" s="9" t="s">
        <v>46</v>
      </c>
      <c r="D17" s="46" t="s">
        <v>243</v>
      </c>
      <c r="E17" s="46" t="s">
        <v>244</v>
      </c>
      <c r="F17" s="12" t="s">
        <v>62</v>
      </c>
      <c r="G17" s="12"/>
      <c r="H17" s="12" t="s">
        <v>32</v>
      </c>
      <c r="I17" s="12" t="s">
        <v>245</v>
      </c>
      <c r="J17" s="52">
        <v>43864</v>
      </c>
      <c r="K17" s="52">
        <v>44196</v>
      </c>
      <c r="L17" s="58" t="s">
        <v>386</v>
      </c>
      <c r="M17" s="42">
        <v>43955</v>
      </c>
      <c r="N17" s="49" t="s">
        <v>424</v>
      </c>
      <c r="O17" s="20">
        <v>0.33</v>
      </c>
    </row>
    <row r="18" spans="1:15" s="1" customFormat="1" ht="51" customHeight="1" x14ac:dyDescent="0.2">
      <c r="A18" s="78"/>
      <c r="B18" s="80"/>
      <c r="C18" s="9" t="s">
        <v>128</v>
      </c>
      <c r="D18" s="46" t="s">
        <v>246</v>
      </c>
      <c r="E18" s="46" t="s">
        <v>247</v>
      </c>
      <c r="F18" s="12" t="s">
        <v>43</v>
      </c>
      <c r="G18" s="12"/>
      <c r="H18" s="12" t="s">
        <v>248</v>
      </c>
      <c r="I18" s="12" t="s">
        <v>249</v>
      </c>
      <c r="J18" s="52">
        <v>43864</v>
      </c>
      <c r="K18" s="52">
        <v>44196</v>
      </c>
      <c r="L18" s="58" t="s">
        <v>329</v>
      </c>
      <c r="M18" s="42">
        <v>43956</v>
      </c>
      <c r="N18" s="53" t="s">
        <v>408</v>
      </c>
      <c r="O18" s="26">
        <f>12/18</f>
        <v>0.66666666666666663</v>
      </c>
    </row>
    <row r="19" spans="1:15" s="1" customFormat="1" ht="186" customHeight="1" x14ac:dyDescent="0.2">
      <c r="A19" s="78"/>
      <c r="B19" s="80"/>
      <c r="C19" s="9" t="s">
        <v>184</v>
      </c>
      <c r="D19" s="46" t="s">
        <v>250</v>
      </c>
      <c r="E19" s="46" t="s">
        <v>251</v>
      </c>
      <c r="F19" s="12" t="s">
        <v>137</v>
      </c>
      <c r="G19" s="12" t="s">
        <v>62</v>
      </c>
      <c r="H19" s="12" t="s">
        <v>32</v>
      </c>
      <c r="I19" s="12" t="s">
        <v>252</v>
      </c>
      <c r="J19" s="52">
        <v>43864</v>
      </c>
      <c r="K19" s="52">
        <v>44165</v>
      </c>
      <c r="L19" s="58" t="s">
        <v>365</v>
      </c>
      <c r="M19" s="42">
        <v>43956</v>
      </c>
      <c r="N19" s="49" t="s">
        <v>425</v>
      </c>
      <c r="O19" s="23">
        <v>1</v>
      </c>
    </row>
    <row r="20" spans="1:15" s="1" customFormat="1" ht="105.75" customHeight="1" x14ac:dyDescent="0.2">
      <c r="A20" s="78"/>
      <c r="B20" s="80" t="s">
        <v>253</v>
      </c>
      <c r="C20" s="9" t="s">
        <v>52</v>
      </c>
      <c r="D20" s="51" t="s">
        <v>254</v>
      </c>
      <c r="E20" s="46" t="s">
        <v>255</v>
      </c>
      <c r="F20" s="12" t="s">
        <v>137</v>
      </c>
      <c r="G20" s="12"/>
      <c r="H20" s="12" t="s">
        <v>32</v>
      </c>
      <c r="I20" s="12" t="s">
        <v>256</v>
      </c>
      <c r="J20" s="52">
        <v>43466</v>
      </c>
      <c r="K20" s="52">
        <v>44196</v>
      </c>
      <c r="L20" s="58" t="s">
        <v>366</v>
      </c>
      <c r="M20" s="42">
        <v>43956</v>
      </c>
      <c r="N20" s="49" t="s">
        <v>466</v>
      </c>
      <c r="O20" s="20">
        <f>3/11</f>
        <v>0.27272727272727271</v>
      </c>
    </row>
    <row r="21" spans="1:15" s="3" customFormat="1" ht="67.5" customHeight="1" x14ac:dyDescent="0.2">
      <c r="A21" s="79"/>
      <c r="B21" s="80"/>
      <c r="C21" s="9" t="s">
        <v>192</v>
      </c>
      <c r="D21" s="51" t="s">
        <v>257</v>
      </c>
      <c r="E21" s="46" t="s">
        <v>258</v>
      </c>
      <c r="F21" s="12" t="s">
        <v>131</v>
      </c>
      <c r="G21" s="12"/>
      <c r="H21" s="12" t="s">
        <v>32</v>
      </c>
      <c r="I21" s="12" t="s">
        <v>259</v>
      </c>
      <c r="J21" s="52">
        <v>43862</v>
      </c>
      <c r="K21" s="52">
        <v>44196</v>
      </c>
      <c r="L21" s="46" t="s">
        <v>387</v>
      </c>
      <c r="M21" s="42">
        <v>43956</v>
      </c>
      <c r="N21" s="44" t="s">
        <v>426</v>
      </c>
      <c r="O21" s="20">
        <f>1/3</f>
        <v>0.33333333333333331</v>
      </c>
    </row>
  </sheetData>
  <autoFilter ref="A5:O21">
    <filterColumn colId="2" showButton="0"/>
  </autoFilter>
  <mergeCells count="11">
    <mergeCell ref="A6:A21"/>
    <mergeCell ref="B6:B12"/>
    <mergeCell ref="B14:B16"/>
    <mergeCell ref="B17:B19"/>
    <mergeCell ref="B20:B21"/>
    <mergeCell ref="C5:D5"/>
    <mergeCell ref="A1:A4"/>
    <mergeCell ref="B1:O1"/>
    <mergeCell ref="B2:O2"/>
    <mergeCell ref="B3:O3"/>
    <mergeCell ref="B4:O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55" zoomScaleNormal="55" workbookViewId="0">
      <selection activeCell="N19" sqref="N19"/>
    </sheetView>
  </sheetViews>
  <sheetFormatPr baseColWidth="10" defaultRowHeight="15" x14ac:dyDescent="0.25"/>
  <cols>
    <col min="1" max="1" width="40" customWidth="1"/>
    <col min="2" max="2" width="33.5703125" bestFit="1" customWidth="1"/>
    <col min="3" max="3" width="3.5703125" bestFit="1" customWidth="1"/>
    <col min="4" max="4" width="37" customWidth="1"/>
    <col min="5" max="5" width="37.85546875" bestFit="1" customWidth="1"/>
    <col min="6" max="6" width="17.28515625" customWidth="1"/>
    <col min="7" max="7" width="19.28515625" hidden="1" customWidth="1"/>
    <col min="8" max="8" width="13.7109375" hidden="1" customWidth="1"/>
    <col min="9" max="9" width="26.42578125" bestFit="1" customWidth="1"/>
    <col min="10" max="10" width="16.7109375" style="16" bestFit="1" customWidth="1"/>
    <col min="11" max="11" width="12.42578125" style="16" customWidth="1"/>
    <col min="12" max="12" width="62.7109375" style="6" customWidth="1"/>
    <col min="13" max="13" width="13.28515625" style="19" customWidth="1"/>
    <col min="14" max="14" width="78.5703125" style="6" customWidth="1"/>
    <col min="15" max="15" width="13" style="8" customWidth="1"/>
  </cols>
  <sheetData>
    <row r="1" spans="1:15" ht="34.5" customHeight="1" x14ac:dyDescent="0.25">
      <c r="A1" s="81"/>
      <c r="B1" s="84" t="s">
        <v>430</v>
      </c>
      <c r="C1" s="84"/>
      <c r="D1" s="84"/>
      <c r="E1" s="84"/>
      <c r="F1" s="85"/>
      <c r="G1" s="86"/>
      <c r="H1" s="86"/>
      <c r="I1" s="87"/>
      <c r="J1" s="84"/>
      <c r="K1" s="84"/>
      <c r="L1" s="84"/>
      <c r="M1" s="84"/>
      <c r="N1" s="84"/>
      <c r="O1" s="85"/>
    </row>
    <row r="2" spans="1:15" ht="34.5" customHeight="1" x14ac:dyDescent="0.25">
      <c r="A2" s="82"/>
      <c r="B2" s="88" t="s">
        <v>431</v>
      </c>
      <c r="C2" s="88"/>
      <c r="D2" s="88"/>
      <c r="E2" s="88"/>
      <c r="F2" s="89"/>
      <c r="G2" s="86"/>
      <c r="H2" s="86"/>
      <c r="I2" s="90"/>
      <c r="J2" s="88"/>
      <c r="K2" s="88"/>
      <c r="L2" s="88"/>
      <c r="M2" s="88"/>
      <c r="N2" s="88"/>
      <c r="O2" s="89"/>
    </row>
    <row r="3" spans="1:15" ht="34.5" customHeight="1" x14ac:dyDescent="0.25">
      <c r="A3" s="82"/>
      <c r="B3" s="88" t="s">
        <v>432</v>
      </c>
      <c r="C3" s="88"/>
      <c r="D3" s="88"/>
      <c r="E3" s="88"/>
      <c r="F3" s="89"/>
      <c r="G3" s="86"/>
      <c r="H3" s="86"/>
      <c r="I3" s="90"/>
      <c r="J3" s="88"/>
      <c r="K3" s="88"/>
      <c r="L3" s="88"/>
      <c r="M3" s="88"/>
      <c r="N3" s="88"/>
      <c r="O3" s="89"/>
    </row>
    <row r="4" spans="1:15" ht="34.5" customHeight="1" thickBot="1" x14ac:dyDescent="0.3">
      <c r="A4" s="83"/>
      <c r="B4" s="91" t="s">
        <v>433</v>
      </c>
      <c r="C4" s="91"/>
      <c r="D4" s="91"/>
      <c r="E4" s="91"/>
      <c r="F4" s="92"/>
      <c r="G4" s="93"/>
      <c r="H4" s="93"/>
      <c r="I4" s="94"/>
      <c r="J4" s="91"/>
      <c r="K4" s="91"/>
      <c r="L4" s="91"/>
      <c r="M4" s="91"/>
      <c r="N4" s="91"/>
      <c r="O4" s="92"/>
    </row>
    <row r="5" spans="1:15" s="1" customFormat="1" ht="38.25" x14ac:dyDescent="0.2">
      <c r="A5" s="30" t="s">
        <v>0</v>
      </c>
      <c r="B5" s="39" t="s">
        <v>1</v>
      </c>
      <c r="C5" s="79" t="s">
        <v>428</v>
      </c>
      <c r="D5" s="79"/>
      <c r="E5" s="31" t="s">
        <v>2</v>
      </c>
      <c r="F5" s="31" t="s">
        <v>3</v>
      </c>
      <c r="G5" s="11" t="s">
        <v>4</v>
      </c>
      <c r="H5" s="11" t="s">
        <v>5</v>
      </c>
      <c r="I5" s="31" t="s">
        <v>6</v>
      </c>
      <c r="J5" s="31" t="s">
        <v>7</v>
      </c>
      <c r="K5" s="31" t="s">
        <v>8</v>
      </c>
      <c r="L5" s="32" t="s">
        <v>9</v>
      </c>
      <c r="M5" s="32" t="s">
        <v>10</v>
      </c>
      <c r="N5" s="32" t="s">
        <v>429</v>
      </c>
      <c r="O5" s="33" t="s">
        <v>367</v>
      </c>
    </row>
    <row r="6" spans="1:15" s="1" customFormat="1" ht="70.5" customHeight="1" x14ac:dyDescent="0.2">
      <c r="A6" s="77" t="s">
        <v>260</v>
      </c>
      <c r="B6" s="80" t="s">
        <v>261</v>
      </c>
      <c r="C6" s="9" t="s">
        <v>59</v>
      </c>
      <c r="D6" s="46" t="s">
        <v>262</v>
      </c>
      <c r="E6" s="46" t="s">
        <v>263</v>
      </c>
      <c r="F6" s="12" t="s">
        <v>264</v>
      </c>
      <c r="G6" s="15"/>
      <c r="H6" s="2" t="s">
        <v>32</v>
      </c>
      <c r="I6" s="46" t="s">
        <v>265</v>
      </c>
      <c r="J6" s="52">
        <v>43864</v>
      </c>
      <c r="K6" s="52">
        <v>43951</v>
      </c>
      <c r="L6" s="58" t="s">
        <v>316</v>
      </c>
      <c r="M6" s="55">
        <v>43956</v>
      </c>
      <c r="N6" s="63" t="s">
        <v>388</v>
      </c>
      <c r="O6" s="23">
        <v>1</v>
      </c>
    </row>
    <row r="7" spans="1:15" s="1" customFormat="1" ht="76.5" customHeight="1" x14ac:dyDescent="0.2">
      <c r="A7" s="78"/>
      <c r="B7" s="80"/>
      <c r="C7" s="9" t="s">
        <v>71</v>
      </c>
      <c r="D7" s="46" t="s">
        <v>266</v>
      </c>
      <c r="E7" s="57" t="s">
        <v>267</v>
      </c>
      <c r="F7" s="12" t="s">
        <v>264</v>
      </c>
      <c r="G7" s="2"/>
      <c r="H7" s="2" t="s">
        <v>268</v>
      </c>
      <c r="I7" s="61" t="s">
        <v>269</v>
      </c>
      <c r="J7" s="50">
        <v>43864</v>
      </c>
      <c r="K7" s="50">
        <v>44196</v>
      </c>
      <c r="L7" s="58" t="s">
        <v>317</v>
      </c>
      <c r="M7" s="55">
        <v>43956</v>
      </c>
      <c r="N7" s="58" t="s">
        <v>409</v>
      </c>
      <c r="O7" s="20">
        <f>1/9</f>
        <v>0.1111111111111111</v>
      </c>
    </row>
    <row r="8" spans="1:15" s="1" customFormat="1" ht="63.75" customHeight="1" x14ac:dyDescent="0.2">
      <c r="A8" s="78"/>
      <c r="B8" s="101" t="s">
        <v>270</v>
      </c>
      <c r="C8" s="9" t="s">
        <v>20</v>
      </c>
      <c r="D8" s="46" t="s">
        <v>271</v>
      </c>
      <c r="E8" s="46" t="s">
        <v>272</v>
      </c>
      <c r="F8" s="12" t="s">
        <v>264</v>
      </c>
      <c r="G8" s="2"/>
      <c r="H8" s="2" t="s">
        <v>273</v>
      </c>
      <c r="I8" s="61" t="s">
        <v>274</v>
      </c>
      <c r="J8" s="62">
        <v>43952</v>
      </c>
      <c r="K8" s="50">
        <v>44043</v>
      </c>
      <c r="L8" s="58" t="s">
        <v>318</v>
      </c>
      <c r="M8" s="55">
        <v>43956</v>
      </c>
      <c r="N8" s="63" t="s">
        <v>389</v>
      </c>
      <c r="O8" s="20">
        <f>1/4</f>
        <v>0.25</v>
      </c>
    </row>
    <row r="9" spans="1:15" s="1" customFormat="1" ht="174.75" customHeight="1" x14ac:dyDescent="0.2">
      <c r="A9" s="78"/>
      <c r="B9" s="101"/>
      <c r="C9" s="9" t="s">
        <v>25</v>
      </c>
      <c r="D9" s="46" t="s">
        <v>275</v>
      </c>
      <c r="E9" s="57" t="s">
        <v>276</v>
      </c>
      <c r="F9" s="12" t="s">
        <v>264</v>
      </c>
      <c r="G9" s="2" t="s">
        <v>43</v>
      </c>
      <c r="H9" s="2" t="s">
        <v>277</v>
      </c>
      <c r="I9" s="61" t="s">
        <v>278</v>
      </c>
      <c r="J9" s="50">
        <v>43862</v>
      </c>
      <c r="K9" s="50">
        <v>44043</v>
      </c>
      <c r="L9" s="58" t="s">
        <v>319</v>
      </c>
      <c r="M9" s="55">
        <v>43956</v>
      </c>
      <c r="N9" s="63" t="s">
        <v>410</v>
      </c>
      <c r="O9" s="20">
        <v>0</v>
      </c>
    </row>
    <row r="10" spans="1:15" s="1" customFormat="1" ht="63.75" customHeight="1" x14ac:dyDescent="0.2">
      <c r="A10" s="78"/>
      <c r="B10" s="101"/>
      <c r="C10" s="9" t="s">
        <v>29</v>
      </c>
      <c r="D10" s="46" t="s">
        <v>279</v>
      </c>
      <c r="E10" s="57" t="s">
        <v>280</v>
      </c>
      <c r="F10" s="12" t="s">
        <v>264</v>
      </c>
      <c r="G10" s="2"/>
      <c r="H10" s="2" t="s">
        <v>17</v>
      </c>
      <c r="I10" s="61" t="s">
        <v>281</v>
      </c>
      <c r="J10" s="62">
        <v>43862</v>
      </c>
      <c r="K10" s="50">
        <v>43980</v>
      </c>
      <c r="L10" s="58" t="s">
        <v>320</v>
      </c>
      <c r="M10" s="55">
        <v>43956</v>
      </c>
      <c r="N10" s="58" t="s">
        <v>411</v>
      </c>
      <c r="O10" s="20">
        <f>1/2</f>
        <v>0.5</v>
      </c>
    </row>
    <row r="11" spans="1:15" s="1" customFormat="1" ht="102" customHeight="1" x14ac:dyDescent="0.2">
      <c r="A11" s="78"/>
      <c r="B11" s="13" t="s">
        <v>282</v>
      </c>
      <c r="C11" s="9" t="s">
        <v>40</v>
      </c>
      <c r="D11" s="46" t="s">
        <v>283</v>
      </c>
      <c r="E11" s="46" t="s">
        <v>284</v>
      </c>
      <c r="F11" s="12" t="s">
        <v>264</v>
      </c>
      <c r="G11" s="2"/>
      <c r="H11" s="2" t="s">
        <v>17</v>
      </c>
      <c r="I11" s="61" t="s">
        <v>285</v>
      </c>
      <c r="J11" s="50">
        <v>43983</v>
      </c>
      <c r="K11" s="50">
        <v>44196</v>
      </c>
      <c r="L11" s="58" t="s">
        <v>321</v>
      </c>
      <c r="M11" s="55">
        <v>43956</v>
      </c>
      <c r="N11" s="63" t="s">
        <v>390</v>
      </c>
      <c r="O11" s="20">
        <v>0</v>
      </c>
    </row>
    <row r="12" spans="1:15" s="1" customFormat="1" ht="114.75" customHeight="1" x14ac:dyDescent="0.2">
      <c r="A12" s="78"/>
      <c r="B12" s="101" t="s">
        <v>286</v>
      </c>
      <c r="C12" s="4" t="s">
        <v>46</v>
      </c>
      <c r="D12" s="46" t="s">
        <v>287</v>
      </c>
      <c r="E12" s="57" t="s">
        <v>288</v>
      </c>
      <c r="F12" s="12" t="s">
        <v>264</v>
      </c>
      <c r="G12" s="2"/>
      <c r="H12" s="2" t="s">
        <v>17</v>
      </c>
      <c r="I12" s="57" t="s">
        <v>289</v>
      </c>
      <c r="J12" s="50">
        <v>43891</v>
      </c>
      <c r="K12" s="50">
        <v>44196</v>
      </c>
      <c r="L12" s="58" t="s">
        <v>322</v>
      </c>
      <c r="M12" s="55">
        <v>43956</v>
      </c>
      <c r="N12" s="63" t="s">
        <v>391</v>
      </c>
      <c r="O12" s="20">
        <v>0</v>
      </c>
    </row>
    <row r="13" spans="1:15" s="1" customFormat="1" ht="73.5" customHeight="1" x14ac:dyDescent="0.2">
      <c r="A13" s="78"/>
      <c r="B13" s="101"/>
      <c r="C13" s="4" t="s">
        <v>128</v>
      </c>
      <c r="D13" s="46" t="s">
        <v>290</v>
      </c>
      <c r="E13" s="57" t="s">
        <v>291</v>
      </c>
      <c r="F13" s="12" t="s">
        <v>264</v>
      </c>
      <c r="G13" s="2"/>
      <c r="H13" s="2" t="s">
        <v>32</v>
      </c>
      <c r="I13" s="57" t="s">
        <v>292</v>
      </c>
      <c r="J13" s="50">
        <v>43864</v>
      </c>
      <c r="K13" s="50">
        <v>44196</v>
      </c>
      <c r="L13" s="58" t="s">
        <v>323</v>
      </c>
      <c r="M13" s="55">
        <v>43956</v>
      </c>
      <c r="N13" s="63" t="s">
        <v>369</v>
      </c>
      <c r="O13" s="20">
        <v>0</v>
      </c>
    </row>
    <row r="14" spans="1:15" s="1" customFormat="1" ht="76.5" customHeight="1" x14ac:dyDescent="0.2">
      <c r="A14" s="79"/>
      <c r="B14" s="11" t="s">
        <v>293</v>
      </c>
      <c r="C14" s="9" t="s">
        <v>52</v>
      </c>
      <c r="D14" s="46" t="s">
        <v>294</v>
      </c>
      <c r="E14" s="57" t="s">
        <v>295</v>
      </c>
      <c r="F14" s="12" t="s">
        <v>264</v>
      </c>
      <c r="G14" s="2"/>
      <c r="H14" s="2" t="s">
        <v>17</v>
      </c>
      <c r="I14" s="57" t="s">
        <v>296</v>
      </c>
      <c r="J14" s="50">
        <v>44105</v>
      </c>
      <c r="K14" s="50">
        <v>44196</v>
      </c>
      <c r="L14" s="58" t="s">
        <v>324</v>
      </c>
      <c r="M14" s="55">
        <v>43956</v>
      </c>
      <c r="N14" s="63" t="s">
        <v>392</v>
      </c>
      <c r="O14" s="20">
        <v>0</v>
      </c>
    </row>
    <row r="15" spans="1:15" s="1" customFormat="1" ht="38.25" customHeight="1" x14ac:dyDescent="0.2">
      <c r="A15" s="77" t="s">
        <v>297</v>
      </c>
      <c r="B15" s="11" t="s">
        <v>298</v>
      </c>
      <c r="C15" s="9" t="s">
        <v>59</v>
      </c>
      <c r="D15" s="46" t="s">
        <v>299</v>
      </c>
      <c r="E15" s="57" t="s">
        <v>300</v>
      </c>
      <c r="F15" s="12" t="s">
        <v>16</v>
      </c>
      <c r="G15" s="2" t="s">
        <v>301</v>
      </c>
      <c r="H15" s="2" t="s">
        <v>302</v>
      </c>
      <c r="I15" s="61" t="s">
        <v>303</v>
      </c>
      <c r="J15" s="50">
        <v>43864</v>
      </c>
      <c r="K15" s="50">
        <v>44165</v>
      </c>
      <c r="L15" s="58" t="s">
        <v>353</v>
      </c>
      <c r="M15" s="42">
        <v>43955</v>
      </c>
      <c r="N15" s="63" t="s">
        <v>427</v>
      </c>
      <c r="O15" s="22">
        <v>0.5</v>
      </c>
    </row>
    <row r="16" spans="1:15" s="1" customFormat="1" ht="229.5" x14ac:dyDescent="0.2">
      <c r="A16" s="78"/>
      <c r="B16" s="80" t="s">
        <v>304</v>
      </c>
      <c r="C16" s="9" t="s">
        <v>20</v>
      </c>
      <c r="D16" s="46" t="s">
        <v>305</v>
      </c>
      <c r="E16" s="57" t="s">
        <v>306</v>
      </c>
      <c r="F16" s="12" t="s">
        <v>16</v>
      </c>
      <c r="G16" s="2"/>
      <c r="H16" s="2" t="s">
        <v>302</v>
      </c>
      <c r="I16" s="61" t="s">
        <v>307</v>
      </c>
      <c r="J16" s="50">
        <v>43864</v>
      </c>
      <c r="K16" s="50">
        <v>43920</v>
      </c>
      <c r="L16" s="58" t="s">
        <v>395</v>
      </c>
      <c r="M16" s="42">
        <v>43955</v>
      </c>
      <c r="N16" s="53" t="s">
        <v>412</v>
      </c>
      <c r="O16" s="23">
        <v>1</v>
      </c>
    </row>
    <row r="17" spans="1:15" s="1" customFormat="1" ht="267.75" x14ac:dyDescent="0.2">
      <c r="A17" s="79"/>
      <c r="B17" s="80"/>
      <c r="C17" s="9" t="s">
        <v>25</v>
      </c>
      <c r="D17" s="46" t="s">
        <v>308</v>
      </c>
      <c r="E17" s="57" t="s">
        <v>309</v>
      </c>
      <c r="F17" s="12" t="s">
        <v>16</v>
      </c>
      <c r="G17" s="2"/>
      <c r="H17" s="2" t="s">
        <v>302</v>
      </c>
      <c r="I17" s="61" t="s">
        <v>310</v>
      </c>
      <c r="J17" s="50">
        <v>43864</v>
      </c>
      <c r="K17" s="50">
        <v>43951</v>
      </c>
      <c r="L17" s="58" t="s">
        <v>354</v>
      </c>
      <c r="M17" s="42">
        <v>43955</v>
      </c>
      <c r="N17" s="53" t="s">
        <v>413</v>
      </c>
      <c r="O17" s="28">
        <v>0.7</v>
      </c>
    </row>
  </sheetData>
  <autoFilter ref="A5:O17">
    <filterColumn colId="2" showButton="0"/>
  </autoFilter>
  <mergeCells count="12">
    <mergeCell ref="A6:A14"/>
    <mergeCell ref="A15:A17"/>
    <mergeCell ref="A1:A4"/>
    <mergeCell ref="B1:O1"/>
    <mergeCell ref="B2:O2"/>
    <mergeCell ref="B3:O3"/>
    <mergeCell ref="B4:O4"/>
    <mergeCell ref="C5:D5"/>
    <mergeCell ref="B12:B13"/>
    <mergeCell ref="B16:B17"/>
    <mergeCell ref="B6:B7"/>
    <mergeCell ref="B8:B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zoomScaleNormal="100" workbookViewId="0">
      <selection activeCell="E3" sqref="E3"/>
    </sheetView>
  </sheetViews>
  <sheetFormatPr baseColWidth="10" defaultRowHeight="15" x14ac:dyDescent="0.25"/>
  <cols>
    <col min="2" max="2" width="32.140625" customWidth="1"/>
    <col min="3" max="3" width="12.85546875" bestFit="1" customWidth="1"/>
  </cols>
  <sheetData>
    <row r="1" spans="2:3" ht="212.25" customHeight="1" thickBot="1" x14ac:dyDescent="0.3"/>
    <row r="2" spans="2:3" x14ac:dyDescent="0.25">
      <c r="B2" s="34" t="s">
        <v>434</v>
      </c>
      <c r="C2" s="35" t="s">
        <v>435</v>
      </c>
    </row>
    <row r="3" spans="2:3" x14ac:dyDescent="0.25">
      <c r="B3" s="36" t="s">
        <v>438</v>
      </c>
      <c r="C3" s="37">
        <v>43</v>
      </c>
    </row>
    <row r="4" spans="2:3" x14ac:dyDescent="0.25">
      <c r="B4" s="36" t="s">
        <v>437</v>
      </c>
      <c r="C4" s="37">
        <v>5</v>
      </c>
    </row>
    <row r="5" spans="2:3" ht="15.75" thickBot="1" x14ac:dyDescent="0.3">
      <c r="B5" s="40" t="s">
        <v>436</v>
      </c>
      <c r="C5" s="38">
        <v>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 General</vt:lpstr>
      <vt:lpstr>Componente 1</vt:lpstr>
      <vt:lpstr>Componente 2 </vt:lpstr>
      <vt:lpstr>Componente 3</vt:lpstr>
      <vt:lpstr>Componente 4</vt:lpstr>
      <vt:lpstr>Componente 5</vt:lpstr>
      <vt:lpstr>Componente 6</vt:lpstr>
      <vt:lpstr>Cumplimiento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Sofia</cp:lastModifiedBy>
  <dcterms:created xsi:type="dcterms:W3CDTF">2020-04-21T18:44:56Z</dcterms:created>
  <dcterms:modified xsi:type="dcterms:W3CDTF">2020-05-15T19:42:47Z</dcterms:modified>
</cp:coreProperties>
</file>