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comments13.xml" ContentType="application/vnd.openxmlformats-officedocument.spreadsheetml.comments+xml"/>
  <Override PartName="/xl/drawings/drawing17.xml" ContentType="application/vnd.openxmlformats-officedocument.drawing+xml"/>
  <Override PartName="/xl/comments14.xml" ContentType="application/vnd.openxmlformats-officedocument.spreadsheetml.comments+xml"/>
  <Override PartName="/xl/drawings/drawing18.xml" ContentType="application/vnd.openxmlformats-officedocument.drawing+xml"/>
  <Override PartName="/xl/comments15.xml" ContentType="application/vnd.openxmlformats-officedocument.spreadsheetml.comments+xml"/>
  <Override PartName="/xl/drawings/drawing19.xml" ContentType="application/vnd.openxmlformats-officedocument.drawing+xml"/>
  <Override PartName="/xl/comments16.xml" ContentType="application/vnd.openxmlformats-officedocument.spreadsheetml.comments+xml"/>
  <Override PartName="/xl/drawings/drawing20.xml" ContentType="application/vnd.openxmlformats-officedocument.drawing+xml"/>
  <Override PartName="/xl/comments17.xml" ContentType="application/vnd.openxmlformats-officedocument.spreadsheetml.comments+xml"/>
  <Override PartName="/xl/drawings/drawing21.xml" ContentType="application/vnd.openxmlformats-officedocument.drawing+xml"/>
  <Override PartName="/xl/comments18.xml" ContentType="application/vnd.openxmlformats-officedocument.spreadsheetml.comments+xml"/>
  <Override PartName="/xl/drawings/drawing22.xml" ContentType="application/vnd.openxmlformats-officedocument.drawing+xml"/>
  <Override PartName="/xl/comments19.xml" ContentType="application/vnd.openxmlformats-officedocument.spreadsheetml.comments+xml"/>
  <Override PartName="/xl/drawings/drawing23.xml" ContentType="application/vnd.openxmlformats-officedocument.drawing+xml"/>
  <Override PartName="/xl/comments20.xml" ContentType="application/vnd.openxmlformats-officedocument.spreadsheetml.comments+xml"/>
  <Override PartName="/xl/drawings/drawing24.xml" ContentType="application/vnd.openxmlformats-officedocument.drawing+xml"/>
  <Override PartName="/xl/comments21.xml" ContentType="application/vnd.openxmlformats-officedocument.spreadsheetml.comments+xml"/>
  <Override PartName="/xl/drawings/drawing25.xml" ContentType="application/vnd.openxmlformats-officedocument.drawing+xml"/>
  <Override PartName="/xl/comments22.xml" ContentType="application/vnd.openxmlformats-officedocument.spreadsheetml.comments+xml"/>
  <Override PartName="/xl/drawings/drawing26.xml" ContentType="application/vnd.openxmlformats-officedocument.drawing+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y.buitrago\Downloads\"/>
    </mc:Choice>
  </mc:AlternateContent>
  <bookViews>
    <workbookView xWindow="0" yWindow="0" windowWidth="28800" windowHeight="12300" tabRatio="936"/>
  </bookViews>
  <sheets>
    <sheet name="Plan Acción" sheetId="26" r:id="rId1"/>
    <sheet name="Misión Visión " sheetId="25" r:id="rId2"/>
    <sheet name="Índice" sheetId="30" r:id="rId3"/>
    <sheet name="Planeación" sheetId="2" r:id="rId4"/>
    <sheet name="Comunicaciones" sheetId="3" r:id="rId5"/>
    <sheet name="Control Interno" sheetId="4" r:id="rId6"/>
    <sheet name="Control Disciplinario Interno" sheetId="5" r:id="rId7"/>
    <sheet name="Estudios Estratégicos" sheetId="6" r:id="rId8"/>
    <sheet name="C4" sheetId="29" r:id="rId9"/>
    <sheet name="Sub Seguridad Convivencia" sheetId="37" r:id="rId10"/>
    <sheet name="D. Prevención" sheetId="9" r:id="rId11"/>
    <sheet name="D. Seguridad" sheetId="10" r:id="rId12"/>
    <sheet name="Sub Acceso Justicia" sheetId="11" r:id="rId13"/>
    <sheet name="D. Acceso Justicia" sheetId="12" r:id="rId14"/>
    <sheet name="D. Responsabilidad Penal Adoles" sheetId="31" r:id="rId15"/>
    <sheet name="Cárcel Distrital" sheetId="28" r:id="rId16"/>
    <sheet name="Sub Inversiones Fortalecimiento" sheetId="15" r:id="rId17"/>
    <sheet name="Dir. Técnica" sheetId="16" r:id="rId18"/>
    <sheet name="D.Operaciones Fortalecimien" sheetId="33" r:id="rId19"/>
    <sheet name="D Bienes SCAJ" sheetId="18" r:id="rId20"/>
    <sheet name="Sub Gestión Institucional" sheetId="19" r:id="rId21"/>
    <sheet name="D TIC" sheetId="34" r:id="rId22"/>
    <sheet name="DGH" sheetId="35" r:id="rId23"/>
    <sheet name="D. Jurídica Contratos" sheetId="32" r:id="rId24"/>
    <sheet name="D.Recursos Físicos Documental" sheetId="21" r:id="rId25"/>
    <sheet name="D. Financiera" sheetId="22"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xlnm._FilterDatabase" localSheetId="4" hidden="1">Comunicaciones!$B$2:$BJ$18</definedName>
    <definedName name="_xlnm._FilterDatabase" localSheetId="25" hidden="1">'D. Financiera'!$B$12:$IQ$23</definedName>
    <definedName name="_xlnm.Print_Area" localSheetId="8">'C4'!$B$7:$AT$17</definedName>
    <definedName name="_xlnm.Print_Area" localSheetId="15">'Cárcel Distrital'!$B$7:$AT$21</definedName>
    <definedName name="_xlnm.Print_Area" localSheetId="4">Comunicaciones!$B$7:$AT$17</definedName>
    <definedName name="_xlnm.Print_Area" localSheetId="6">'Control Disciplinario Interno'!$B$7:$AT$16</definedName>
    <definedName name="_xlnm.Print_Area" localSheetId="5">'Control Interno'!$B$7:$AT$26</definedName>
    <definedName name="_xlnm.Print_Area" localSheetId="19">'D Bienes SCAJ'!$B$7:$AT$18</definedName>
    <definedName name="_xlnm.Print_Area" localSheetId="21">'D TIC'!$B$7:$AT$26</definedName>
    <definedName name="_xlnm.Print_Area" localSheetId="13">'D. Acceso Justicia'!$B$7:$AT$19</definedName>
    <definedName name="_xlnm.Print_Area" localSheetId="25">'D. Financiera'!$B$7:$AT$17</definedName>
    <definedName name="_xlnm.Print_Area" localSheetId="23">'D. Jurídica Contratos'!$B$7:$AT$15</definedName>
    <definedName name="_xlnm.Print_Area" localSheetId="14">'D. Responsabilidad Penal Adoles'!$B$7:$AT$16</definedName>
    <definedName name="_xlnm.Print_Area" localSheetId="18">'D.Operaciones Fortalecimien'!$B$7:$AT$26</definedName>
    <definedName name="_xlnm.Print_Area" localSheetId="24">'D.Recursos Físicos Documental'!$B$7:$AT$17</definedName>
    <definedName name="_xlnm.Print_Area" localSheetId="22">DGH!$B$7:$AT$14</definedName>
    <definedName name="_xlnm.Print_Area" localSheetId="17">'Dir. Técnica'!$B$7:$AT$18</definedName>
    <definedName name="_xlnm.Print_Area" localSheetId="7">'Estudios Estratégicos'!$B$7:$AT$19</definedName>
    <definedName name="_xlnm.Print_Area" localSheetId="3">Planeación!$B$7:$AT$23</definedName>
    <definedName name="_xlnm.Print_Area" localSheetId="12">'Sub Acceso Justicia'!$B$7:$AT$15</definedName>
    <definedName name="_xlnm.Print_Area" localSheetId="20">'Sub Gestión Institucional'!$B$7:$AT$17</definedName>
    <definedName name="_xlnm.Print_Area" localSheetId="16">'Sub Inversiones Fortalecimiento'!$B$7:$AT$17</definedName>
    <definedName name="Tipo_de_indicador">[1]!Tabla21[Tipo_de_indicador]</definedName>
    <definedName name="_xlnm.Print_Titles" localSheetId="8">'C4'!$7:$12</definedName>
    <definedName name="_xlnm.Print_Titles" localSheetId="15">'Cárcel Distrital'!$7:$12</definedName>
    <definedName name="_xlnm.Print_Titles" localSheetId="4">Comunicaciones!$7:$12</definedName>
    <definedName name="_xlnm.Print_Titles" localSheetId="6">'Control Disciplinario Interno'!$7:$12</definedName>
    <definedName name="_xlnm.Print_Titles" localSheetId="5">'Control Interno'!$7:$12</definedName>
    <definedName name="_xlnm.Print_Titles" localSheetId="19">'D Bienes SCAJ'!$7:$12</definedName>
    <definedName name="_xlnm.Print_Titles" localSheetId="21">'D TIC'!$7:$12</definedName>
    <definedName name="_xlnm.Print_Titles" localSheetId="13">'D. Acceso Justicia'!$7:$12</definedName>
    <definedName name="_xlnm.Print_Titles" localSheetId="25">'D. Financiera'!$7:$12</definedName>
    <definedName name="_xlnm.Print_Titles" localSheetId="23">'D. Jurídica Contratos'!$7:$12</definedName>
    <definedName name="_xlnm.Print_Titles" localSheetId="14">'D. Responsabilidad Penal Adoles'!$7:$12</definedName>
    <definedName name="_xlnm.Print_Titles" localSheetId="18">'D.Operaciones Fortalecimien'!$7:$12</definedName>
    <definedName name="_xlnm.Print_Titles" localSheetId="24">'D.Recursos Físicos Documental'!$7:$12</definedName>
    <definedName name="_xlnm.Print_Titles" localSheetId="22">DGH!$7:$12</definedName>
    <definedName name="_xlnm.Print_Titles" localSheetId="17">'Dir. Técnica'!$7:$12</definedName>
    <definedName name="_xlnm.Print_Titles" localSheetId="7">'Estudios Estratégicos'!$7:$12</definedName>
    <definedName name="_xlnm.Print_Titles" localSheetId="3">Planeación!$7:$11</definedName>
    <definedName name="_xlnm.Print_Titles" localSheetId="12">'Sub Acceso Justicia'!$7:$12</definedName>
    <definedName name="_xlnm.Print_Titles" localSheetId="20">'Sub Gestión Institucional'!$7:$12</definedName>
    <definedName name="_xlnm.Print_Titles" localSheetId="16">'Sub Inversiones Fortalecimiento'!$7:$12</definedName>
    <definedName name="Unidad_de_medida">[1]!Tabla24[Unidad_de_medida]</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15" i="35" l="1"/>
  <c r="T12" i="37" l="1"/>
  <c r="BF22" i="37"/>
  <c r="D22" i="37"/>
  <c r="S21" i="37"/>
  <c r="T21" i="37" s="1"/>
  <c r="Q21" i="37"/>
  <c r="P21" i="37"/>
  <c r="M21" i="37"/>
  <c r="J21" i="37"/>
  <c r="G21" i="37"/>
  <c r="Q20" i="37"/>
  <c r="S20" i="37" s="1"/>
  <c r="T20" i="37" s="1"/>
  <c r="P20" i="37"/>
  <c r="M20" i="37"/>
  <c r="J20" i="37"/>
  <c r="G20" i="37"/>
  <c r="Q19" i="37"/>
  <c r="S19" i="37" s="1"/>
  <c r="T19" i="37" s="1"/>
  <c r="P19" i="37"/>
  <c r="M19" i="37"/>
  <c r="J19" i="37"/>
  <c r="G19" i="37"/>
  <c r="Q18" i="37"/>
  <c r="S18" i="37" s="1"/>
  <c r="T18" i="37" s="1"/>
  <c r="P18" i="37"/>
  <c r="M18" i="37"/>
  <c r="J18" i="37"/>
  <c r="G18" i="37"/>
  <c r="S17" i="37"/>
  <c r="T17" i="37" s="1"/>
  <c r="Q17" i="37"/>
  <c r="P17" i="37"/>
  <c r="M17" i="37"/>
  <c r="J17" i="37"/>
  <c r="G17" i="37"/>
  <c r="Q16" i="37"/>
  <c r="S16" i="37" s="1"/>
  <c r="T16" i="37" s="1"/>
  <c r="P16" i="37"/>
  <c r="M16" i="37"/>
  <c r="J16" i="37"/>
  <c r="G16" i="37"/>
  <c r="Q15" i="37"/>
  <c r="S15" i="37" s="1"/>
  <c r="T15" i="37" s="1"/>
  <c r="P15" i="37"/>
  <c r="M15" i="37"/>
  <c r="J15" i="37"/>
  <c r="G15" i="37"/>
  <c r="Q14" i="37"/>
  <c r="S14" i="37" s="1"/>
  <c r="T14" i="37" s="1"/>
  <c r="P14" i="37"/>
  <c r="M14" i="37"/>
  <c r="J14" i="37"/>
  <c r="G14" i="37"/>
  <c r="S13" i="37"/>
  <c r="T13" i="37" s="1"/>
  <c r="Q13" i="37"/>
  <c r="P13" i="37"/>
  <c r="M13" i="37"/>
  <c r="J13" i="37"/>
  <c r="G13" i="37"/>
  <c r="AU1" i="12" l="1"/>
  <c r="BG14" i="35"/>
  <c r="BC14" i="35"/>
  <c r="AY14" i="35"/>
  <c r="AU14" i="35"/>
  <c r="R14" i="35"/>
  <c r="S14" i="35" s="1"/>
  <c r="T14" i="35" s="1"/>
  <c r="Q14" i="35"/>
  <c r="P14" i="35"/>
  <c r="M14" i="35"/>
  <c r="J14" i="35"/>
  <c r="G14" i="35"/>
  <c r="BG13" i="35"/>
  <c r="BC13" i="35"/>
  <c r="AY13" i="35"/>
  <c r="AU13" i="35"/>
  <c r="R13" i="35"/>
  <c r="S13" i="35" s="1"/>
  <c r="T13" i="35" s="1"/>
  <c r="T12" i="35" s="1"/>
  <c r="Q13" i="35"/>
  <c r="P13" i="35"/>
  <c r="M13" i="35"/>
  <c r="J13" i="35"/>
  <c r="G13" i="35"/>
  <c r="D27" i="34" l="1"/>
  <c r="Q19" i="34"/>
  <c r="S19" i="34" s="1"/>
  <c r="T19" i="34" s="1"/>
  <c r="P19" i="34"/>
  <c r="M19" i="34"/>
  <c r="J19" i="34"/>
  <c r="G19" i="34"/>
  <c r="Q18" i="34"/>
  <c r="S18" i="34" s="1"/>
  <c r="T18" i="34" s="1"/>
  <c r="P18" i="34"/>
  <c r="M18" i="34"/>
  <c r="J18" i="34"/>
  <c r="G18" i="34"/>
  <c r="Q17" i="34"/>
  <c r="S17" i="34" s="1"/>
  <c r="T17" i="34" s="1"/>
  <c r="P17" i="34"/>
  <c r="M17" i="34"/>
  <c r="J17" i="34"/>
  <c r="G17" i="34"/>
  <c r="Q16" i="34"/>
  <c r="S16" i="34" s="1"/>
  <c r="T16" i="34" s="1"/>
  <c r="P16" i="34"/>
  <c r="M16" i="34"/>
  <c r="J16" i="34"/>
  <c r="G16" i="34"/>
  <c r="Q15" i="34"/>
  <c r="S15" i="34" s="1"/>
  <c r="T15" i="34" s="1"/>
  <c r="P15" i="34"/>
  <c r="M15" i="34"/>
  <c r="J15" i="34"/>
  <c r="G15" i="34"/>
  <c r="R14" i="34"/>
  <c r="S14" i="34" s="1"/>
  <c r="T14" i="34" s="1"/>
  <c r="Q14" i="34"/>
  <c r="P14" i="34"/>
  <c r="M14" i="34"/>
  <c r="J14" i="34"/>
  <c r="G14" i="34"/>
  <c r="R13" i="34"/>
  <c r="S13" i="34" s="1"/>
  <c r="T13" i="34" s="1"/>
  <c r="Q13" i="34"/>
  <c r="P13" i="34"/>
  <c r="M13" i="34"/>
  <c r="J13" i="34"/>
  <c r="G13" i="34"/>
  <c r="T12" i="34" l="1"/>
  <c r="BF27" i="33"/>
  <c r="D27" i="33"/>
  <c r="R17" i="33"/>
  <c r="K17" i="33"/>
  <c r="J17" i="33"/>
  <c r="G17" i="33"/>
  <c r="R16" i="33"/>
  <c r="H16" i="33"/>
  <c r="G16" i="33"/>
  <c r="R15" i="33"/>
  <c r="H15" i="33"/>
  <c r="G15" i="33"/>
  <c r="R14" i="33"/>
  <c r="S14" i="33" s="1"/>
  <c r="T14" i="33" s="1"/>
  <c r="Q14" i="33"/>
  <c r="P14" i="33"/>
  <c r="M14" i="33"/>
  <c r="J14" i="33"/>
  <c r="G14" i="33"/>
  <c r="R13" i="33"/>
  <c r="S13" i="33" s="1"/>
  <c r="T13" i="33" s="1"/>
  <c r="Q13" i="33"/>
  <c r="P13" i="33"/>
  <c r="M13" i="33"/>
  <c r="J13" i="33"/>
  <c r="G13" i="33"/>
  <c r="J16" i="33" l="1"/>
  <c r="M17" i="33"/>
  <c r="J15" i="33"/>
  <c r="K16" i="33"/>
  <c r="N17" i="33"/>
  <c r="P17" i="33" s="1"/>
  <c r="K15" i="33"/>
  <c r="Q17" i="33" l="1"/>
  <c r="S17" i="33" s="1"/>
  <c r="T17" i="33" s="1"/>
  <c r="M15" i="33"/>
  <c r="N15" i="33"/>
  <c r="P15" i="33" s="1"/>
  <c r="Q15" i="33"/>
  <c r="S15" i="33" s="1"/>
  <c r="T15" i="33" s="1"/>
  <c r="T12" i="33" s="1"/>
  <c r="N16" i="33"/>
  <c r="M16" i="33"/>
  <c r="P16" i="33" l="1"/>
  <c r="Q16" i="33"/>
  <c r="S16" i="33" s="1"/>
  <c r="T16" i="33" s="1"/>
  <c r="BF16" i="32" l="1"/>
  <c r="D16" i="32"/>
  <c r="Q15" i="32"/>
  <c r="S15" i="32" s="1"/>
  <c r="T15" i="32" s="1"/>
  <c r="P15" i="32"/>
  <c r="M15" i="32"/>
  <c r="J15" i="32"/>
  <c r="G15" i="32"/>
  <c r="R14" i="32"/>
  <c r="Q14" i="32"/>
  <c r="P14" i="32"/>
  <c r="M14" i="32"/>
  <c r="J14" i="32"/>
  <c r="G14" i="32"/>
  <c r="BG13" i="32"/>
  <c r="BC13" i="32"/>
  <c r="AY13" i="32"/>
  <c r="AU13" i="32"/>
  <c r="R13" i="32"/>
  <c r="Q13" i="32"/>
  <c r="P13" i="32"/>
  <c r="M13" i="32"/>
  <c r="J13" i="32"/>
  <c r="G13" i="32"/>
  <c r="S14" i="32" l="1"/>
  <c r="T14" i="32" s="1"/>
  <c r="S13" i="32"/>
  <c r="T13" i="32" s="1"/>
  <c r="T12" i="32" s="1"/>
  <c r="Q15" i="28" l="1"/>
  <c r="Q15" i="31"/>
  <c r="Q14" i="31"/>
  <c r="BF17" i="31"/>
  <c r="D17" i="31"/>
  <c r="BG16" i="31"/>
  <c r="BC16" i="31"/>
  <c r="AY16" i="31"/>
  <c r="BG15" i="31"/>
  <c r="BC15" i="31"/>
  <c r="AY15" i="31"/>
  <c r="BG14" i="31"/>
  <c r="BC14" i="31"/>
  <c r="AY14" i="31"/>
  <c r="BG13" i="31"/>
  <c r="BC13" i="31"/>
  <c r="AY13" i="31"/>
  <c r="T12" i="31" l="1"/>
  <c r="BF18" i="29" l="1"/>
  <c r="Q17" i="29"/>
  <c r="S17" i="29" s="1"/>
  <c r="T17" i="29" s="1"/>
  <c r="P17" i="29"/>
  <c r="M17" i="29"/>
  <c r="J17" i="29"/>
  <c r="G17" i="29"/>
  <c r="D17" i="29"/>
  <c r="Q16" i="29"/>
  <c r="S16" i="29" s="1"/>
  <c r="T16" i="29" s="1"/>
  <c r="P16" i="29"/>
  <c r="M16" i="29"/>
  <c r="J16" i="29"/>
  <c r="G16" i="29"/>
  <c r="D16" i="29"/>
  <c r="Q15" i="29"/>
  <c r="S15" i="29" s="1"/>
  <c r="T15" i="29" s="1"/>
  <c r="P15" i="29"/>
  <c r="M15" i="29"/>
  <c r="J15" i="29"/>
  <c r="G15" i="29"/>
  <c r="D15" i="29"/>
  <c r="Q14" i="29"/>
  <c r="S14" i="29" s="1"/>
  <c r="T14" i="29" s="1"/>
  <c r="P14" i="29"/>
  <c r="M14" i="29"/>
  <c r="J14" i="29"/>
  <c r="G14" i="29"/>
  <c r="D14" i="29"/>
  <c r="BG13" i="29"/>
  <c r="BC13" i="29"/>
  <c r="AY13" i="29"/>
  <c r="AU13" i="29"/>
  <c r="Q13" i="29"/>
  <c r="S13" i="29" s="1"/>
  <c r="T13" i="29" s="1"/>
  <c r="P13" i="29"/>
  <c r="M13" i="29"/>
  <c r="J13" i="29"/>
  <c r="G13" i="29"/>
  <c r="D13" i="29"/>
  <c r="D18" i="29" s="1"/>
  <c r="T12" i="29" l="1"/>
  <c r="BF22" i="28"/>
  <c r="D22" i="28"/>
  <c r="Q21" i="28"/>
  <c r="S21" i="28" s="1"/>
  <c r="T21" i="28" s="1"/>
  <c r="P21" i="28"/>
  <c r="M21" i="28"/>
  <c r="J21" i="28"/>
  <c r="G21" i="28"/>
  <c r="Q20" i="28"/>
  <c r="S20" i="28" s="1"/>
  <c r="T20" i="28" s="1"/>
  <c r="P20" i="28"/>
  <c r="M20" i="28"/>
  <c r="J20" i="28"/>
  <c r="G20" i="28"/>
  <c r="Q19" i="28"/>
  <c r="S19" i="28" s="1"/>
  <c r="T19" i="28" s="1"/>
  <c r="P19" i="28"/>
  <c r="M19" i="28"/>
  <c r="J19" i="28"/>
  <c r="G19" i="28"/>
  <c r="Q18" i="28"/>
  <c r="S18" i="28" s="1"/>
  <c r="T18" i="28" s="1"/>
  <c r="P18" i="28"/>
  <c r="M18" i="28"/>
  <c r="J18" i="28"/>
  <c r="G18" i="28"/>
  <c r="Q17" i="28"/>
  <c r="S17" i="28" s="1"/>
  <c r="T17" i="28" s="1"/>
  <c r="P17" i="28"/>
  <c r="M17" i="28"/>
  <c r="J17" i="28"/>
  <c r="G17" i="28"/>
  <c r="S16" i="28"/>
  <c r="T16" i="28" s="1"/>
  <c r="P16" i="28"/>
  <c r="M16" i="28"/>
  <c r="J16" i="28"/>
  <c r="G16" i="28"/>
  <c r="S15" i="28"/>
  <c r="T15" i="28" s="1"/>
  <c r="P15" i="28"/>
  <c r="M15" i="28"/>
  <c r="J15" i="28"/>
  <c r="G15" i="28"/>
  <c r="R14" i="28"/>
  <c r="Q14" i="28"/>
  <c r="P14" i="28"/>
  <c r="M14" i="28"/>
  <c r="J14" i="28"/>
  <c r="G14" i="28"/>
  <c r="BG13" i="28"/>
  <c r="BC13" i="28"/>
  <c r="AY13" i="28"/>
  <c r="AU13" i="28"/>
  <c r="R13" i="28"/>
  <c r="Q13" i="28"/>
  <c r="P13" i="28"/>
  <c r="M13" i="28"/>
  <c r="J13" i="28"/>
  <c r="G13" i="28"/>
  <c r="S13" i="28" l="1"/>
  <c r="T13" i="28" s="1"/>
  <c r="S14" i="28"/>
  <c r="T14" i="28" s="1"/>
  <c r="T12" i="28" s="1"/>
  <c r="D23" i="22"/>
  <c r="S22" i="22"/>
  <c r="T22" i="22" s="1"/>
  <c r="P22" i="22"/>
  <c r="M22" i="22"/>
  <c r="J22" i="22"/>
  <c r="G22" i="22"/>
  <c r="S21" i="22"/>
  <c r="T21" i="22" s="1"/>
  <c r="P21" i="22"/>
  <c r="M21" i="22"/>
  <c r="J21" i="22"/>
  <c r="G21" i="22"/>
  <c r="S20" i="22"/>
  <c r="T20" i="22" s="1"/>
  <c r="P20" i="22"/>
  <c r="M20" i="22"/>
  <c r="J20" i="22"/>
  <c r="G20" i="22"/>
  <c r="S19" i="22"/>
  <c r="T19" i="22" s="1"/>
  <c r="P19" i="22"/>
  <c r="M19" i="22"/>
  <c r="J19" i="22"/>
  <c r="G19" i="22"/>
  <c r="BF18" i="22"/>
  <c r="Q18" i="22"/>
  <c r="S18" i="22" s="1"/>
  <c r="T18" i="22" s="1"/>
  <c r="P18" i="22"/>
  <c r="M18" i="22"/>
  <c r="J18" i="22"/>
  <c r="G18" i="22"/>
  <c r="Q17" i="22"/>
  <c r="S17" i="22" s="1"/>
  <c r="T17" i="22" s="1"/>
  <c r="P17" i="22"/>
  <c r="M17" i="22"/>
  <c r="J17" i="22"/>
  <c r="G17" i="22"/>
  <c r="Q16" i="22"/>
  <c r="S16" i="22" s="1"/>
  <c r="T16" i="22" s="1"/>
  <c r="P16" i="22"/>
  <c r="M16" i="22"/>
  <c r="J16" i="22"/>
  <c r="G16" i="22"/>
  <c r="Q15" i="22"/>
  <c r="S15" i="22" s="1"/>
  <c r="T15" i="22" s="1"/>
  <c r="P15" i="22"/>
  <c r="M15" i="22"/>
  <c r="J15" i="22"/>
  <c r="G15" i="22"/>
  <c r="S14" i="22"/>
  <c r="T14" i="22" s="1"/>
  <c r="Q14" i="22"/>
  <c r="P14" i="22"/>
  <c r="M14" i="22"/>
  <c r="J14" i="22"/>
  <c r="G14" i="22"/>
  <c r="BG13" i="22"/>
  <c r="BC13" i="22"/>
  <c r="AY13" i="22"/>
  <c r="AU13" i="22"/>
  <c r="Q13" i="22"/>
  <c r="S13" i="22" s="1"/>
  <c r="T13" i="22" s="1"/>
  <c r="P13" i="22"/>
  <c r="M13" i="22"/>
  <c r="J13" i="22"/>
  <c r="T12" i="22" l="1"/>
  <c r="BF18" i="21" l="1"/>
  <c r="D18" i="21"/>
  <c r="BH17" i="21"/>
  <c r="BG17" i="21"/>
  <c r="BD17" i="21"/>
  <c r="BC17" i="21"/>
  <c r="AZ17" i="21"/>
  <c r="AY17" i="21"/>
  <c r="AV17" i="21"/>
  <c r="AU17" i="21"/>
  <c r="R17" i="21"/>
  <c r="Q17" i="21"/>
  <c r="P17" i="21"/>
  <c r="M17" i="21"/>
  <c r="J17" i="21"/>
  <c r="G17" i="21"/>
  <c r="BH16" i="21"/>
  <c r="BG16" i="21"/>
  <c r="BD16" i="21"/>
  <c r="BC16" i="21"/>
  <c r="AZ16" i="21"/>
  <c r="AY16" i="21"/>
  <c r="AV16" i="21"/>
  <c r="AU16" i="21"/>
  <c r="R16" i="21"/>
  <c r="Q16" i="21"/>
  <c r="P16" i="21"/>
  <c r="M16" i="21"/>
  <c r="J16" i="21"/>
  <c r="G16" i="21"/>
  <c r="BH15" i="21"/>
  <c r="BG15" i="21"/>
  <c r="BD15" i="21"/>
  <c r="BC15" i="21"/>
  <c r="AZ15" i="21"/>
  <c r="AY15" i="21"/>
  <c r="AV15" i="21"/>
  <c r="AU15" i="21"/>
  <c r="R15" i="21"/>
  <c r="Q15" i="21"/>
  <c r="P15" i="21"/>
  <c r="M15" i="21"/>
  <c r="J15" i="21"/>
  <c r="G15" i="21"/>
  <c r="BH14" i="21"/>
  <c r="BG14" i="21"/>
  <c r="BD14" i="21"/>
  <c r="BC14" i="21"/>
  <c r="AZ14" i="21"/>
  <c r="AY14" i="21"/>
  <c r="AV14" i="21"/>
  <c r="AU14" i="21"/>
  <c r="R14" i="21"/>
  <c r="S14" i="21" s="1"/>
  <c r="T14" i="21" s="1"/>
  <c r="Q14" i="21"/>
  <c r="P14" i="21"/>
  <c r="M14" i="21"/>
  <c r="J14" i="21"/>
  <c r="G14" i="21"/>
  <c r="BH13" i="21"/>
  <c r="BG13" i="21"/>
  <c r="BD13" i="21"/>
  <c r="BC13" i="21"/>
  <c r="AZ13" i="21"/>
  <c r="AY13" i="21"/>
  <c r="AV13" i="21"/>
  <c r="AU13" i="21"/>
  <c r="R13" i="21"/>
  <c r="Q13" i="21"/>
  <c r="P13" i="21"/>
  <c r="M13" i="21"/>
  <c r="J13" i="21"/>
  <c r="G13" i="21"/>
  <c r="S13" i="21" l="1"/>
  <c r="T13" i="21" s="1"/>
  <c r="S16" i="21"/>
  <c r="T16" i="21" s="1"/>
  <c r="S15" i="21"/>
  <c r="T15" i="21" s="1"/>
  <c r="S17" i="21"/>
  <c r="T17" i="21" s="1"/>
  <c r="T12" i="21"/>
  <c r="D18" i="19" l="1"/>
  <c r="BG17" i="19"/>
  <c r="BC17" i="19"/>
  <c r="AY17" i="19"/>
  <c r="AU17" i="19"/>
  <c r="R17" i="19"/>
  <c r="S17" i="19" s="1"/>
  <c r="T17" i="19" s="1"/>
  <c r="Q17" i="19"/>
  <c r="P17" i="19"/>
  <c r="M17" i="19"/>
  <c r="J17" i="19"/>
  <c r="G17" i="19"/>
  <c r="BG16" i="19"/>
  <c r="BC16" i="19"/>
  <c r="AY16" i="19"/>
  <c r="AU16" i="19"/>
  <c r="R16" i="19"/>
  <c r="S16" i="19" s="1"/>
  <c r="T16" i="19" s="1"/>
  <c r="Q16" i="19"/>
  <c r="P16" i="19"/>
  <c r="M16" i="19"/>
  <c r="J16" i="19"/>
  <c r="G16" i="19"/>
  <c r="BG15" i="19"/>
  <c r="BC15" i="19"/>
  <c r="AY15" i="19"/>
  <c r="AU15" i="19"/>
  <c r="R15" i="19"/>
  <c r="S15" i="19" s="1"/>
  <c r="T15" i="19" s="1"/>
  <c r="Q15" i="19"/>
  <c r="P15" i="19"/>
  <c r="M15" i="19"/>
  <c r="J15" i="19"/>
  <c r="G15" i="19"/>
  <c r="BG14" i="19"/>
  <c r="BC14" i="19"/>
  <c r="AY14" i="19"/>
  <c r="AU14" i="19"/>
  <c r="R14" i="19"/>
  <c r="S14" i="19" s="1"/>
  <c r="T14" i="19" s="1"/>
  <c r="Q14" i="19"/>
  <c r="P14" i="19"/>
  <c r="M14" i="19"/>
  <c r="J14" i="19"/>
  <c r="G14" i="19"/>
  <c r="BG13" i="19"/>
  <c r="BC13" i="19"/>
  <c r="AY13" i="19"/>
  <c r="AU13" i="19"/>
  <c r="R13" i="19"/>
  <c r="S13" i="19" s="1"/>
  <c r="T13" i="19" s="1"/>
  <c r="Q13" i="19"/>
  <c r="P13" i="19"/>
  <c r="M13" i="19"/>
  <c r="J13" i="19"/>
  <c r="G13" i="19"/>
  <c r="T12" i="19" l="1"/>
  <c r="BF19" i="18" l="1"/>
  <c r="D19" i="18"/>
  <c r="Q18" i="18"/>
  <c r="S18" i="18" s="1"/>
  <c r="T18" i="18" s="1"/>
  <c r="P18" i="18"/>
  <c r="M18" i="18"/>
  <c r="J18" i="18"/>
  <c r="G18" i="18"/>
  <c r="Q17" i="18"/>
  <c r="S17" i="18" s="1"/>
  <c r="T17" i="18" s="1"/>
  <c r="P17" i="18"/>
  <c r="M17" i="18"/>
  <c r="J17" i="18"/>
  <c r="G17" i="18"/>
  <c r="Q16" i="18"/>
  <c r="S16" i="18" s="1"/>
  <c r="T16" i="18" s="1"/>
  <c r="P16" i="18"/>
  <c r="M16" i="18"/>
  <c r="J16" i="18"/>
  <c r="G16" i="18"/>
  <c r="Q15" i="18"/>
  <c r="S15" i="18" s="1"/>
  <c r="T15" i="18" s="1"/>
  <c r="P15" i="18"/>
  <c r="M15" i="18"/>
  <c r="J15" i="18"/>
  <c r="G15" i="18"/>
  <c r="R14" i="18"/>
  <c r="S14" i="18" s="1"/>
  <c r="T14" i="18" s="1"/>
  <c r="P14" i="18"/>
  <c r="M14" i="18"/>
  <c r="J14" i="18"/>
  <c r="G14" i="18"/>
  <c r="BG13" i="18"/>
  <c r="BC13" i="18"/>
  <c r="AY13" i="18"/>
  <c r="AU13" i="18"/>
  <c r="R13" i="18"/>
  <c r="Q13" i="18"/>
  <c r="P13" i="18"/>
  <c r="M13" i="18"/>
  <c r="J13" i="18"/>
  <c r="G13" i="18"/>
  <c r="S13" i="18" l="1"/>
  <c r="T13" i="18" s="1"/>
  <c r="T12" i="18" s="1"/>
  <c r="BF19" i="16" l="1"/>
  <c r="D19" i="16"/>
  <c r="Q18" i="16"/>
  <c r="S18" i="16" s="1"/>
  <c r="P18" i="16"/>
  <c r="M18" i="16"/>
  <c r="J18" i="16"/>
  <c r="G18" i="16"/>
  <c r="Q17" i="16"/>
  <c r="S17" i="16" s="1"/>
  <c r="T17" i="16" s="1"/>
  <c r="P17" i="16"/>
  <c r="M17" i="16"/>
  <c r="J17" i="16"/>
  <c r="G17" i="16"/>
  <c r="Q16" i="16"/>
  <c r="S16" i="16" s="1"/>
  <c r="T16" i="16" s="1"/>
  <c r="P16" i="16"/>
  <c r="M16" i="16"/>
  <c r="J16" i="16"/>
  <c r="G16" i="16"/>
  <c r="Q15" i="16"/>
  <c r="S15" i="16" s="1"/>
  <c r="T15" i="16" s="1"/>
  <c r="P15" i="16"/>
  <c r="M15" i="16"/>
  <c r="J15" i="16"/>
  <c r="G15" i="16"/>
  <c r="Q14" i="16"/>
  <c r="S14" i="16" s="1"/>
  <c r="T14" i="16" s="1"/>
  <c r="P14" i="16"/>
  <c r="M14" i="16"/>
  <c r="J14" i="16"/>
  <c r="G14" i="16"/>
  <c r="BG13" i="16"/>
  <c r="BC13" i="16"/>
  <c r="AY13" i="16"/>
  <c r="AU13" i="16"/>
  <c r="Q13" i="16"/>
  <c r="S13" i="16" s="1"/>
  <c r="T13" i="16" s="1"/>
  <c r="P13" i="16"/>
  <c r="M13" i="16"/>
  <c r="J13" i="16"/>
  <c r="G13" i="16"/>
  <c r="T12" i="16" l="1"/>
  <c r="BF18" i="15"/>
  <c r="D18" i="15"/>
  <c r="T17" i="15"/>
  <c r="R17" i="15"/>
  <c r="Q17" i="15"/>
  <c r="BG16" i="15"/>
  <c r="BC16" i="15"/>
  <c r="AY16" i="15"/>
  <c r="AU16" i="15"/>
  <c r="R16" i="15"/>
  <c r="Q16" i="15"/>
  <c r="P16" i="15"/>
  <c r="M16" i="15"/>
  <c r="J16" i="15"/>
  <c r="G16" i="15"/>
  <c r="R15" i="15"/>
  <c r="S15" i="15" s="1"/>
  <c r="T15" i="15" s="1"/>
  <c r="P15" i="15"/>
  <c r="M15" i="15"/>
  <c r="J15" i="15"/>
  <c r="G15" i="15"/>
  <c r="R14" i="15"/>
  <c r="Q14" i="15"/>
  <c r="P14" i="15"/>
  <c r="M14" i="15"/>
  <c r="J14" i="15"/>
  <c r="G14" i="15"/>
  <c r="BG13" i="15"/>
  <c r="BC13" i="15"/>
  <c r="AY13" i="15"/>
  <c r="AU13" i="15"/>
  <c r="R13" i="15"/>
  <c r="S13" i="15" s="1"/>
  <c r="T13" i="15" s="1"/>
  <c r="P13" i="15"/>
  <c r="M13" i="15"/>
  <c r="J13" i="15"/>
  <c r="G13" i="15"/>
  <c r="S16" i="15" l="1"/>
  <c r="T16" i="15" s="1"/>
  <c r="S14" i="15"/>
  <c r="T14" i="15" s="1"/>
  <c r="T12" i="15" s="1"/>
  <c r="BF20" i="12" l="1"/>
  <c r="D20" i="12"/>
  <c r="BG19" i="12"/>
  <c r="BC19" i="12"/>
  <c r="AY19" i="12"/>
  <c r="AU19" i="12"/>
  <c r="R19" i="12"/>
  <c r="Q19" i="12"/>
  <c r="P19" i="12"/>
  <c r="M19" i="12"/>
  <c r="J19" i="12"/>
  <c r="G19" i="12"/>
  <c r="BG18" i="12"/>
  <c r="BC18" i="12"/>
  <c r="AY18" i="12"/>
  <c r="AU18" i="12"/>
  <c r="R18" i="12"/>
  <c r="Q18" i="12"/>
  <c r="P18" i="12"/>
  <c r="M18" i="12"/>
  <c r="J18" i="12"/>
  <c r="G18" i="12"/>
  <c r="BG17" i="12"/>
  <c r="BC17" i="12"/>
  <c r="AY17" i="12"/>
  <c r="AU17" i="12"/>
  <c r="R17" i="12"/>
  <c r="Q17" i="12"/>
  <c r="P17" i="12"/>
  <c r="M17" i="12"/>
  <c r="J17" i="12"/>
  <c r="G17" i="12"/>
  <c r="BG16" i="12"/>
  <c r="BC16" i="12"/>
  <c r="AY16" i="12"/>
  <c r="AU16" i="12"/>
  <c r="R16" i="12"/>
  <c r="S16" i="12" s="1"/>
  <c r="T16" i="12" s="1"/>
  <c r="Q16" i="12"/>
  <c r="P16" i="12"/>
  <c r="M16" i="12"/>
  <c r="J16" i="12"/>
  <c r="G16" i="12"/>
  <c r="BG15" i="12"/>
  <c r="BC15" i="12"/>
  <c r="AY15" i="12"/>
  <c r="AU15" i="12"/>
  <c r="R15" i="12"/>
  <c r="Q15" i="12"/>
  <c r="P15" i="12"/>
  <c r="M15" i="12"/>
  <c r="J15" i="12"/>
  <c r="G15" i="12"/>
  <c r="BG14" i="12"/>
  <c r="BC14" i="12"/>
  <c r="AY14" i="12"/>
  <c r="AU14" i="12"/>
  <c r="R14" i="12"/>
  <c r="S14" i="12" s="1"/>
  <c r="T14" i="12" s="1"/>
  <c r="Q14" i="12"/>
  <c r="P14" i="12"/>
  <c r="M14" i="12"/>
  <c r="J14" i="12"/>
  <c r="G14" i="12"/>
  <c r="BG13" i="12"/>
  <c r="BC13" i="12"/>
  <c r="AY13" i="12"/>
  <c r="AU13" i="12"/>
  <c r="R13" i="12"/>
  <c r="Q13" i="12"/>
  <c r="P13" i="12"/>
  <c r="M13" i="12"/>
  <c r="J13" i="12"/>
  <c r="G13" i="12"/>
  <c r="S15" i="12" l="1"/>
  <c r="T15" i="12" s="1"/>
  <c r="S17" i="12"/>
  <c r="T17" i="12" s="1"/>
  <c r="S19" i="12"/>
  <c r="T19" i="12" s="1"/>
  <c r="S13" i="12"/>
  <c r="T13" i="12" s="1"/>
  <c r="T12" i="12" s="1"/>
  <c r="S18" i="12"/>
  <c r="T18" i="12" s="1"/>
  <c r="BF16" i="11" l="1"/>
  <c r="D16" i="11"/>
  <c r="BG15" i="11"/>
  <c r="BC15" i="11"/>
  <c r="AY15" i="11"/>
  <c r="AU15" i="11"/>
  <c r="Q15" i="11"/>
  <c r="S15" i="11" s="1"/>
  <c r="T15" i="11" s="1"/>
  <c r="P15" i="11"/>
  <c r="M15" i="11"/>
  <c r="J15" i="11"/>
  <c r="G15" i="11"/>
  <c r="BG14" i="11"/>
  <c r="BC14" i="11"/>
  <c r="AY14" i="11"/>
  <c r="AU14" i="11"/>
  <c r="R14" i="11"/>
  <c r="Q14" i="11"/>
  <c r="P14" i="11"/>
  <c r="M14" i="11"/>
  <c r="J14" i="11"/>
  <c r="G14" i="11"/>
  <c r="BG13" i="11"/>
  <c r="BC13" i="11"/>
  <c r="AY13" i="11"/>
  <c r="AU13" i="11"/>
  <c r="R13" i="11"/>
  <c r="Q13" i="11"/>
  <c r="P13" i="11"/>
  <c r="M13" i="11"/>
  <c r="J13" i="11"/>
  <c r="G13" i="11"/>
  <c r="S13" i="11" l="1"/>
  <c r="T13" i="11" s="1"/>
  <c r="T12" i="11" s="1"/>
  <c r="S14" i="11"/>
  <c r="T14" i="11" s="1"/>
  <c r="BF22" i="10" l="1"/>
  <c r="D22" i="10"/>
  <c r="Q21" i="10"/>
  <c r="S21" i="10" s="1"/>
  <c r="T21" i="10" s="1"/>
  <c r="P21" i="10"/>
  <c r="M21" i="10"/>
  <c r="J21" i="10"/>
  <c r="G21" i="10"/>
  <c r="Q20" i="10"/>
  <c r="S20" i="10" s="1"/>
  <c r="T20" i="10" s="1"/>
  <c r="P20" i="10"/>
  <c r="M20" i="10"/>
  <c r="J20" i="10"/>
  <c r="G20" i="10"/>
  <c r="Q19" i="10"/>
  <c r="S19" i="10" s="1"/>
  <c r="T19" i="10" s="1"/>
  <c r="P19" i="10"/>
  <c r="M19" i="10"/>
  <c r="J19" i="10"/>
  <c r="G19" i="10"/>
  <c r="Q18" i="10"/>
  <c r="S18" i="10" s="1"/>
  <c r="T18" i="10" s="1"/>
  <c r="P18" i="10"/>
  <c r="M18" i="10"/>
  <c r="J18" i="10"/>
  <c r="G18" i="10"/>
  <c r="Q17" i="10"/>
  <c r="S17" i="10" s="1"/>
  <c r="T17" i="10" s="1"/>
  <c r="P17" i="10"/>
  <c r="M17" i="10"/>
  <c r="J17" i="10"/>
  <c r="G17" i="10"/>
  <c r="Q16" i="10"/>
  <c r="S16" i="10" s="1"/>
  <c r="T16" i="10" s="1"/>
  <c r="P16" i="10"/>
  <c r="M16" i="10"/>
  <c r="J16" i="10"/>
  <c r="G16" i="10"/>
  <c r="Q15" i="10"/>
  <c r="S15" i="10" s="1"/>
  <c r="T15" i="10" s="1"/>
  <c r="P15" i="10"/>
  <c r="M15" i="10"/>
  <c r="J15" i="10"/>
  <c r="G15" i="10"/>
  <c r="Q14" i="10"/>
  <c r="S14" i="10" s="1"/>
  <c r="T14" i="10" s="1"/>
  <c r="P14" i="10"/>
  <c r="M14" i="10"/>
  <c r="J14" i="10"/>
  <c r="G14" i="10"/>
  <c r="Q13" i="10"/>
  <c r="S13" i="10" s="1"/>
  <c r="T13" i="10" s="1"/>
  <c r="T12" i="10" s="1"/>
  <c r="P13" i="10"/>
  <c r="M13" i="10"/>
  <c r="J13" i="10"/>
  <c r="G13" i="10"/>
  <c r="BF23" i="9"/>
  <c r="D23" i="9"/>
  <c r="Q17" i="9"/>
  <c r="S17" i="9" s="1"/>
  <c r="T17" i="9" s="1"/>
  <c r="P17" i="9"/>
  <c r="M17" i="9"/>
  <c r="J17" i="9"/>
  <c r="G17" i="9"/>
  <c r="Q16" i="9"/>
  <c r="S16" i="9" s="1"/>
  <c r="T16" i="9" s="1"/>
  <c r="P16" i="9"/>
  <c r="M16" i="9"/>
  <c r="J16" i="9"/>
  <c r="G16" i="9"/>
  <c r="Q15" i="9"/>
  <c r="S15" i="9" s="1"/>
  <c r="T15" i="9" s="1"/>
  <c r="P15" i="9"/>
  <c r="M15" i="9"/>
  <c r="J15" i="9"/>
  <c r="G15" i="9"/>
  <c r="R14" i="9"/>
  <c r="Q14" i="9"/>
  <c r="P14" i="9"/>
  <c r="M14" i="9"/>
  <c r="J14" i="9"/>
  <c r="G14" i="9"/>
  <c r="BG13" i="9"/>
  <c r="BC13" i="9"/>
  <c r="AY13" i="9"/>
  <c r="AU13" i="9"/>
  <c r="R13" i="9"/>
  <c r="Q13" i="9"/>
  <c r="P13" i="9"/>
  <c r="M13" i="9"/>
  <c r="J13" i="9"/>
  <c r="G13" i="9"/>
  <c r="S13" i="9" l="1"/>
  <c r="T13" i="9" s="1"/>
  <c r="S14" i="9"/>
  <c r="T14" i="9" s="1"/>
  <c r="T12" i="9" l="1"/>
  <c r="BF20" i="6"/>
  <c r="D20" i="6"/>
  <c r="Q19" i="6"/>
  <c r="S19" i="6" s="1"/>
  <c r="T19" i="6" s="1"/>
  <c r="P19" i="6"/>
  <c r="M19" i="6"/>
  <c r="J19" i="6"/>
  <c r="G19" i="6"/>
  <c r="Q18" i="6"/>
  <c r="S18" i="6" s="1"/>
  <c r="T18" i="6" s="1"/>
  <c r="P18" i="6"/>
  <c r="M18" i="6"/>
  <c r="J18" i="6"/>
  <c r="G18" i="6"/>
  <c r="Q17" i="6"/>
  <c r="S17" i="6" s="1"/>
  <c r="T17" i="6" s="1"/>
  <c r="P17" i="6"/>
  <c r="M17" i="6"/>
  <c r="J17" i="6"/>
  <c r="G17" i="6"/>
  <c r="Q16" i="6"/>
  <c r="S16" i="6" s="1"/>
  <c r="T16" i="6" s="1"/>
  <c r="P16" i="6"/>
  <c r="M16" i="6"/>
  <c r="J16" i="6"/>
  <c r="G16" i="6"/>
  <c r="Q15" i="6"/>
  <c r="S15" i="6" s="1"/>
  <c r="T15" i="6" s="1"/>
  <c r="P15" i="6"/>
  <c r="M15" i="6"/>
  <c r="J15" i="6"/>
  <c r="G15" i="6"/>
  <c r="R14" i="6"/>
  <c r="Q14" i="6"/>
  <c r="P14" i="6"/>
  <c r="M14" i="6"/>
  <c r="J14" i="6"/>
  <c r="G14" i="6"/>
  <c r="BG13" i="6"/>
  <c r="BC13" i="6"/>
  <c r="AY13" i="6"/>
  <c r="AU13" i="6"/>
  <c r="R13" i="6"/>
  <c r="Q13" i="6"/>
  <c r="P13" i="6"/>
  <c r="M13" i="6"/>
  <c r="J13" i="6"/>
  <c r="G13" i="6"/>
  <c r="S14" i="6" l="1"/>
  <c r="T14" i="6" s="1"/>
  <c r="S13" i="6"/>
  <c r="T13" i="6" s="1"/>
  <c r="T12" i="6" s="1"/>
  <c r="BF17" i="5" l="1"/>
  <c r="D17" i="5"/>
  <c r="Q16" i="5"/>
  <c r="S16" i="5" s="1"/>
  <c r="T16" i="5" s="1"/>
  <c r="P16" i="5"/>
  <c r="M16" i="5"/>
  <c r="J16" i="5"/>
  <c r="G16" i="5"/>
  <c r="S15" i="5"/>
  <c r="T15" i="5" s="1"/>
  <c r="P15" i="5"/>
  <c r="M15" i="5"/>
  <c r="J15" i="5"/>
  <c r="G15" i="5"/>
  <c r="R14" i="5"/>
  <c r="Q14" i="5"/>
  <c r="P14" i="5"/>
  <c r="M14" i="5"/>
  <c r="J14" i="5"/>
  <c r="G14" i="5"/>
  <c r="BG13" i="5"/>
  <c r="BC13" i="5"/>
  <c r="AY13" i="5"/>
  <c r="AU13" i="5"/>
  <c r="R13" i="5"/>
  <c r="S13" i="5" s="1"/>
  <c r="T13" i="5" s="1"/>
  <c r="P13" i="5"/>
  <c r="M13" i="5"/>
  <c r="J13" i="5"/>
  <c r="S14" i="5" l="1"/>
  <c r="T14" i="5" s="1"/>
  <c r="T12" i="5" s="1"/>
  <c r="BF27" i="4" l="1"/>
  <c r="D27" i="4"/>
  <c r="R17" i="4"/>
  <c r="Q17" i="4"/>
  <c r="P17" i="4"/>
  <c r="M17" i="4"/>
  <c r="J17" i="4"/>
  <c r="G17" i="4"/>
  <c r="R16" i="4"/>
  <c r="S16" i="4" s="1"/>
  <c r="T16" i="4" s="1"/>
  <c r="Q16" i="4"/>
  <c r="P16" i="4"/>
  <c r="M16" i="4"/>
  <c r="J16" i="4"/>
  <c r="G16" i="4"/>
  <c r="R15" i="4"/>
  <c r="Q15" i="4"/>
  <c r="P15" i="4"/>
  <c r="M15" i="4"/>
  <c r="J15" i="4"/>
  <c r="G15" i="4"/>
  <c r="R14" i="4"/>
  <c r="S14" i="4" s="1"/>
  <c r="T14" i="4" s="1"/>
  <c r="P14" i="4"/>
  <c r="M14" i="4"/>
  <c r="J14" i="4"/>
  <c r="G14" i="4"/>
  <c r="R13" i="4"/>
  <c r="Q13" i="4"/>
  <c r="P13" i="4"/>
  <c r="M13" i="4"/>
  <c r="J13" i="4"/>
  <c r="G13" i="4"/>
  <c r="S15" i="4" l="1"/>
  <c r="T15" i="4" s="1"/>
  <c r="S17" i="4"/>
  <c r="T17" i="4" s="1"/>
  <c r="S13" i="4"/>
  <c r="T13" i="4" s="1"/>
  <c r="T12" i="4" s="1"/>
  <c r="BF18" i="3"/>
  <c r="D18" i="3"/>
  <c r="T12" i="3"/>
  <c r="R23" i="2" l="1"/>
  <c r="S23" i="2" s="1"/>
  <c r="D23" i="2"/>
  <c r="R22" i="2"/>
  <c r="S22" i="2" s="1"/>
  <c r="D22" i="2"/>
  <c r="R21" i="2"/>
  <c r="S21" i="2" s="1"/>
  <c r="D21" i="2"/>
  <c r="R20" i="2"/>
  <c r="Q20" i="2"/>
  <c r="D20" i="2"/>
  <c r="R19" i="2"/>
  <c r="S19" i="2" s="1"/>
  <c r="D19" i="2"/>
  <c r="R18" i="2"/>
  <c r="Q18" i="2"/>
  <c r="D18" i="2"/>
  <c r="R17" i="2"/>
  <c r="Q17" i="2"/>
  <c r="S17" i="2" s="1"/>
  <c r="T17" i="2" s="1"/>
  <c r="D17" i="2"/>
  <c r="R16" i="2"/>
  <c r="S16" i="2" s="1"/>
  <c r="Q16" i="2"/>
  <c r="D16" i="2"/>
  <c r="R15" i="2"/>
  <c r="Q15" i="2"/>
  <c r="S15" i="2" s="1"/>
  <c r="T15" i="2" s="1"/>
  <c r="D15" i="2"/>
  <c r="R14" i="2"/>
  <c r="Q14" i="2"/>
  <c r="D14" i="2"/>
  <c r="R13" i="2"/>
  <c r="Q13" i="2"/>
  <c r="S13" i="2" s="1"/>
  <c r="T13" i="2" s="1"/>
  <c r="D13" i="2"/>
  <c r="R12" i="2"/>
  <c r="S12" i="2" s="1"/>
  <c r="Q12" i="2"/>
  <c r="D12" i="2"/>
  <c r="S20" i="2" l="1"/>
  <c r="T22" i="2"/>
  <c r="T12" i="2"/>
  <c r="T16" i="2"/>
  <c r="T21" i="2"/>
  <c r="T23" i="2"/>
  <c r="S18" i="2"/>
  <c r="T18" i="2" s="1"/>
  <c r="T20" i="2"/>
  <c r="T19" i="2"/>
  <c r="S14" i="2"/>
  <c r="T14" i="2" s="1"/>
</calcChain>
</file>

<file path=xl/comments1.xml><?xml version="1.0" encoding="utf-8"?>
<comments xmlns="http://schemas.openxmlformats.org/spreadsheetml/2006/main">
  <authors>
    <author>Olga Quintero</author>
    <author/>
    <author>Olga Patricia Quintero Castellanos</author>
    <author>tc={F58B8D64-CEA2-C24A-BCC6-51B4E235F78E}</author>
  </authors>
  <commentList>
    <comment ref="B10" authorId="0" shapeId="0">
      <text>
        <r>
          <rPr>
            <sz val="9"/>
            <color indexed="81"/>
            <rFont val="Tahoma"/>
            <family val="2"/>
          </rPr>
          <t xml:space="preserve">Numerar cada meta
</t>
        </r>
      </text>
    </comment>
    <comment ref="C10" authorId="0" shapeId="0">
      <text>
        <r>
          <rPr>
            <sz val="9"/>
            <color rgb="FF000000"/>
            <rFont val="Tahoma"/>
            <family val="2"/>
          </rPr>
          <t>Definir las metas a las que se compromete la dependencia para la vigencia</t>
        </r>
      </text>
    </comment>
    <comment ref="D10" authorId="0" shapeId="0">
      <text>
        <r>
          <rPr>
            <sz val="9"/>
            <color indexed="81"/>
            <rFont val="Tahoma"/>
            <family val="2"/>
          </rPr>
          <t xml:space="preserve">Peso de cada meta dentro del total de metas definidas, la suma de las mismas debe ser del 100%
</t>
        </r>
      </text>
    </comment>
    <comment ref="U10" authorId="1" shapeId="0">
      <text>
        <r>
          <rPr>
            <sz val="8"/>
            <color rgb="FF000000"/>
            <rFont val="Tahoma"/>
            <family val="2"/>
          </rPr>
          <t xml:space="preserve">Designación que identifica el indicador respectivo. Ej. “Informe de seguimiento plan
</t>
        </r>
        <r>
          <rPr>
            <sz val="8"/>
            <color rgb="FF000000"/>
            <rFont val="Tahoma"/>
            <family val="2"/>
          </rPr>
          <t xml:space="preserve">de desarrollo”
</t>
        </r>
      </text>
    </comment>
    <comment ref="V10" authorId="1" shapeId="0">
      <text>
        <r>
          <rPr>
            <sz val="8"/>
            <color rgb="FF000000"/>
            <rFont val="Tahoma"/>
            <family val="2"/>
          </rPr>
          <t xml:space="preserve">Constituye la razón de ser del indicador, establece el propósito o fin último de la
</t>
        </r>
        <r>
          <rPr>
            <sz val="8"/>
            <color rgb="FF000000"/>
            <rFont val="Tahoma"/>
            <family val="2"/>
          </rPr>
          <t xml:space="preserve">medición. La definición debe estar constituida por los siguientes elementos:
</t>
        </r>
        <r>
          <rPr>
            <sz val="8"/>
            <color rgb="FF000000"/>
            <rFont val="Tahoma"/>
            <family val="2"/>
          </rPr>
          <t xml:space="preserve">1)Qué se espera hacer
</t>
        </r>
        <r>
          <rPr>
            <sz val="8"/>
            <color rgb="FF000000"/>
            <rFont val="Tahoma"/>
            <family val="2"/>
          </rPr>
          <t xml:space="preserve">2)En donde se quiere hacer
</t>
        </r>
        <r>
          <rPr>
            <sz val="8"/>
            <color rgb="FF000000"/>
            <rFont val="Tahoma"/>
            <family val="2"/>
          </rPr>
          <t xml:space="preserve">3)Elementos de contexto o descriptivo
</t>
        </r>
      </text>
    </comment>
    <comment ref="W10" authorId="1" shapeId="0">
      <text>
        <r>
          <rPr>
            <sz val="8"/>
            <color rgb="FF000000"/>
            <rFont val="Tahoma"/>
            <family val="2"/>
          </rPr>
          <t xml:space="preserve">Hace referencia al Objeto, la descripción de lo que se va a
</t>
        </r>
        <r>
          <rPr>
            <sz val="8"/>
            <color rgb="FF000000"/>
            <rFont val="Tahoma"/>
            <family val="2"/>
          </rPr>
          <t xml:space="preserve">medir. Ej. (Documentos, jornadas, pactos, planes, proyectos, seguimientos, informes,
</t>
        </r>
        <r>
          <rPr>
            <sz val="8"/>
            <color rgb="FF000000"/>
            <rFont val="Tahoma"/>
            <family val="2"/>
          </rPr>
          <t xml:space="preserve">talleres, usuarios etc.).
</t>
        </r>
      </text>
    </comment>
    <comment ref="Z10" authorId="1" shapeId="0">
      <text>
        <r>
          <rPr>
            <sz val="10"/>
            <color rgb="FF000000"/>
            <rFont val="Arial"/>
            <family val="2"/>
          </rPr>
          <t xml:space="preserve">La naturaleza o tipo del indicador se establece de acuerdo con los
</t>
        </r>
        <r>
          <rPr>
            <sz val="10"/>
            <color rgb="FF000000"/>
            <rFont val="Arial"/>
            <family val="2"/>
          </rPr>
          <t xml:space="preserve">siguientes criterios: Logro de los resultados esperados (Eficacia), manejo de los recursos
</t>
        </r>
        <r>
          <rPr>
            <sz val="10"/>
            <color rgb="FF000000"/>
            <rFont val="Arial"/>
            <family val="2"/>
          </rPr>
          <t xml:space="preserve">disponibles (Eficiencia), impacto de la gestión adelantada (Efectividad), que se puede hacer
</t>
        </r>
        <r>
          <rPr>
            <sz val="10"/>
            <color rgb="FF000000"/>
            <rFont val="Arial"/>
            <family val="2"/>
          </rPr>
          <t xml:space="preserve">por proceso, por conjunto de procesos o en forma global para el sistema
</t>
        </r>
        <r>
          <rPr>
            <sz val="10"/>
            <color rgb="FF000000"/>
            <rFont val="Arial"/>
            <family val="2"/>
          </rPr>
          <t xml:space="preserve">
</t>
        </r>
      </text>
    </comment>
    <comment ref="AA10"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0" authorId="1" shapeId="0">
      <text>
        <r>
          <rPr>
            <sz val="10"/>
            <color rgb="FF000000"/>
            <rFont val="Arial"/>
            <family val="2"/>
          </rPr>
          <t xml:space="preserve">Corresponde al nivel dentro de Sector Seguridad, Convivencia y Justicia en donde
</t>
        </r>
        <r>
          <rPr>
            <sz val="10"/>
            <color rgb="FF000000"/>
            <rFont val="Arial"/>
            <family val="2"/>
          </rPr>
          <t xml:space="preserve">aplica el indicador;
</t>
        </r>
        <r>
          <rPr>
            <sz val="10"/>
            <color rgb="FF000000"/>
            <rFont val="Arial"/>
            <family val="2"/>
          </rPr>
          <t xml:space="preserve">1)Sectorial
</t>
        </r>
        <r>
          <rPr>
            <sz val="10"/>
            <color rgb="FF000000"/>
            <rFont val="Arial"/>
            <family val="2"/>
          </rPr>
          <t xml:space="preserve">2)Central 
</t>
        </r>
        <r>
          <rPr>
            <sz val="10"/>
            <color rgb="FF000000"/>
            <rFont val="Arial"/>
            <family val="2"/>
          </rPr>
          <t xml:space="preserve">3)Alcaldías locales
</t>
        </r>
      </text>
    </comment>
    <comment ref="AC10"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0" authorId="1" shapeId="0">
      <text>
        <r>
          <rPr>
            <sz val="10"/>
            <color rgb="FF000000"/>
            <rFont val="Arial"/>
            <family val="2"/>
          </rPr>
          <t xml:space="preserve">Es la frecuencia con la cual se recogen los datos para alimentar el
</t>
        </r>
        <r>
          <rPr>
            <sz val="10"/>
            <color rgb="FF000000"/>
            <rFont val="Arial"/>
            <family val="2"/>
          </rPr>
          <t xml:space="preserve">indicador
</t>
        </r>
      </text>
    </comment>
    <comment ref="AE10" authorId="1" shapeId="0">
      <text>
        <r>
          <rPr>
            <sz val="10"/>
            <rFont val="Arial"/>
            <family val="2"/>
          </rPr>
          <t xml:space="preserve">Calificación otorgada de acuerdo con las facilidades que se tengan
para tener la información
</t>
        </r>
      </text>
    </comment>
    <comment ref="AI10" authorId="1" shapeId="0">
      <text>
        <r>
          <rPr>
            <sz val="10"/>
            <rFont val="Arial"/>
            <family val="2"/>
          </rPr>
          <t xml:space="preserve">Este campo el sistema lo trae automáticamente a gestión
</t>
        </r>
      </text>
    </comment>
    <comment ref="AJ10" authorId="1" shapeId="0">
      <text>
        <r>
          <rPr>
            <sz val="10"/>
            <rFont val="Arial"/>
            <family val="2"/>
          </rPr>
          <t xml:space="preserve">Indica el ámbito o la cobertura
Indicador
</t>
        </r>
      </text>
    </comment>
    <comment ref="AK10" authorId="1" shapeId="0">
      <text>
        <r>
          <rPr>
            <sz val="10"/>
            <rFont val="Arial"/>
            <family val="2"/>
          </rPr>
          <t xml:space="preserve">Con que objetivos, procesos, proyectos o planes esta asociado el indicador, </t>
        </r>
        <r>
          <rPr>
            <b/>
            <sz val="10"/>
            <rFont val="Arial"/>
            <family val="2"/>
          </rPr>
          <t>ELIJA LOS QUE CREA NECESARIOS</t>
        </r>
      </text>
    </comment>
    <comment ref="AR10"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0"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0" authorId="1" shapeId="0">
      <text>
        <r>
          <rPr>
            <sz val="10"/>
            <rFont val="Arial"/>
            <family val="2"/>
          </rPr>
          <t>Responsables de la tarea del indicador</t>
        </r>
      </text>
    </comment>
    <comment ref="AF11" authorId="1" shapeId="0">
      <text>
        <r>
          <rPr>
            <sz val="10"/>
            <rFont val="Arial"/>
            <family val="2"/>
          </rPr>
          <t xml:space="preserve">Es el dato referencia para la comparación. En el caso de que no exista, se
escribirá no aplica (N.A)
</t>
        </r>
      </text>
    </comment>
    <comment ref="AG11" authorId="1" shapeId="0">
      <text>
        <r>
          <rPr>
            <sz val="10"/>
            <color rgb="FF000000"/>
            <rFont val="Arial"/>
            <family val="2"/>
          </rPr>
          <t>Año vigencia del indicador</t>
        </r>
      </text>
    </comment>
    <comment ref="AH11" authorId="1" shapeId="0">
      <text>
        <r>
          <rPr>
            <sz val="10"/>
            <rFont val="Arial"/>
            <family val="2"/>
          </rPr>
          <t>Corresponde al periodo del cual se ha tomando la línea base para el
Indicador</t>
        </r>
      </text>
    </comment>
    <comment ref="AK11"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1" authorId="1" shapeId="0">
      <text>
        <r>
          <rPr>
            <sz val="10"/>
            <rFont val="Arial"/>
            <family val="2"/>
          </rPr>
          <t>Si esta asociado a plan de desarrollo escriba el No. Y la descripción de la meta específica</t>
        </r>
      </text>
    </comment>
    <comment ref="AM11" authorId="1" shapeId="0">
      <text>
        <r>
          <rPr>
            <sz val="10"/>
            <rFont val="Arial"/>
            <family val="2"/>
          </rPr>
          <t>Si hace parte de PMR escriba la meta específica</t>
        </r>
      </text>
    </comment>
    <comment ref="AN11" authorId="1" shapeId="0">
      <text>
        <r>
          <rPr>
            <sz val="10"/>
            <rFont val="Arial"/>
            <family val="2"/>
          </rPr>
          <t>Si la acción  es producto del análisis de la matriz DOFA, escriba la debilidad, Oportunidad, Fortaleza o Amenaza  a la que le apunta.</t>
        </r>
      </text>
    </comment>
    <comment ref="AO11" authorId="1" shapeId="0">
      <text>
        <r>
          <rPr>
            <sz val="10"/>
            <rFont val="Arial"/>
            <family val="2"/>
          </rPr>
          <t xml:space="preserve">Si la meta hace parte de un proyecto, escoja el proyecto </t>
        </r>
      </text>
    </comment>
    <comment ref="AP11" authorId="1" shapeId="0">
      <text>
        <r>
          <rPr>
            <sz val="10"/>
            <rFont val="Arial"/>
            <family val="2"/>
          </rPr>
          <t>Hace parte de cual  Política del calidad en el marco del modelo MIPG, escoja</t>
        </r>
      </text>
    </comment>
    <comment ref="AQ11" authorId="1" shapeId="0">
      <text>
        <r>
          <rPr>
            <sz val="10"/>
            <rFont val="Arial"/>
            <family val="2"/>
          </rPr>
          <t xml:space="preserve">Hace parte de cual Plan Institucional, escoja
</t>
        </r>
      </text>
    </comment>
    <comment ref="AV11" authorId="2" shapeId="0">
      <text>
        <r>
          <rPr>
            <b/>
            <sz val="9"/>
            <color rgb="FF000000"/>
            <rFont val="Tahoma"/>
            <family val="2"/>
          </rPr>
          <t>Olga Patricia Quintero Castellanos:</t>
        </r>
        <r>
          <rPr>
            <sz val="9"/>
            <color rgb="FF000000"/>
            <rFont val="Tahoma"/>
            <family val="2"/>
          </rPr>
          <t xml:space="preserve">
</t>
        </r>
        <r>
          <rPr>
            <sz val="9"/>
            <color rgb="FF000000"/>
            <rFont val="Tahoma"/>
            <family val="2"/>
          </rPr>
          <t>Escriba el valor ejecutado de la meta en la misma unidad en que este programada</t>
        </r>
      </text>
    </comment>
    <comment ref="AW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1" authorId="0" shapeId="0">
      <text>
        <r>
          <rPr>
            <sz val="9"/>
            <color indexed="81"/>
            <rFont val="Tahoma"/>
            <family val="2"/>
          </rPr>
          <t xml:space="preserve">Soportes fisicos y/o digitales,
 que permiten dar cuenta de los logros y resultados de la meta
</t>
        </r>
      </text>
    </comment>
    <comment ref="AZ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1" authorId="0" shapeId="0">
      <text>
        <r>
          <rPr>
            <sz val="9"/>
            <color indexed="81"/>
            <rFont val="Tahoma"/>
            <family val="2"/>
          </rPr>
          <t xml:space="preserve">Soportes fisicos y/o digitales,
 que permiten dar cuenta de los logros y resultados de la meta
</t>
        </r>
      </text>
    </comment>
    <comment ref="BD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1" authorId="0" shapeId="0">
      <text>
        <r>
          <rPr>
            <sz val="9"/>
            <color indexed="81"/>
            <rFont val="Tahoma"/>
            <family val="2"/>
          </rPr>
          <t xml:space="preserve">Soportes fisicos y/o digitales,
 que permiten dar cuenta de los logros y resultados de la meta
</t>
        </r>
      </text>
    </comment>
    <comment ref="BH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1" authorId="0" shapeId="0">
      <text>
        <r>
          <rPr>
            <sz val="9"/>
            <color indexed="81"/>
            <rFont val="Tahoma"/>
            <family val="2"/>
          </rPr>
          <t xml:space="preserve">Soportes fisicos y/o digitales,
 que permiten dar cuenta de los logros y resultados de la meta
</t>
        </r>
      </text>
    </comment>
    <comment ref="C19" authorId="0" shapeId="0">
      <text>
        <r>
          <rPr>
            <b/>
            <sz val="9"/>
            <color rgb="FF000000"/>
            <rFont val="Tahoma"/>
            <family val="2"/>
          </rPr>
          <t>Olga Quintero:</t>
        </r>
        <r>
          <rPr>
            <sz val="9"/>
            <color rgb="FF000000"/>
            <rFont val="Tahoma"/>
            <family val="2"/>
          </rPr>
          <t xml:space="preserve">
</t>
        </r>
        <r>
          <rPr>
            <sz val="9"/>
            <color rgb="FF000000"/>
            <rFont val="Tahoma"/>
            <family val="2"/>
          </rPr>
          <t xml:space="preserve">PEI - 4 Enero, Abril, Julio, octubre
</t>
        </r>
        <r>
          <rPr>
            <sz val="9"/>
            <color rgb="FF000000"/>
            <rFont val="Tahoma"/>
            <family val="2"/>
          </rPr>
          <t xml:space="preserve">POA- 4 Enero, Abril, julio, octubre
</t>
        </r>
        <r>
          <rPr>
            <sz val="9"/>
            <color rgb="FF000000"/>
            <rFont val="Tahoma"/>
            <family val="2"/>
          </rPr>
          <t xml:space="preserve">PA -  4 Enero, Abril, Julio, octubre
</t>
        </r>
        <r>
          <rPr>
            <sz val="9"/>
            <color rgb="FF000000"/>
            <rFont val="Tahoma"/>
            <family val="2"/>
          </rPr>
          <t xml:space="preserve">PAAC en lo relacionado con Planeación - 3 enero, mayo, septiembre;
</t>
        </r>
        <r>
          <rPr>
            <sz val="9"/>
            <color rgb="FF000000"/>
            <rFont val="Tahoma"/>
            <family val="2"/>
          </rPr>
          <t xml:space="preserve">Plan de Adecuación y Sostenibilidad - 3 Abril, julio, octubre
</t>
        </r>
      </text>
    </comment>
    <comment ref="V19" authorId="3"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revisar si el alcance es solo seguimiento o también formulación.</t>
        </r>
      </text>
    </comment>
  </commentList>
</comments>
</file>

<file path=xl/comments10.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11.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12.xml><?xml version="1.0" encoding="utf-8"?>
<comments xmlns="http://schemas.openxmlformats.org/spreadsheetml/2006/main">
  <authors>
    <author>Olga Quintero</author>
    <author/>
    <author>Olga Patricia Quintero Castellanos</author>
    <author>Claudia Patricia Ardila Díaz</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 ref="C13" authorId="3" shapeId="0">
      <text>
        <r>
          <rPr>
            <b/>
            <sz val="11"/>
            <color indexed="81"/>
            <rFont val="Tahoma"/>
            <family val="2"/>
          </rPr>
          <t>Claudia Patricia Ardila Díaz:</t>
        </r>
        <r>
          <rPr>
            <sz val="11"/>
            <color indexed="81"/>
            <rFont val="Tahoma"/>
            <family val="2"/>
          </rPr>
          <t xml:space="preserve">
Cuantas y que periodos</t>
        </r>
      </text>
    </comment>
    <comment ref="U13" authorId="3" shapeId="0">
      <text>
        <r>
          <rPr>
            <b/>
            <sz val="11"/>
            <color indexed="81"/>
            <rFont val="Tahoma"/>
            <family val="2"/>
          </rPr>
          <t>Claudia Patricia Ardila 
El nombre debe indentificar la meta y el indicador definido.</t>
        </r>
      </text>
    </comment>
    <comment ref="AK13" authorId="3" shapeId="0">
      <text>
        <r>
          <rPr>
            <b/>
            <sz val="11"/>
            <color indexed="81"/>
            <rFont val="Tahoma"/>
            <family val="2"/>
          </rPr>
          <t>Claudia Patricia Ardila Díaz:</t>
        </r>
        <r>
          <rPr>
            <sz val="11"/>
            <color indexed="81"/>
            <rFont val="Tahoma"/>
            <family val="2"/>
          </rPr>
          <t xml:space="preserve">
Se debe identificar el objetivo estratégico que ha sido establecido en la entidad en igual condición precisando numéricamente a cuál corresponde. </t>
        </r>
      </text>
    </comment>
    <comment ref="C14" authorId="3" shapeId="0">
      <text>
        <r>
          <rPr>
            <b/>
            <sz val="11"/>
            <color indexed="81"/>
            <rFont val="Tahoma"/>
            <family val="2"/>
          </rPr>
          <t>Claudia Patricia Ardila Díaz:</t>
        </r>
        <r>
          <rPr>
            <sz val="11"/>
            <color indexed="81"/>
            <rFont val="Tahoma"/>
            <family val="2"/>
          </rPr>
          <t xml:space="preserve">
¿Cuántos y en que periodo, lo cual debe quedar armonizado con la distribución que se realice en cada periodo  es decie de los XXX cuantos en el primer trimestre? Segundo  . . . </t>
        </r>
      </text>
    </comment>
    <comment ref="C15" authorId="3" shapeId="0">
      <text>
        <r>
          <rPr>
            <b/>
            <sz val="11"/>
            <color indexed="81"/>
            <rFont val="Tahoma"/>
            <family val="2"/>
          </rPr>
          <t>Claudia Patricia Ardila Díaz:</t>
        </r>
        <r>
          <rPr>
            <sz val="11"/>
            <color indexed="81"/>
            <rFont val="Tahoma"/>
            <family val="2"/>
          </rPr>
          <t xml:space="preserve">
6 mensuales, trimestrales, semestrales, año?
Precisar</t>
        </r>
      </text>
    </comment>
    <comment ref="C16" authorId="3" shapeId="0">
      <text>
        <r>
          <rPr>
            <b/>
            <sz val="11"/>
            <color indexed="81"/>
            <rFont val="Tahoma"/>
            <family val="2"/>
          </rPr>
          <t>Claudia Patricia Ardila Díaz:</t>
        </r>
        <r>
          <rPr>
            <sz val="11"/>
            <color indexed="81"/>
            <rFont val="Tahoma"/>
            <family val="2"/>
          </rPr>
          <t xml:space="preserve">
El alcance de gestionar es: Diseñar, estructuración, diligenciamiento, creación, implementación? De manera específica se recomienda  precisar un poco más que es lo que se desea gestionar, en que recaerá la acción definida, el criterio de la gestión y el periodo en el que se realizará, información base para posteriormente hacer la distribución en cada periodo, la definición del indicador y el seguimiento que se realizará.</t>
        </r>
      </text>
    </comment>
  </commentList>
</comments>
</file>

<file path=xl/comments13.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14.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15.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16.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12"/>
            <color indexed="8"/>
            <rFont val="Tahoma"/>
            <family val="2"/>
          </rPr>
          <t>Hace referencia al Objeto, la descripción de lo que se va a
medir. Ej. (Documentos, jornadas, pactos, planes, proyectos, seguimientos, informes,
talleres, usuarios etc.).
&gt;</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4"/>
            <color indexed="81"/>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17.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18.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19.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2.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20.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21.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22.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23.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3.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t>
        </r>
        <r>
          <rPr>
            <sz val="8"/>
            <color rgb="FF000000"/>
            <rFont val="Tahoma"/>
            <family val="2"/>
          </rPr>
          <t xml:space="preserve">medición. La definición debe estar constituida por los siguientes elementos:
</t>
        </r>
        <r>
          <rPr>
            <sz val="8"/>
            <color rgb="FF000000"/>
            <rFont val="Tahoma"/>
            <family val="2"/>
          </rPr>
          <t xml:space="preserve">1)Qué se espera hacer
</t>
        </r>
        <r>
          <rPr>
            <sz val="8"/>
            <color rgb="FF000000"/>
            <rFont val="Tahoma"/>
            <family val="2"/>
          </rPr>
          <t xml:space="preserve">2)En donde se quiere hacer
</t>
        </r>
        <r>
          <rPr>
            <sz val="8"/>
            <color rgb="FF000000"/>
            <rFont val="Tahoma"/>
            <family val="2"/>
          </rPr>
          <t xml:space="preserve">3)Elementos de contexto o descriptivo
</t>
        </r>
      </text>
    </comment>
    <comment ref="W11" authorId="1" shapeId="0">
      <text>
        <r>
          <rPr>
            <sz val="8"/>
            <color rgb="FF000000"/>
            <rFont val="Tahoma"/>
            <family val="2"/>
          </rPr>
          <t xml:space="preserve">Hace referencia al Objeto, la descripción de lo que se va a
</t>
        </r>
        <r>
          <rPr>
            <sz val="8"/>
            <color rgb="FF000000"/>
            <rFont val="Tahoma"/>
            <family val="2"/>
          </rPr>
          <t xml:space="preserve">medir. Ej. (Documentos, jornadas, pactos, planes, proyectos, seguimientos, informes,
</t>
        </r>
        <r>
          <rPr>
            <sz val="8"/>
            <color rgb="FF000000"/>
            <rFont val="Tahoma"/>
            <family val="2"/>
          </rPr>
          <t xml:space="preserve">talleres, usuarios etc.).
</t>
        </r>
      </text>
    </comment>
    <comment ref="Z11" authorId="1" shapeId="0">
      <text>
        <r>
          <rPr>
            <sz val="10"/>
            <color rgb="FF000000"/>
            <rFont val="Arial"/>
            <family val="2"/>
          </rPr>
          <t xml:space="preserve">La naturaleza o tipo del indicador se establece de acuerdo con los
</t>
        </r>
        <r>
          <rPr>
            <sz val="10"/>
            <color rgb="FF000000"/>
            <rFont val="Arial"/>
            <family val="2"/>
          </rPr>
          <t xml:space="preserve">siguientes criterios: Logro de los resultados esperados (Eficacia), manejo de los recursos
</t>
        </r>
        <r>
          <rPr>
            <sz val="10"/>
            <color rgb="FF000000"/>
            <rFont val="Arial"/>
            <family val="2"/>
          </rPr>
          <t xml:space="preserve">disponibles (Eficiencia), impacto de la gestión adelantada (Efectividad), que se puede hacer
</t>
        </r>
        <r>
          <rPr>
            <sz val="10"/>
            <color rgb="FF000000"/>
            <rFont val="Arial"/>
            <family val="2"/>
          </rPr>
          <t xml:space="preserve">por proceso, por conjunto de procesos o en forma global para el sistema
</t>
        </r>
        <r>
          <rPr>
            <sz val="10"/>
            <color rgb="FF000000"/>
            <rFont val="Arial"/>
            <family val="2"/>
          </rPr>
          <t xml:space="preserve">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color rgb="FF000000"/>
            <rFont val="Arial"/>
            <family val="2"/>
          </rPr>
          <t xml:space="preserve">El indicador es una medida comparativa que puede presentarse en
</t>
        </r>
        <r>
          <rPr>
            <sz val="10"/>
            <color rgb="FF000000"/>
            <rFont val="Arial"/>
            <family val="2"/>
          </rPr>
          <t xml:space="preserve">una de las siguientes formas o puede tener las siguientes estructuras:
</t>
        </r>
        <r>
          <rPr>
            <sz val="10"/>
            <color rgb="FF000000"/>
            <rFont val="Arial"/>
            <family val="2"/>
          </rPr>
          <t xml:space="preserve">1)Índice o razón:
</t>
        </r>
        <r>
          <rPr>
            <sz val="10"/>
            <color rgb="FF000000"/>
            <rFont val="Arial"/>
            <family val="2"/>
          </rPr>
          <t xml:space="preserve">Relación entre dos valores que pueden estar asociados a una misma
</t>
        </r>
        <r>
          <rPr>
            <sz val="10"/>
            <color rgb="FF000000"/>
            <rFont val="Arial"/>
            <family val="2"/>
          </rPr>
          <t xml:space="preserve">variable. Proporciona explícitamente la relación existente entre el numerador y el
</t>
        </r>
        <r>
          <rPr>
            <sz val="10"/>
            <color rgb="FF000000"/>
            <rFont val="Arial"/>
            <family val="2"/>
          </rPr>
          <t xml:space="preserve">denominador.
</t>
        </r>
        <r>
          <rPr>
            <sz val="10"/>
            <color rgb="FF000000"/>
            <rFont val="Arial"/>
            <family val="2"/>
          </rPr>
          <t xml:space="preserve">2)Coeficiente:
</t>
        </r>
        <r>
          <rPr>
            <sz val="10"/>
            <color rgb="FF000000"/>
            <rFont val="Arial"/>
            <family val="2"/>
          </rPr>
          <t xml:space="preserve">Valor numérico obtenido al relacionar las variables de una razón o
</t>
        </r>
        <r>
          <rPr>
            <sz val="10"/>
            <color rgb="FF000000"/>
            <rFont val="Arial"/>
            <family val="2"/>
          </rPr>
          <t xml:space="preserve">proporción, teniendo en cuenta las unidades de cada variable.
</t>
        </r>
        <r>
          <rPr>
            <sz val="10"/>
            <color rgb="FF000000"/>
            <rFont val="Arial"/>
            <family val="2"/>
          </rPr>
          <t xml:space="preserve">3)Porcentaje: Valor esperado como una fracción de 100, se obtiene al relacionar dos
</t>
        </r>
        <r>
          <rPr>
            <sz val="10"/>
            <color rgb="FF000000"/>
            <rFont val="Arial"/>
            <family val="2"/>
          </rPr>
          <t xml:space="preserve">variables en forma de cociente, las variables deben tener las mismas variables.
</t>
        </r>
        <r>
          <rPr>
            <sz val="10"/>
            <color rgb="FF000000"/>
            <rFont val="Arial"/>
            <family val="2"/>
          </rPr>
          <t xml:space="preserve">4)Valor Absoluto: Valor obtenido al relacionar una sola variable. Es un valor que por sí
</t>
        </r>
        <r>
          <rPr>
            <sz val="10"/>
            <color rgb="FF000000"/>
            <rFont val="Arial"/>
            <family val="2"/>
          </rPr>
          <t xml:space="preserve">mismo representa algo, sin necesidad de otro valor. Es un número que refleja el
</t>
        </r>
        <r>
          <rPr>
            <sz val="10"/>
            <color rgb="FF000000"/>
            <rFont val="Arial"/>
            <family val="2"/>
          </rPr>
          <t xml:space="preserve">conteo o la enumeración directa de unidades, fenómenos, o sucesos que describe el
</t>
        </r>
        <r>
          <rPr>
            <sz val="10"/>
            <color rgb="FF000000"/>
            <rFont val="Arial"/>
            <family val="2"/>
          </rPr>
          <t xml:space="preserve">indicador
</t>
        </r>
        <r>
          <rPr>
            <sz val="10"/>
            <color rgb="FF000000"/>
            <rFont val="Arial"/>
            <family val="2"/>
          </rPr>
          <t xml:space="preserve">5)Tasa: Es la relación entre dos variables enmarcadas en un periodo determinado y que
</t>
        </r>
        <r>
          <rPr>
            <sz val="10"/>
            <color rgb="FF000000"/>
            <rFont val="Arial"/>
            <family val="2"/>
          </rPr>
          <t xml:space="preserve">representa la frecuencia de un fenómeno
</t>
        </r>
      </text>
    </comment>
    <comment ref="AD11" authorId="1" shapeId="0">
      <text>
        <r>
          <rPr>
            <sz val="10"/>
            <color rgb="FF000000"/>
            <rFont val="Arial"/>
            <family val="2"/>
          </rPr>
          <t xml:space="preserve">Es la frecuencia con la cual se recogen los datos para alimentar el
</t>
        </r>
        <r>
          <rPr>
            <sz val="10"/>
            <color rgb="FF000000"/>
            <rFont val="Arial"/>
            <family val="2"/>
          </rPr>
          <t xml:space="preserve">indicador
</t>
        </r>
      </text>
    </comment>
    <comment ref="AE11" authorId="1" shapeId="0">
      <text>
        <r>
          <rPr>
            <sz val="10"/>
            <color rgb="FF000000"/>
            <rFont val="Arial"/>
            <family val="2"/>
          </rPr>
          <t xml:space="preserve">Calificación otorgada de acuerdo con las facilidades que se tengan
</t>
        </r>
        <r>
          <rPr>
            <sz val="10"/>
            <color rgb="FF000000"/>
            <rFont val="Arial"/>
            <family val="2"/>
          </rPr>
          <t xml:space="preserve">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color rgb="FF000000"/>
            <rFont val="Arial"/>
            <family val="2"/>
          </rPr>
          <t xml:space="preserve">En este campo se puede complementar de donde sale la fuente de datos,
</t>
        </r>
        <r>
          <rPr>
            <sz val="10"/>
            <color rgb="FF000000"/>
            <rFont val="Arial"/>
            <family val="2"/>
          </rPr>
          <t xml:space="preserve">quienes y que entidades participan con el aporte de la información para el cumplimiento del
</t>
        </r>
        <r>
          <rPr>
            <sz val="10"/>
            <color rgb="FF000000"/>
            <rFont val="Arial"/>
            <family val="2"/>
          </rPr>
          <t xml:space="preserve">indicador, como se tiene previsto el cumplimiento de la meta.
</t>
        </r>
      </text>
    </comment>
    <comment ref="AT11" authorId="1" shapeId="0">
      <text>
        <r>
          <rPr>
            <sz val="10"/>
            <color rgb="FF00000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color rgb="FF000000"/>
            <rFont val="Arial"/>
            <family val="2"/>
          </rPr>
          <t xml:space="preserve">Corresponde al periodo del cual se ha tomando la línea base para el
</t>
        </r>
        <r>
          <rPr>
            <sz val="10"/>
            <color rgb="FF000000"/>
            <rFont val="Arial"/>
            <family val="2"/>
          </rPr>
          <t>Indicador</t>
        </r>
      </text>
    </comment>
    <comment ref="AK12" authorId="1" shapeId="0">
      <text>
        <r>
          <rPr>
            <sz val="10"/>
            <color rgb="FF00000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color rgb="FF000000"/>
            <rFont val="Arial"/>
            <family val="2"/>
          </rPr>
          <t>Si esta asociado a plan de desarrollo escriba el No. Y la descripción de la meta específica</t>
        </r>
      </text>
    </comment>
    <comment ref="AM12" authorId="1" shapeId="0">
      <text>
        <r>
          <rPr>
            <sz val="10"/>
            <color rgb="FF000000"/>
            <rFont val="Arial"/>
            <family val="2"/>
          </rPr>
          <t>Si hace parte de PMR escriba la meta específica</t>
        </r>
      </text>
    </comment>
    <comment ref="AN12" authorId="1" shapeId="0">
      <text>
        <r>
          <rPr>
            <sz val="10"/>
            <color rgb="FF00000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4.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5.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6.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7.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8.xml><?xml version="1.0" encoding="utf-8"?>
<comments xmlns="http://schemas.openxmlformats.org/spreadsheetml/2006/main">
  <authors>
    <author>Olga Quintero</author>
    <author/>
    <author>Olga Patricia Quintero Castellanos</author>
    <author>Fredy Forero</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 ref="Z17" authorId="3" shapeId="0">
      <text>
        <r>
          <rPr>
            <b/>
            <sz val="9"/>
            <color indexed="81"/>
            <rFont val="Tahoma"/>
            <family val="2"/>
          </rPr>
          <t>teniendo en cuenta la meta, sería un indicador de resultado</t>
        </r>
      </text>
    </comment>
    <comment ref="Z22" authorId="3" shapeId="0">
      <text>
        <r>
          <rPr>
            <b/>
            <sz val="9"/>
            <color indexed="81"/>
            <rFont val="Tahoma"/>
            <family val="2"/>
          </rPr>
          <t>indicador de resultado según la meta adelante</t>
        </r>
      </text>
    </comment>
  </commentList>
</comments>
</file>

<file path=xl/comments9.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sharedStrings.xml><?xml version="1.0" encoding="utf-8"?>
<sst xmlns="http://schemas.openxmlformats.org/spreadsheetml/2006/main" count="5676" uniqueCount="1167">
  <si>
    <t>Proceso:</t>
  </si>
  <si>
    <t>Direccionamento Sectorial e Institucional</t>
  </si>
  <si>
    <t>Código:</t>
  </si>
  <si>
    <t>F- DS- 524</t>
  </si>
  <si>
    <t>Versión:</t>
  </si>
  <si>
    <t>Fecha Aprobación:</t>
  </si>
  <si>
    <t>Documento:</t>
  </si>
  <si>
    <t>Matriz Plan Operativo Anual</t>
  </si>
  <si>
    <t>Fecha de Vigencia: 16/12/2021</t>
  </si>
  <si>
    <t>Hoja 1 de 3</t>
  </si>
  <si>
    <t>PROCESO</t>
  </si>
  <si>
    <t xml:space="preserve">Direcccionamiento Sectorial e Institucional         </t>
  </si>
  <si>
    <t>DEPENDENCIA:</t>
  </si>
  <si>
    <t>OFICINA ASESORA DE PLANEACIÓN</t>
  </si>
  <si>
    <t>TIPO DE PROCESO:</t>
  </si>
  <si>
    <t>Estratégico</t>
  </si>
  <si>
    <t>OBJETIVO PROCESO</t>
  </si>
  <si>
    <t xml:space="preserve">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t>
  </si>
  <si>
    <t>FECHA DE FORMULACION: DD/MM/AAAA</t>
  </si>
  <si>
    <t>CUANTIFICACIÓN DE LA META</t>
  </si>
  <si>
    <t>HOJA DE LA VIDA DEL INDICADOR</t>
  </si>
  <si>
    <t>ID. META GLOBAL</t>
  </si>
  <si>
    <t>META GLOBAL</t>
  </si>
  <si>
    <t>PONDERACIONES</t>
  </si>
  <si>
    <t>Trimestre I</t>
  </si>
  <si>
    <t>Trimestre II</t>
  </si>
  <si>
    <t>Trimestre III</t>
  </si>
  <si>
    <t>Trimestre IV</t>
  </si>
  <si>
    <t>ANUAL</t>
  </si>
  <si>
    <t>Avance Anual POA</t>
  </si>
  <si>
    <t>NOMBRE INDICADOR</t>
  </si>
  <si>
    <t>DEFINICIÓN</t>
  </si>
  <si>
    <t>UNIDAD DE MEDIDA</t>
  </si>
  <si>
    <t>FÓRMULA INDICADOR</t>
  </si>
  <si>
    <t>TIPO INDICADOR</t>
  </si>
  <si>
    <t>FUENTE DE INFORMACIÓN</t>
  </si>
  <si>
    <t xml:space="preserve">NIVEL DEL INDICADOR </t>
  </si>
  <si>
    <t>ESTRUCTURA DEL INDICADOR</t>
  </si>
  <si>
    <t>PERIODÍCIDAD DE DATOS</t>
  </si>
  <si>
    <t>DISPONIBILIDAD DE DATOS</t>
  </si>
  <si>
    <t xml:space="preserve">LÍNEA BASE </t>
  </si>
  <si>
    <t>INDICADOR POR TEMÁTICA</t>
  </si>
  <si>
    <t>DESAGREGACIÓN GEOGRÁFICA</t>
  </si>
  <si>
    <t>HACE PARTE DE</t>
  </si>
  <si>
    <t>RESPONDE AL CUMPLIMIENTO DE:</t>
  </si>
  <si>
    <t>OBSERVACIONES</t>
  </si>
  <si>
    <t>RESPONSABLES</t>
  </si>
  <si>
    <t>TRIMESTRE I</t>
  </si>
  <si>
    <t>TRIMESTRE II</t>
  </si>
  <si>
    <t>TRIMESTRE III</t>
  </si>
  <si>
    <t>TRIMESTRE IV</t>
  </si>
  <si>
    <t>Prog</t>
  </si>
  <si>
    <t>Eject</t>
  </si>
  <si>
    <t>%Ejec</t>
  </si>
  <si>
    <t>NUMERADOR ( Nombre de la Variable)</t>
  </si>
  <si>
    <t>DENOMINADOR ( Nombre de la variable)</t>
  </si>
  <si>
    <t>Linea Base</t>
  </si>
  <si>
    <t>Vigencia del Indicador</t>
  </si>
  <si>
    <t xml:space="preserve">Vigencia de la linea base </t>
  </si>
  <si>
    <t>Objetivo estratégico o Objetivo de calidad</t>
  </si>
  <si>
    <t>Plan de desarrollo</t>
  </si>
  <si>
    <t>PMR</t>
  </si>
  <si>
    <t>Matriz DOFA</t>
  </si>
  <si>
    <t>Proyectos de Inversion</t>
  </si>
  <si>
    <t>Política de gestión MIPG</t>
  </si>
  <si>
    <t>Planes Institucionales Decreto 612 de 2018</t>
  </si>
  <si>
    <t>Programado</t>
  </si>
  <si>
    <t>Ejecutado</t>
  </si>
  <si>
    <t>Análisis de avance</t>
  </si>
  <si>
    <t>Medio de verificación</t>
  </si>
  <si>
    <t>Medio de verificación.</t>
  </si>
  <si>
    <t xml:space="preserve">Ampliar el alcance de la Certificación de Calidad al 100% de los procesos de la entidad </t>
  </si>
  <si>
    <t>Procesos certificados</t>
  </si>
  <si>
    <t>Ampliar el alcance de la certificación de calidad a todos los procesos de la entidad, Misionales, Estratégicos y de apoyo</t>
  </si>
  <si>
    <t>Porcentaje</t>
  </si>
  <si>
    <t xml:space="preserve">Número de procesos incluidos en el alcance </t>
  </si>
  <si>
    <t>Número de procesos de la Entidad</t>
  </si>
  <si>
    <t>Eficacia</t>
  </si>
  <si>
    <t>Oficina Asesora de Planeación</t>
  </si>
  <si>
    <t>Central</t>
  </si>
  <si>
    <t>Trimestral</t>
  </si>
  <si>
    <t xml:space="preserve">Alta </t>
  </si>
  <si>
    <t>X%</t>
  </si>
  <si>
    <t>Gestión</t>
  </si>
  <si>
    <t xml:space="preserve">Entidad </t>
  </si>
  <si>
    <t xml:space="preserve">
10. Fortalecer la capacidad Institucional y la gestión administrativa que permita el cumplimiento de la misión institucional.
</t>
  </si>
  <si>
    <t xml:space="preserve">7776 - Fortalecimiento de la gestión institucional y la participación ciudadana en la Secretaría Distrital de Seguridad, Convivencia y Justicia en Bogotá </t>
  </si>
  <si>
    <t>6. Fortalecimiento organizacional y simplificación de procesos</t>
  </si>
  <si>
    <t xml:space="preserve">Oficina Asesora de Planeación </t>
  </si>
  <si>
    <t>Actualizar el Modelo de Operación por procesos de la Entidad</t>
  </si>
  <si>
    <t>Mapa de procesos actualizado y adoptado</t>
  </si>
  <si>
    <t xml:space="preserve">Revisión al modelo de operación por procesos y reestructurar sus objetivos y alcance. </t>
  </si>
  <si>
    <t>Número</t>
  </si>
  <si>
    <t xml:space="preserve">Mapa de procesos actualizado </t>
  </si>
  <si>
    <t>NA</t>
  </si>
  <si>
    <t>Implementar un proyecto para innovar en la planeación del Sector de Seguridad, Convivencia y Justicia y su articulación con los organismos de Seguridad Convivencia y Justicia.</t>
  </si>
  <si>
    <t>Proyecto de innovación para la planeación implementado</t>
  </si>
  <si>
    <t>Se espera avanzar en la implementación del proyecto de innovación durante la vigencia 2022</t>
  </si>
  <si>
    <t xml:space="preserve">Avance en el diseño e implementación del proyecto </t>
  </si>
  <si>
    <t>Proyecto diseñado e implementado</t>
  </si>
  <si>
    <t xml:space="preserve">Media </t>
  </si>
  <si>
    <t>Desarrollar un esquema de seguimiento a la ejecución presupuestal de la inversión</t>
  </si>
  <si>
    <t>Esquema de seguimiento a la ejecución presupuestal desarrollado</t>
  </si>
  <si>
    <t>Se espera apoyar la ejecución presupuestal alineada con la misión institucional y las metas del Plan de Desarrollo</t>
  </si>
  <si>
    <t>Actividades ejecutadas</t>
  </si>
  <si>
    <t>Actividades programadas</t>
  </si>
  <si>
    <t>Mensual</t>
  </si>
  <si>
    <t>Debilidad: La ejecución presupuestal de la Entidad se realizó por debajo del 90%</t>
  </si>
  <si>
    <t>2. Gestión presupuestal y eficiencia del gasto público</t>
  </si>
  <si>
    <t>2. Plan Anual de Adquisiciones</t>
  </si>
  <si>
    <t>Elaborar diagnóstico sobre la sistematización de los Planes Institucionales: Plan Operativo Anual - POA, Plan Integral de Seguridad Ciudadada y Convivencia y Plan Anticorrupción y de Atención al Ciudadano - PAAC</t>
  </si>
  <si>
    <t>Diagnóstico elaborado</t>
  </si>
  <si>
    <t>Se espera optimizar el manejo de Los planes Institucionales, administrando en tiempo real el manejo de los mismos</t>
  </si>
  <si>
    <t xml:space="preserve">planes sistematizados </t>
  </si>
  <si>
    <t>Planes previstos a sistematizarse (3)</t>
  </si>
  <si>
    <t xml:space="preserve">Debilidad:  Manejo manual de los Planes Institucionales </t>
  </si>
  <si>
    <t xml:space="preserve">10. Plan Estratégico de Tecnologías de la Información y las Comunicaciones  PETI </t>
  </si>
  <si>
    <t>Interna</t>
  </si>
  <si>
    <t xml:space="preserve">Distrital </t>
  </si>
  <si>
    <t>1. Planeación Institucional</t>
  </si>
  <si>
    <t>Formular la Política de Sistema de Administración de Riesgos de Lavado de Activos y Financiación del Terrorismo  (SARLAFT)</t>
  </si>
  <si>
    <t>Formulación de la Política de SARLAFT</t>
  </si>
  <si>
    <t>Desarrollar el documento Política de SARLAFT para adopción y aplicación en la entidad de acuerdo a la informacion recibida por la Secretaria General y la ONUDC</t>
  </si>
  <si>
    <t>Politica SARLAFT Formulada</t>
  </si>
  <si>
    <t>Politica SARLAFT programada</t>
  </si>
  <si>
    <t>Desactualización de procesos, procedimientos, riesgos e indicadores</t>
  </si>
  <si>
    <t>Normas ISO y Modelo Integrado de Planeación y Gestión - MIPG</t>
  </si>
  <si>
    <t xml:space="preserve">Implementar estrategia de capacitación para el uso y apropiación del sistema Portal MIPG. </t>
  </si>
  <si>
    <t>Porcentaje de implementación de la estrategia de capacitación en portal MIPG</t>
  </si>
  <si>
    <t xml:space="preserve">Establecer e implementar mecanismos de capacitación para eluso y apropiación del sistema Portal MIPG. </t>
  </si>
  <si>
    <t>No. De mecanismos de capacitación realizadas</t>
  </si>
  <si>
    <t xml:space="preserve">Mecanismos de capacitación programados </t>
  </si>
  <si>
    <t>Mecanismos de Capacitación</t>
  </si>
  <si>
    <t xml:space="preserve">
10. Fortalecer la capacidad Institucional y la gestión administrativa que permita el cumplimiento de la misión institucional.</t>
  </si>
  <si>
    <t>3. Gestión Estratégica del Talento Humano</t>
  </si>
  <si>
    <t>5. Plan Estratégico de Talento Humano</t>
  </si>
  <si>
    <t>Acompañar metodológicamente la formulación y realizar el  seguimiento a Planes Institucionales: Plan Estratégico institucional PEI, Plan Operativo Anual - POA (4), Plan de Acción- PA, Plan Anticorrupción y de Atención al Ciudadano- PAAC, Plan de Adecuación y Sostenibilidad</t>
  </si>
  <si>
    <t>Planes Institucionales formulados y con seguimiento</t>
  </si>
  <si>
    <t>Se espera efectuar efectuar seguimientos a los Planes Institucionales en el marco de la normatividad vigente para la retroalimentación de la entidad, la adopción de acciones de mejora y el cumplimiento misional de la entidad</t>
  </si>
  <si>
    <t>Seguimientos realizados</t>
  </si>
  <si>
    <t>Seguimientos previstos (x)</t>
  </si>
  <si>
    <t>Seguimientos</t>
  </si>
  <si>
    <t>Formulación y seguimiento de planes institucionales y del Plan de Desarrollo</t>
  </si>
  <si>
    <t>Acuerdo  Plan de Desarrollo distrital Acuerdo 761 de 2020,
Decreto 416/2016 Manual de Funciones SCJ
Ley 1474 /2011 Estatuto Anticorrupción</t>
  </si>
  <si>
    <t>Realizar el seguimiento y registro al 100% de los compromisos  de la SDSCJ en de las Políticas Públicas Distritales y otros Planes de Acción interinstitucionales con compromisos de la SDSCJ</t>
  </si>
  <si>
    <t>Seguimiento a los compromisos de la SDSCJ en las Políticas Públicas Distritales y otros Planes</t>
  </si>
  <si>
    <t>Cumplimiento de los conpromisos institucionales en las políticas públicas y otros planes de acción interinstitucionales</t>
  </si>
  <si>
    <t>Seguimientos programados (X)</t>
  </si>
  <si>
    <t>seguimientos</t>
  </si>
  <si>
    <t>Semanal</t>
  </si>
  <si>
    <t>Debilidades en el control a los procesos de seguimiento de las Políticas Publicas Disdistritales aprobadas y otros planes de acción insterinstitcionales</t>
  </si>
  <si>
    <t>Decreto Distrital 668 de 2017</t>
  </si>
  <si>
    <t>Diseñar e implementar el 100% de los procedimientos  normativos derivados del Plan de Ordenamiento Territorial Vigente y sus instumentos de planeacion asociados, que impliquen al sector de Seguridad, defensa, convivencia y justicia.</t>
  </si>
  <si>
    <t xml:space="preserve"> POT implementado
</t>
  </si>
  <si>
    <t>Se espera generar los procesos y procedimientos al interior de la entidad que permitan la toma de decisiones en terminos urbanisticos, para la implentacion de temas de ordenamiento territorial que impliquen al sector de Seguridad, Defensa, Convivencia y Justicia.</t>
  </si>
  <si>
    <t>Diseño e implementacion normativa</t>
  </si>
  <si>
    <t>Diseño e implementacion normativa prevista</t>
  </si>
  <si>
    <t>Diseño e implementacion normativa realizada (100%)</t>
  </si>
  <si>
    <t xml:space="preserve">Ley 388 de 1997
Decreto 555 de 2021
</t>
  </si>
  <si>
    <t>Programas ambientales implememtados</t>
  </si>
  <si>
    <t>Mejorar las condiciones socioambientales de los funcionarios  y usuarios de la entidad</t>
  </si>
  <si>
    <t>Programas</t>
  </si>
  <si>
    <t>Progrmas Implementados</t>
  </si>
  <si>
    <t>Total Programas</t>
  </si>
  <si>
    <t>Decreto 540 de 2013 por el cual se adopta el PIGA</t>
  </si>
  <si>
    <t>Apoyar la articulación, el acompañamiento  y asistencia a las Subsecretarías misionales y a la MEBOG, en la actualización de los criterios de elegibilidad y viabilidad del Sector, así como de sus anexos técnicos, para los Fondos de Desarrollo Local</t>
  </si>
  <si>
    <t>Criterios de elegibilidad y viabilidad actualizados</t>
  </si>
  <si>
    <t>Cooperar y articular desde la OAP en las gestiones que deban ser adelantadas por las Subsecretarías misionales y a la MEBOG, para la formulación y/o actualización de los criterios de elegibilidad y viabilidad del Sector, así como de sus anexos técnicos.</t>
  </si>
  <si>
    <t>Documento</t>
  </si>
  <si>
    <t>Documento de Criterios de elebibilidad y viabilidad</t>
  </si>
  <si>
    <t>Anual</t>
  </si>
  <si>
    <t xml:space="preserve">_x000D_
10. Fortalecer la capacidad Institucional y la gestión administrativa que permita el cumplimiento de la misión institucional._x000D_
</t>
  </si>
  <si>
    <t>Circular 01 de 2021 y Circular 03 de 2021</t>
  </si>
  <si>
    <t>Gestión de Comunicaciones</t>
  </si>
  <si>
    <t>OFICINA ASESORA DE COMUNICACIÓNES</t>
  </si>
  <si>
    <t>Mantener informadas a las partes interesadas y los distintos grupos de valor y de la Secretaría Distrital de Seguridad, Convivencia y Justicia mediante la definición e implementación de estrategias de comunicación internas y externas que permitan el posicionamiento de los servicios y avances de la Secretaría, para el cumplimiento de los objetivos misionales y de acuerdo con los lineamientos de la Alcaldía de Bogotá.</t>
  </si>
  <si>
    <t>FORMULACIÓN DEL PLAN OPERATIVO Ó PLAN DE GESTIÓN</t>
  </si>
  <si>
    <t>SEGUIMIENTO AL PLAN OPERATIVO  O PLAN DE GESTIÓN</t>
  </si>
  <si>
    <t>Avance en el desarrollo de campañas de comunicación externa.</t>
  </si>
  <si>
    <t xml:space="preserve">Seguir posicionado a la SDSCJ como una entidad que busca mejorar la seguridad, la convivencia y la justicia de la ciudadanía. </t>
  </si>
  <si>
    <t xml:space="preserve">Campañas de comunicación externa. </t>
  </si>
  <si>
    <t>Campañas externas programadas</t>
  </si>
  <si>
    <t xml:space="preserve">Campañas  externas ejecutadas  </t>
  </si>
  <si>
    <t>Efectividad</t>
  </si>
  <si>
    <t>Necesidades de las áreas del nivel central, o sectorial  o alcaldías:
 documentos,
 estadísticas, 
monitoreo de medios situación real</t>
  </si>
  <si>
    <t>Valor absoluto</t>
  </si>
  <si>
    <t xml:space="preserve">Semestral </t>
  </si>
  <si>
    <t>10. Fortalecer la capacidad Institucional y la gestión administrativa que permita el cumplimiento de la misión institucional.</t>
  </si>
  <si>
    <t>5. Transparencia, acceso a la información pública y lucha contra la corrupción</t>
  </si>
  <si>
    <t>Plan Estratégico Institucional PEI</t>
  </si>
  <si>
    <t>Decreto 657 de 2011
Acuerdo 637 de 2016</t>
  </si>
  <si>
    <t>Se reportarán las campañas que se realicen por free press y las pautadas</t>
  </si>
  <si>
    <t>Jefe OAC, Líder campañas y periodistas fuente</t>
  </si>
  <si>
    <t>Campañas publicadas a través de : 
material impreso,
redes sociales
pauta en medios,
Mensajes PBX
página web</t>
  </si>
  <si>
    <t>Desarrollar 8 campañas anuales de comunicación interna, que aporten al fortalecimiento institucional de la Secretaría de Seguridad, Convivencia y Justicia.</t>
  </si>
  <si>
    <t>Avance en el desarrollo de campañas de comunicación interna.</t>
  </si>
  <si>
    <t>Realizar la segmentación de contenidos en atención a las partes interesadas de la Secretaría para promover participación en actividades de bienestar, fomentar valores y convocar la solidaridad</t>
  </si>
  <si>
    <t>Campañas de comunicación interna.</t>
  </si>
  <si>
    <t>Campañas internas programadas.</t>
  </si>
  <si>
    <t>Campañas internas ejecutadas</t>
  </si>
  <si>
    <t>Necesidades de Talento Humano, Recursos físicos, DTSI
PIGA,
 Sector
Consejería de Comunicaciones de la Alcaldía Mayor</t>
  </si>
  <si>
    <t>Decreto 657 de 2011
Acuerdo 637 de 2017</t>
  </si>
  <si>
    <t>Con la contratación de una profesional que apoyará las demandas de Comunicación interna proyectamos realizar el doble de campañas.</t>
  </si>
  <si>
    <t xml:space="preserve">Líder Comunicación Interna
Profesional apoyo 
Equipo Audiovisual, Equipo de Diseño
</t>
  </si>
  <si>
    <t xml:space="preserve">Campañas publicadas en: 
boletín interno
correos masivos </t>
  </si>
  <si>
    <t xml:space="preserve">Avance en el desarrollo de piezas gráficas </t>
  </si>
  <si>
    <t>Divulgar a través de la prudcción y publicación de piezas gráficas  mensajes, acciones, convocatorias  y servicios para posicionar  la política de seguridad entre  la opinión pública</t>
  </si>
  <si>
    <t xml:space="preserve">Piezas gráficas </t>
  </si>
  <si>
    <t>Requerimientos de las áreas a través del formato 571
Correo del Despacho
Chat Despacho</t>
  </si>
  <si>
    <t>Decreto 657 de 2011
Acuerdo 637 de 2018</t>
  </si>
  <si>
    <t>Disminuimos en 639 el número de piezas dado que se estaban reportando las piezas y sus adaptaciones. Aquí se reportarán las piezas gráficas realizadas incluidas sus adaptaciones de formato.</t>
  </si>
  <si>
    <t>Coordinador Diseño Gráfico, Diseñadores Gráficos y líder de Gestión Documental</t>
  </si>
  <si>
    <t>Fornato 571
Tabla Excel seguimiento de recepción solicitud y entrega de arte al área</t>
  </si>
  <si>
    <t>Aumentar en un 5% de los contenidos trimestrales que se publican en todas las redes sociales (Facebook, Twitter, Instagram)  en comparación con el año 2021.</t>
  </si>
  <si>
    <t>Avance en la producción de contendios en las redes sociales.</t>
  </si>
  <si>
    <t>Aumentar la publicación de contendidos en las redes sociales a través de una estrategia en la que las historias y los testimoniales en video generen credibilidad en las estrategias de seguridad, convivencia y justicia de la Entidad</t>
  </si>
  <si>
    <t>Contenidos publicados</t>
  </si>
  <si>
    <t xml:space="preserve"># de contenidos actual - # de contenidos anterior. </t>
  </si>
  <si>
    <t>Número de contenido anterior x 5 /100</t>
  </si>
  <si>
    <t xml:space="preserve">Comunicados de prensa
eventos,
entrevistas
Reportes de la Mebog
Campañas
Cubrimientos
</t>
  </si>
  <si>
    <t>Primer trimestrre=1.500
Segundo trimestre=1.596 Tercer trimestre 1.774 Cuarto trimestre=1.225 total año:  6.095</t>
  </si>
  <si>
    <t>Decreto 657 de 2011
Acuerdo 637 de 2019</t>
  </si>
  <si>
    <t xml:space="preserve">Iniciaremos una estrategia que demanda la producción de video para redes sociales y la producción demanda varias etapas que demoran el producto, razón por la cual somos cautelosos en aumentar el porcentajde de publicaciones </t>
  </si>
  <si>
    <t xml:space="preserve">  Comunity Mannager, líder equipo de diseño  líder equipo audiovisual</t>
  </si>
  <si>
    <t xml:space="preserve">Historias 
Información generada por herramientas de análitica. </t>
  </si>
  <si>
    <t>Publicar y replicar 30 comunicados de prensa anuales enviados a los medios de comunicación</t>
  </si>
  <si>
    <t>Publicación de Comunicados de prensa enviados a los medios de comunicación</t>
  </si>
  <si>
    <t>Visibilizar a través de la producción de comunicados de prensa la gestión de la entidad.</t>
  </si>
  <si>
    <t xml:space="preserve">Número de comunicados de prensa enviados a los  medios de comunicación </t>
  </si>
  <si>
    <t xml:space="preserve">número de comunicados programados </t>
  </si>
  <si>
    <t xml:space="preserve">número de comunicados ejecutados </t>
  </si>
  <si>
    <t>Decreto 657 de 2011
Acuerdo 637 de 2020</t>
  </si>
  <si>
    <t xml:space="preserve">Los comunicados de prensa están en desuso dado que exiten canales de mayor inmediatez. Se proyecta hacer comunicados solo de temas que demanden publicar información extensa. </t>
  </si>
  <si>
    <t>Equipo redactores comunicación externa</t>
  </si>
  <si>
    <t xml:space="preserve">comunicados de prensa enviados a  los medios de comunicación </t>
  </si>
  <si>
    <t>Informes de auditoria y/o seguimiento</t>
  </si>
  <si>
    <t>Informar de manera sistemática, objetiva, independiente, efectiva y eficaz sobre  los procesos, actividades, operaciones y resultados de la Secretaria Distrital de Seguridad, Convivencia y Justicia.</t>
  </si>
  <si>
    <t># de informes</t>
  </si>
  <si>
    <t>Auditorias Realizadas</t>
  </si>
  <si>
    <t>Auditorias Programadas</t>
  </si>
  <si>
    <t>Oficina de Control Interno y Procesos auditados</t>
  </si>
  <si>
    <t>Baja</t>
  </si>
  <si>
    <t>Un nuevo contrato social y ambiental para la Bogotá del Siglo XXI”</t>
  </si>
  <si>
    <t>Proyecto: Fortalecer y mantener las dimensiones para la implementación del Modelo Integrado de Planeación y Gestión. 
Meta Plan: Garantizar al 100% el fortalecimiento de la política de integridad y transparencia en la gestión pública en la Secretaría de Seguridad, Convivencia y Justicia</t>
  </si>
  <si>
    <t>Planeación y ejecución de auditorias basadas en riesgos (DAFP) con validación de la Alta Dirección.</t>
  </si>
  <si>
    <t>Fortalecimiento de la gestión institucional y la participación ciudadana en la Secretaría Distrital de Seguridad, Convivencia y Justicia Bogotá</t>
  </si>
  <si>
    <t>Fortalecer la capacidad Institucional y la gestión administrativa que permita el
cumplimiento de la misión institucional.</t>
  </si>
  <si>
    <t>Decreto 648 de 2017</t>
  </si>
  <si>
    <t>La información que se solicita es al interior de la entidad</t>
  </si>
  <si>
    <t>Oficina de Control Interno</t>
  </si>
  <si>
    <t>Actividades de fomento del autocontrol.</t>
  </si>
  <si>
    <t>Actividades de promoción del fomento del autocontrol a través de metodologías y buenas prácticas</t>
  </si>
  <si>
    <t>Actividades fomento del autocontrol ejecutadas</t>
  </si>
  <si>
    <t>Actividades fomento del autocontrol planificadas</t>
  </si>
  <si>
    <t>Oficina de Control Interno y Procesos Auditados</t>
  </si>
  <si>
    <t>Información relevante derivada de los informes emitidos por la OCI.</t>
  </si>
  <si>
    <t>Informes de Seguimiento a riesgos de proceso y corrupción</t>
  </si>
  <si>
    <t>Detectar e informar las alertas sobre posibles riesgos o la materialización de los riesgos existentes para proveer una evaluación objetiva a la institución, a través de la presentación de informes relativos a la efectividad y aplicación de las políticas y controles en materia de riesgos asegurando el sistema de control interno.</t>
  </si>
  <si>
    <t>Informes de seguimiento a riesgos realizados</t>
  </si>
  <si>
    <t>Informes de seguimiento a riesgos Programados</t>
  </si>
  <si>
    <t>Oficina Asesora de Planeación y procesos de la Entidad</t>
  </si>
  <si>
    <t>Ley 1474 de 2011</t>
  </si>
  <si>
    <t>Informes de Seguimiento a planes de mejoramiento</t>
  </si>
  <si>
    <t>Informar sobre el cumplimiento de las acciones encaminadas a cerrar observaciones o hallazgos de manera oportuna y eficaz, garantizando la operación de la Entidad.</t>
  </si>
  <si>
    <t>Informes de seguimiento a planes de mejoramiento realizados</t>
  </si>
  <si>
    <t>Informes de seguimiento planes de mejoramiento programados</t>
  </si>
  <si>
    <t>Oficina de Control Interno y Procesos</t>
  </si>
  <si>
    <t>Porcentaje de asistencia y participación en comités</t>
  </si>
  <si>
    <t>Asesorar a la dirección en las actividades preventivas y alertas necesarias para el cumplimiento de las metas y objetivos institucionales.</t>
  </si>
  <si>
    <t>% de asistencia a comités</t>
  </si>
  <si>
    <t>Comités en los que se participó</t>
  </si>
  <si>
    <t>Comités programados en el periodo</t>
  </si>
  <si>
    <t xml:space="preserve">Receptividad de la alta dirección y de los procesos frente al ejercicio de auditoria  liderado por Oficina de Control Interno. </t>
  </si>
  <si>
    <t>Asistencia a los comités a los que la OCI sea convocada</t>
  </si>
  <si>
    <t>Realizar 4 ciclos de capacitaciones en temas que permitan  prevenir las conductas con incidencia disciplinaria</t>
  </si>
  <si>
    <t>Capacitaciones</t>
  </si>
  <si>
    <t>Ciclos de capacitaciones en temas que permitan  prevenir las conductas con incidencia disciplinaria en la Secretaría de Seguridad Convivencia y Justicia</t>
  </si>
  <si>
    <t>ciclo de capacitación (capacitaciones por tema)</t>
  </si>
  <si>
    <t>Número de ciclos de capacitaciones realizadas durante el periodo que  permitan  prevenir las conductas con incidencia disciplinaria</t>
  </si>
  <si>
    <t>Número deciclos  capacitaciones programadas durante el periodo que  permitan  prevenir las conductas con incidencia disciplinaria</t>
  </si>
  <si>
    <t>Listados de asistencia</t>
  </si>
  <si>
    <t>N/A</t>
  </si>
  <si>
    <t xml:space="preserve">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
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
</t>
  </si>
  <si>
    <t>6. Plan Institucional de Capacitación</t>
  </si>
  <si>
    <t>Directiva Distrital No. 008 de 30 de diciembre de 2021, Art 16 de la Ley 734 de 2002</t>
  </si>
  <si>
    <t>Se adelantan las capacitaciones de manera coordinada con la Driección de Gestión Humana y la Dirección Distrital de Asuntos Disciplinarios</t>
  </si>
  <si>
    <t>Oficina de Control disciplinario</t>
  </si>
  <si>
    <t>Realizar la actualización de procedimientos codificados de la dependencia para adpatarlos a la normatividad vigente</t>
  </si>
  <si>
    <t>Procedimientos internos</t>
  </si>
  <si>
    <t>actualizacion de 3 procedimientos y 1 proceso de la Oficina de Control Discicplinario</t>
  </si>
  <si>
    <t>proceso o procedimiento actualizado</t>
  </si>
  <si>
    <t xml:space="preserve">Número de proceso o procedimiento actualizado durante el periodo </t>
  </si>
  <si>
    <t>Numero de proceso o procedimientos   a actualizar</t>
  </si>
  <si>
    <t>Actas de reunión, correos electrónicos, formato de proceso remitido a oficina de planeación</t>
  </si>
  <si>
    <t xml:space="preserve">Reformulación del proceso disciplinario de acuerdo con la nueva normatividad, fortaleciendose la fase instructiva del proceso.
ctualización de formatos de proceso disciplinario en razón a los cambios normativos. </t>
  </si>
  <si>
    <t>Ley 1952 de 2019, Decreto 2094 de 2021</t>
  </si>
  <si>
    <t>Se adelanta la actualización en coordinación con la Oficina de Planeación</t>
  </si>
  <si>
    <t>Instruir el 100% de los procesos disciplinarios activos en la OCDI en los términos de ley</t>
  </si>
  <si>
    <t>procesos disciplonarios instruidos</t>
  </si>
  <si>
    <t>instrucción e impulso del 100% de los procesos disciplinarios activos en la OCDI</t>
  </si>
  <si>
    <t>sumatoria de procesos instruidos e impulsados en la OCDI *100</t>
  </si>
  <si>
    <t>Numero de procesos activos en la OCDI para el periodo</t>
  </si>
  <si>
    <t>Eficiacia</t>
  </si>
  <si>
    <t xml:space="preserve">Procesos disciplinarios, actas de reuniones mensuales de seguimiento a metas de la OCDI, matriz de procesos y autos activos </t>
  </si>
  <si>
    <t>Demoras en el proceso de revisión de proyectos de decisiones por parte del despacho que generan congestión en el trámite de decisiones</t>
  </si>
  <si>
    <t>17. Seguimiento y evaluación del desempeño institucional</t>
  </si>
  <si>
    <t>Ley 734 de 2002(actual Código Disciplinario Único), Ley 1952 de 2019, Decreto 2094 de 2021, Ley de transparencia, Ley anticorrupción Y demás normas que las modifiquen deroguen</t>
  </si>
  <si>
    <t>Procedimientos creados</t>
  </si>
  <si>
    <t>creación de dos procedimientos nuevos, uno apra testigos renuentes y otro para quejosos temerarios</t>
  </si>
  <si>
    <t>numero</t>
  </si>
  <si>
    <t>numero de procedimientos creados</t>
  </si>
  <si>
    <t>numero de procedimientos a crear</t>
  </si>
  <si>
    <t>eficacia</t>
  </si>
  <si>
    <t>formatos, actas, correos electrónicos, formato de procedimiento remitido a planeación</t>
  </si>
  <si>
    <t>Ley 1952 de 2019, Decreto 2094 de 2021, Ley 734 de 2002</t>
  </si>
  <si>
    <t>Gestión y Análisis de Información de S, C y AJ.</t>
  </si>
  <si>
    <t>Oficina de Análisis de Información y Estudios Estratégicos</t>
  </si>
  <si>
    <t xml:space="preserve">Misional </t>
  </si>
  <si>
    <t>Elaborar 20 boletines mensuales (1 por cada localidad, 1 consolidado de Bogotá), con  los principales indicadores de Seguridad, Convivencia y Acceso a la Justicia,  en la página web de la Secretaría de Seguridad.</t>
  </si>
  <si>
    <t>Boletines realizados</t>
  </si>
  <si>
    <t>Boletines que permiten hacer un diagnóstico sobre el comportamiento del delito en cada una de las Localidades del Distrito Capital</t>
  </si>
  <si>
    <t>Boletines</t>
  </si>
  <si>
    <t># de boletines realizados</t>
  </si>
  <si>
    <t># de boletines programados</t>
  </si>
  <si>
    <t>Siedco, Nuse, Casas de Justicia, Registro Nacional de Medidas Correctivas.</t>
  </si>
  <si>
    <t>Distrital- Urbano</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</si>
  <si>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</si>
  <si>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 xml:space="preserve">Centralización de la información asociada a Seguridad en la Bodega de datos, con el fin de generar reportes y demás insumos para el análisis y elaboración de documentos, y respuesta a solicitudes y/o recomendaciones en materia de Seguridad, Convivencia y Justicia. 
</t>
  </si>
  <si>
    <t>7781 - Generación de conocimiento para la implementación de la política pública de seguridad, convivencia y acceso a la justicia en Bogotá</t>
  </si>
  <si>
    <t>Jefe Oficina de Análisis de Información y Estudios Estratégicos</t>
  </si>
  <si>
    <t>Elaborar 4 Policy Brief mensuales: con información de contexto descriptiva en materia de seguridad, convivencia y acceso a la justicia.</t>
  </si>
  <si>
    <t>Número de Policy Brief realizados</t>
  </si>
  <si>
    <t xml:space="preserve">Documentos que permiten el análisis rápido y descriptivo de un fenómeno que se esté registrando en particular. </t>
  </si>
  <si>
    <t>Policy Brief</t>
  </si>
  <si>
    <t># de Policy Brief realizados</t>
  </si>
  <si>
    <t># de Policy Brief programados</t>
  </si>
  <si>
    <t>Siedco, Nuse, Casas de Justicia, Registro Nacional de Medidas Correctivas, informacion cualitativa, IDECA, información cualitativa.</t>
  </si>
  <si>
    <t xml:space="preserve"> Recurso humano calificado, el cual que permite realizar análisis objetivos y generar recomendaciones y/o posibles estrategias en materia de Seguridad, Convivencia y Justicia en la ciudad de Bogotá.</t>
  </si>
  <si>
    <t>Realizar transferencia de conocimiento sobre metodologías implementadas para procesamiento y análisis de la información.</t>
  </si>
  <si>
    <t>Capacitaciones realizadas</t>
  </si>
  <si>
    <t>Transferencia de conocimiento sobre metodologías implementadas para procesamiento y análisis de la información.</t>
  </si>
  <si>
    <t># capacitaciones realizadas</t>
  </si>
  <si>
    <t># capacitaciones programadas</t>
  </si>
  <si>
    <t>Metodologías implementadas para procesamiento y análisis de la información.</t>
  </si>
  <si>
    <t>Semestral</t>
  </si>
  <si>
    <t>Concentración de conocimiento sobre la ejecución de procesos técnicos dentro del recurso humano de la Oficina de Análisis de Información y Estudios Estratégicos.</t>
  </si>
  <si>
    <t>Bodega de datos actualizada</t>
  </si>
  <si>
    <t>Bodega de datos actualizada con los datos de las fuentes de información  en materia de Seguridad, Convivencia y Justicia.</t>
  </si>
  <si>
    <t>Bodega de Datos Actualizada</t>
  </si>
  <si>
    <t># de fuentes de información actualizadas</t>
  </si>
  <si>
    <t># de fuentes de información programadas en el periodo</t>
  </si>
  <si>
    <t>Fuentes de información Bodega de Datos</t>
  </si>
  <si>
    <t xml:space="preserve">Centralización de la información asociada a Seguridad en la Bodega de datos, con el fin de generar reportes y demás insumos para el análisis y elaboración de documentos, y respuesta a solicitudes y/o recomendaciones en materia de Seguridad, Convivencia y Justicia. </t>
  </si>
  <si>
    <t>Revisión de procedimientos ejecutados en el proceso Gestión y Análisis de Información de S,C, y AJ, con el fin de identificar mejoras y fortalecer la articulación con los demás procesos de la Secretaría.</t>
  </si>
  <si>
    <t>Procedimientos revisados</t>
  </si>
  <si>
    <t>Revsión de procedimientos ejecutados en el proceso Gestión y Análisis de Información de S,C, y AJ, con el fin de identificar mejoras internas y fortalecer la articulación con los demás procesos de la Secretaría.</t>
  </si>
  <si>
    <t># de procedimientos del proceso GI revisados</t>
  </si>
  <si>
    <t># total de procedimientos del proceso GI</t>
  </si>
  <si>
    <t>SIG</t>
  </si>
  <si>
    <t>Actualizar y publicar  23 conjuntos de datos abiertos en el portal distrital sobre indicadores y equipamentos de seguridad, convivencia y acceso a la justicia.</t>
  </si>
  <si>
    <t>Conjuntos de datos abiertos publicados</t>
  </si>
  <si>
    <t>Actualizar y publicar  23 conjuntos de datos abiertos en el portal distrital (4 mensuales sobre indicadores de seguridad y 19  semestrales sobre equipamentos de seguridad, convivencia y acceso a la justicia).</t>
  </si>
  <si>
    <t>Conjuntos de datos abiertos actualizados y publicados</t>
  </si>
  <si>
    <t># de conjuntos de datos abiertos actualizados</t>
  </si>
  <si>
    <t># de conjuntos de datos abiertos programados para actualización</t>
  </si>
  <si>
    <t>Bodega de Datos</t>
  </si>
  <si>
    <t>9. Plan Anticorrupción y de Atención al Ciudadano</t>
  </si>
  <si>
    <t>Ejecutar el presupuesto de acuerdo a la  programación realizada.</t>
  </si>
  <si>
    <t>Realizar la ejecución del presupuesto de acuerdo a la programación realizada en la vigencia.</t>
  </si>
  <si>
    <t>Presupuesto ejecutado</t>
  </si>
  <si>
    <t>Presupuesto programado</t>
  </si>
  <si>
    <t>Eficiencia</t>
  </si>
  <si>
    <t>Formato F-DS-452 Seguimiento a los proyectos de inversión y PDD/Archivo líneas de inversión suministrados por la OAP</t>
  </si>
  <si>
    <t>Gestion de emergencias</t>
  </si>
  <si>
    <t>Oficina C4</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</si>
  <si>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</si>
  <si>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Actividades terminadas en la implementación *factor de ponderación</t>
  </si>
  <si>
    <t xml:space="preserve"> total de actividades a realizar en la implementación</t>
  </si>
  <si>
    <t>C4</t>
  </si>
  <si>
    <t xml:space="preserve">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</si>
  <si>
    <t>371 -Modernizar al 100% el Número Único de Seguridad y Emergencias (NUSE 123)</t>
  </si>
  <si>
    <t>Oportunidad: • Implementacion de Video Analitica al sistema de VIdeovigilancia, desde el C4.</t>
  </si>
  <si>
    <t>7797 - Modernización de la infraestructura de tecnología para la seguridad, la convivencia y la justicia en Bogotá</t>
  </si>
  <si>
    <t>Jefe Oficina C4</t>
  </si>
  <si>
    <t>Dotación y puesta en funcionamiento de la sala SOARS en el C4</t>
  </si>
  <si>
    <t>Porcentaje de implementación de la solución</t>
  </si>
  <si>
    <t>351 - Diseñar e Implementar al 100% un (1) plan de fortalecimiento al Centro de Comando, Control, Comunicaciones y Cómputo (C4)</t>
  </si>
  <si>
    <t>Fortaleza:  Espacios de trabajo e integración con las diferentes entidades vinculadas al C4, orientados a mejora del sistema de operación haciendolo más eficiente.</t>
  </si>
  <si>
    <t>Interconexión de 400 cámaras de privados para visualización al sistema de video vigilancia (SVV)</t>
  </si>
  <si>
    <t>Número de cámaras interconectadas al sistema de video vigilancia (SVV)</t>
  </si>
  <si>
    <t>352 - Aumentar el 15% el número de cámaras instaladas y en funcionamiento en la ciudad</t>
  </si>
  <si>
    <t>Oportunidad: • Integración de sistemas de video vigilancia a través del C4 (policía, movilidad, colegios, Transmilenio, etc) para ampliar la cobertura y aportar a la prevención y atención en temas de seguridad y emergencias.</t>
  </si>
  <si>
    <t>Propósito 1. Hacer un nuevo contrato social con igualdad de oportunidades para la inclusión social, productiva y política.
Propósito 3. Inspirar confianza y legitimidad para vivir sin miedo y ser epicentro de cultura ciudadana, paz y reconciliación</t>
  </si>
  <si>
    <t>Decreto 340 de 2007 y al PISCCJ 2020-2024</t>
  </si>
  <si>
    <t>Subsecretaría de Seguridad y Convivencia</t>
  </si>
  <si>
    <t>Dirección de Prevención y Cultura Ciudadana</t>
  </si>
  <si>
    <t>Plan de trabajo de la estrategia de "En Bici nos Cuidamos"</t>
  </si>
  <si>
    <t>Actividades pedagógicas, de sensbilización, cultura ciudadana y corresponsabilidad  para la prevención de delitos y factores de riesgo que afectan a los biciusuarios en las localidades de la ciudad.</t>
  </si>
  <si>
    <t xml:space="preserve">Número de actividades implementadas  de la estrategia </t>
  </si>
  <si>
    <t xml:space="preserve">Número total de actividades proyectadas durante el año  de la estrategia </t>
  </si>
  <si>
    <t xml:space="preserve">Sistema de información Progressus </t>
  </si>
  <si>
    <t>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</si>
  <si>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7695 - Generación de entornos de confianza para la prevención y control del delito en Bogotá</t>
  </si>
  <si>
    <t>7. Servicio al ciudadano</t>
  </si>
  <si>
    <t>Plan de trabajo de la estrategia de "Transporte Público, Seguro y Cuidador"</t>
  </si>
  <si>
    <t xml:space="preserve">Actividades pedagógicas, de sensibilización, cultura ciudadana y corresponsabilidad para la prevención de delitos y factores de riesgo que afectan a los usuarios del transporte público y multimodal en las localidades de la ciudad. </t>
  </si>
  <si>
    <t>Realizar actividades pedagógicas, de sensibilización, cultura ciudadana y corresponsabilidad para la prevención de delitos y factores de riesgo de mayor impacto en los entornos educativos priorizados en las localidades de la ciudad.</t>
  </si>
  <si>
    <t>Plan de trabajo de la estrategia de "Entornos Educativos, Seguros y Confiables"</t>
  </si>
  <si>
    <t>Actividades pedagógicas, de sensibilización, cultura ciudadana y corresponsabilidad para la prevención de delitos y factores de riesgo de mayor impacto en los entornos educativos priorizados en las localidades de la ciudad.</t>
  </si>
  <si>
    <t xml:space="preserve">4. Desarrollar programas especiales de protección para que los niños, niñas y jóvenes no sean cooptados e instrumentalizados por estructuras criminales. </t>
  </si>
  <si>
    <t>Realizar actividades pedagógicas, de sensibilización, cultura ciudadana y corresponsabilidad para la prevención de delitos y factores de riesgo de mayor impacto en parques priorizados en las localidades de la ciudad.</t>
  </si>
  <si>
    <t xml:space="preserve">Plan de trabajo de la estrategia de "Parques" </t>
  </si>
  <si>
    <t>Número de actividades plantedas en el plan de acción sobre el número de acciones ejecutadas en el trimestre</t>
  </si>
  <si>
    <t xml:space="preserve">Realizar actividades de formación de jóvenes en temas como habilidades de mediación, tolerancia, empatía, autocontrol y manejo de emociones para prevenir su vinculación al delito, violencias y consumo de SPA.   </t>
  </si>
  <si>
    <t xml:space="preserve">Plan de trabajo de la estrategia de "Jóvenes" </t>
  </si>
  <si>
    <t xml:space="preserve">Actividades de formación de jóvenes en temas como habilidades de mediación, tolerancia, empatía, autocontrol y manejo de emociones para prevenir su vinculación al delito, violencias y consumo de SPA.   </t>
  </si>
  <si>
    <t xml:space="preserve">Número de Jóvenes formados  </t>
  </si>
  <si>
    <t xml:space="preserve">Número total de jóvenes  proyectados a formar durante el año  </t>
  </si>
  <si>
    <t>Resultado</t>
  </si>
  <si>
    <t>SI</t>
  </si>
  <si>
    <t xml:space="preserve">7692 - Consolidación de una ciudadanía transformadora para la convivencia y la seguridad en Bogotá    </t>
  </si>
  <si>
    <t>Realizar actividades de sensibilización, formación y articulación interinstitucional que busquen prevenir las violencias en todas sus formas hacia los sectores LGBTI.</t>
  </si>
  <si>
    <t>Plan de trabajo de la estrategia de "Vigia LGBTI"</t>
  </si>
  <si>
    <t>Actividades de sensibilización, formación y articulación interinstitucional que busquen prevenir las violencias en todas sus formas hacia los sectores LGBTI.</t>
  </si>
  <si>
    <t xml:space="preserve">3. Prevenir, atender, proteger y sancionar las violencias contra las mujeres por razón de género y generar las condiciones necesarias para que mujeres y niñas vivan de manera autónoma, libre y segura. </t>
  </si>
  <si>
    <t>Realizar actividades de sensibilización, formación y articulación interinstitucional que busquen prevenir las violencias en todas sus formas hacia los ciudadanos habitantes de calle.</t>
  </si>
  <si>
    <t xml:space="preserve">Plan de trabajo de la estrategia de "Plan operativo especial para la seguridad y la convivencia de las personas Habitante de Calle"  </t>
  </si>
  <si>
    <t>Actividades de sensibilización, formación y articulación interinstitucional que busquen prevenir las violencias en todas sus formas hacia los ciudadanos habitantes de calle.</t>
  </si>
  <si>
    <t>Realizar actividades de sensibilización, formación y articulación interinstitucional que busquen prevenir las violencias en todas sus formas hacia los ciudadanos migrantes.</t>
  </si>
  <si>
    <t xml:space="preserve">Plan de trabajo de la estrategia de "Plan operativo especial para la seguridad y la convivencia de las personas Migrantes" </t>
  </si>
  <si>
    <t>Actividades de sensibilización, formación y articulación interinstitucional que busquen prevenir las violencias en todas sus formas hacia los ciudadanos migrantes.</t>
  </si>
  <si>
    <t>Realizar actividades de sensibilización, formación y articulación interinstitucional que busquen prevenir las violencias contra las mujeres.</t>
  </si>
  <si>
    <t xml:space="preserve">Plan de trabajo de la estrategia de "Estrategia de Prevención y atención a violencias basadas en género" </t>
  </si>
  <si>
    <t>Actividades de sensibilización, formación y articulación interinstitucional que busquen prevenir las violencias contra las mujeres.</t>
  </si>
  <si>
    <t xml:space="preserve">Realizar actividades para la identificación de problemáticas, firma de pactos de corresponsabilidad y acciones comunitarias para fortalecer grupos de ciudadanos comprometidos con la seguridad y la convivencia </t>
  </si>
  <si>
    <t xml:space="preserve">Plan de trabajo de la estrategia de "Fortalecimiento a grupos de ciudadanos" </t>
  </si>
  <si>
    <t xml:space="preserve">Actividades para la identificación de problematicas, firma de pactos de corresponsabilidad y acciones comunitarias para fortalecer grupos de ciudadanos comprometidos con la seguridad y la convivencia </t>
  </si>
  <si>
    <t xml:space="preserve">Número de grupos proyectados a fortalecer </t>
  </si>
  <si>
    <t xml:space="preserve">Número total de grupos fortalecidos durante el año de la estrategia </t>
  </si>
  <si>
    <t xml:space="preserve">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</si>
  <si>
    <t>8. Participación ciudadana en la gestión pública</t>
  </si>
  <si>
    <t>Matriz Plan Operativo Anual 2022</t>
  </si>
  <si>
    <t>Espacios de articulación realizados</t>
  </si>
  <si>
    <t>Espacios de articulación con organismos de seguridad e investigación judicial que aporten a la investigación, rastreo, judicialización y desmantelamiento de estructuras criminales</t>
  </si>
  <si>
    <t>Actas de reunión</t>
  </si>
  <si>
    <t>Numero de espacios de articulación realizados</t>
  </si>
  <si>
    <t>Numero de espacios de articulación programados</t>
  </si>
  <si>
    <t>EFICIENCIA</t>
  </si>
  <si>
    <t>INTERNA</t>
  </si>
  <si>
    <t>8. Consolidar un sistema de seguridad de alcance distrital y regional que permita la reducción de los índices de criminalidad en la ciudad basado en el trabajo articulado con organismos de seguridad en temas operativos y de inteligencia, la integración te</t>
  </si>
  <si>
    <t>Inspirar confianza y legitimidad para vivir sin miedo y ser epicentro de cultura ciudadana, paz y reconciliación</t>
  </si>
  <si>
    <t>Acuerdo Distrital 761 de 2020 PDD 
Plan Integral de Seguridad Ciudadana, Convivencia y Justicia -PISCCJ 2020-2024</t>
  </si>
  <si>
    <t>Equipo de Direccionamiento Estructural 
Dirección de Seguridad</t>
  </si>
  <si>
    <t>Actas de Reunión</t>
  </si>
  <si>
    <t>Elaborar y remitir informes de seguridad ciudadana que aporten a la investigación, rastreo, judicialización y desmantelamiento de estructuras criminales</t>
  </si>
  <si>
    <t>Informes de Seguridad realizados</t>
  </si>
  <si>
    <t>Número de informes de seguridad entregados a autoridades para solicitar  el desarrollo de actividades de investigación criminal, inteligencia y persecusión penal.</t>
  </si>
  <si>
    <t>Informes de Seguridad</t>
  </si>
  <si>
    <t>Numero de informes de seguridad realizados y enviados</t>
  </si>
  <si>
    <t>Numero de informes de seguridad programados</t>
  </si>
  <si>
    <t>Acuerdo Distrital 761 de 2020 PDD 
Plan Integral de Seguridad Ciudadana, Convivencia y Justicia -PISCCJ 2020-2025</t>
  </si>
  <si>
    <t>Informes de Seguridad Radicados</t>
  </si>
  <si>
    <t>Desarrollar acciones para la recepción y sistematización de información que aporten a la investigación, rastreo, judicialización y desmantelamiento de estructuras criminales</t>
  </si>
  <si>
    <t>Acciones de recolección de información realizadas</t>
  </si>
  <si>
    <t>Acciones de caracterización y recolección de la información que permitan aportar a la construccion de los reportes de seguridad ciudadana</t>
  </si>
  <si>
    <t>Actividades realizadas</t>
  </si>
  <si>
    <t>Numero de Acciones de recolección de información realizadas</t>
  </si>
  <si>
    <t>Numero de Acciones de recolección de informació programadas</t>
  </si>
  <si>
    <t>Acuerdo Distrital 761 de 2020 PDD 
Plan Integral de Seguridad Ciudadana, Convivencia y Justicia -PISCCJ 2020-2026</t>
  </si>
  <si>
    <t>Actas de caracterización</t>
  </si>
  <si>
    <t>Actas de Recorrido</t>
  </si>
  <si>
    <t>Coordinar y participar en el desarrollo de acciones encaminadas a la interrupción de mercados criminales, con énfasis en los establecimientos de comercio que dinamizan actividades delictivas .</t>
  </si>
  <si>
    <t>Acciones de IVC realizadas</t>
  </si>
  <si>
    <t>Acciones realizadas a partir del uso de las herramientas del Derecho Administrativo (Inspección, Vigilancia y Control - IVC)</t>
  </si>
  <si>
    <t>Numero de Acciones IVC ejecutadas</t>
  </si>
  <si>
    <t>Numero de Acciones IVC programadas</t>
  </si>
  <si>
    <t>Acuerdo Distrital 761 de 2020 PDD 
Plan Integral de Seguridad Ciudadana, Convivencia y Justicia -PISCCJ 2020-2027</t>
  </si>
  <si>
    <t>Equipo Control a Establecimientos Publicos
Dirección de Seguridad</t>
  </si>
  <si>
    <t>Bitacoras de Acciones Adelantadas</t>
  </si>
  <si>
    <t>Desarrollar las acciones contenidas en los Planes de Intervención local en el marco de cada una de las nueve estrategias de la Dirección de Seguridad.</t>
  </si>
  <si>
    <t>Acciones contenidas en los Planes de intervención local realizadas</t>
  </si>
  <si>
    <t xml:space="preserve">Implementación de acciones desarrolladas en las 20 localidades de Bogotá </t>
  </si>
  <si>
    <t>Actividades</t>
  </si>
  <si>
    <t>Numero de Acciones locales ejecutadas</t>
  </si>
  <si>
    <t>Numero de Acciones locales programadas</t>
  </si>
  <si>
    <t>Acuerdo Distrital 761 de 2020 PDD 
Plan Integral de Seguridad Ciudadana, Convivencia y Justicia -PISCCJ 2020-2028</t>
  </si>
  <si>
    <t xml:space="preserve">Equipo Territorial </t>
  </si>
  <si>
    <t>Reporte de acciones en progressus</t>
  </si>
  <si>
    <t>Articulacion con organismos de investigaciòn judicial para la priorizaciòn de grupos delincuenciales en el marco de los espacios institucionales creados para ello (MERAD)</t>
  </si>
  <si>
    <t>Sesiones de articulación con organismos de investigaciòn judicial realizadas</t>
  </si>
  <si>
    <t>Espacios con organismos de seguridad e investigación judicial que aporten a la investigación, rastreo, judicialización y desmantelamiento de estructuras criminales</t>
  </si>
  <si>
    <t>Acuerdo Distrital 761 de 2020 PDD 
Plan Integral de Seguridad Ciudadana, Convivencia y Justicia -PISCCJ 2020-2029</t>
  </si>
  <si>
    <t xml:space="preserve">Actas de Reunión </t>
  </si>
  <si>
    <t>Actualizar periodicamente el inventario de estructuras criminales</t>
  </si>
  <si>
    <t>Inventario de Estructuras Criminales identificadas</t>
  </si>
  <si>
    <t>Número de Estructuras Criminales identificadas a partir del proceso de recolección y sistematiación de la información</t>
  </si>
  <si>
    <t>Inventario</t>
  </si>
  <si>
    <t>Número de actualizaciones  al inventario realizadas</t>
  </si>
  <si>
    <t>Número de actualizaciones  al inventario programadas</t>
  </si>
  <si>
    <t>Acuerdo Distrital 761 de 2020 PDD 
Plan Integral de Seguridad Ciudadana, Convivencia y Justicia -PISCCJ 2020-2030</t>
  </si>
  <si>
    <t>Inventario de Estructuras Criminales actualizado</t>
  </si>
  <si>
    <t>Documento técnico de analisis y diseño realizado</t>
  </si>
  <si>
    <t>Documento que contenga el diseño de estrategias y el analísis de feómenos  y mercados criminales en clave del control del delito.</t>
  </si>
  <si>
    <t>Documento técnico</t>
  </si>
  <si>
    <t xml:space="preserve">Numero de documentos técnicos  realizados </t>
  </si>
  <si>
    <t>Numero de documentos técnicos programados</t>
  </si>
  <si>
    <t>Acuerdo Distrital 761 de 2020 PDD 
Plan Integral de Seguridad Ciudadana, Convivencia y Justicia -PISCCJ 2020-2031</t>
  </si>
  <si>
    <t>Equipo Proyectos Especiales
Dirección de Seguridad</t>
  </si>
  <si>
    <t>Documento técnico de análisis y diseño</t>
  </si>
  <si>
    <t xml:space="preserve">Acciones interintitucionales realizadas </t>
  </si>
  <si>
    <t xml:space="preserve">Acciones desarrolladas a partir de la relación que la ciudad tiene con el departamento de Cundinamarca </t>
  </si>
  <si>
    <t>Número de acciones interinstitucionales realizadas</t>
  </si>
  <si>
    <t>Número de acciones interinstitucionales programadas</t>
  </si>
  <si>
    <t>Regional</t>
  </si>
  <si>
    <t>9. Implementar una estrategia conjunta de Bogotá Región, que involucre espacios estratégicos de coordinación, protección a infraestructura estratégica y medio ambiente, articulación de sistemas de inteligencia, judicialización efectiva y reducción de la i</t>
  </si>
  <si>
    <t>Acuerdo Distrital 761 de 2020 PDD 
Plan Integral de Seguridad Ciudadana, Convivencia y Justicia -PISCCJ 2020-2032</t>
  </si>
  <si>
    <t xml:space="preserve">Actas de Reunión 
Informe de avance de acciones </t>
  </si>
  <si>
    <t xml:space="preserve">Acceso y Fortalecimiento a la Justicia         </t>
  </si>
  <si>
    <t xml:space="preserve">SUBSECRETARIA DE ACCESO A LA JUSTICIA </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</si>
  <si>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</si>
  <si>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 xml:space="preserve">Realizar caracterización de la poblacion poblacion privada de la libertad en el Centro Especial de Reclusion - CER </t>
  </si>
  <si>
    <t xml:space="preserve">Identificación y caracterizacion de las personas privadas de la Libertad en la Centro Especial de Reclusion - CER  </t>
  </si>
  <si>
    <t xml:space="preserve">Identificacion de la poblacion en el Centro Especial de Reclusion - CER   para la intervencion con estrategias de atención </t>
  </si>
  <si>
    <t xml:space="preserve">Numero de personas caracterizadas </t>
  </si>
  <si>
    <t xml:space="preserve">Numero de personas que ingresaron al  Centro Especial de Reclusion - CER </t>
  </si>
  <si>
    <t>Subsecretaría de Acceso a la Justicia</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</si>
  <si>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</si>
  <si>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7765 - Mejoramiento y protección de derechos de la población privada de la libertad en Bogotá</t>
  </si>
  <si>
    <t xml:space="preserve">DECRETO 413 DE 2016 </t>
  </si>
  <si>
    <t>Subsecretaría de Acceso a ala Justicia</t>
  </si>
  <si>
    <t xml:space="preserve">Garantizar la atencion y operación del Centro Especial de Reclusion - CER  </t>
  </si>
  <si>
    <t xml:space="preserve">Garantizar la operación y atencion de las personas privadas de la libertad en el Centro Especial de Reclusion - CER  </t>
  </si>
  <si>
    <t xml:space="preserve">Estrategías con seguimiento </t>
  </si>
  <si>
    <t>Total de estrategias proyectadas para la operación del CER</t>
  </si>
  <si>
    <t xml:space="preserve">Bimestral </t>
  </si>
  <si>
    <t>Seguimiento a la implementación de las estrategias proyectadas desde la Subsecretaría de Acceso a la Justicia y las Direcciones que la componen</t>
  </si>
  <si>
    <t>Acciones de seguimiento a la implementación de las estrategias de los programas establecidos desde la Subsecretaría</t>
  </si>
  <si>
    <t xml:space="preserve">Estrategías con seguimiento mediante tablero de control </t>
  </si>
  <si>
    <t>Total de estrategias de los componentes de Acceso a la Justicia, Responsabilidad Penal y Cárcel Distrital establecidas.</t>
  </si>
  <si>
    <t>Dirección de Acceso a la Justicia</t>
  </si>
  <si>
    <t>Orientar, atender y remitir a los habitantes de Bogotá a los programas y servicios de justicia y a los métodos auto 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</si>
  <si>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Implementar en dos (2) Casas de Justicia un centro de radicación de demandas a formato</t>
  </si>
  <si>
    <t>Centros de radicación en funcionamiento</t>
  </si>
  <si>
    <t>Medir el nivel de atención a ciudadanos de los nuevos centros de radicación, lo cual se evidencia a través de la presentación de Informes de gestión</t>
  </si>
  <si>
    <t>Informes de gestión trimestral</t>
  </si>
  <si>
    <t>Número de informes de gestión presentados en cada centro de radicación</t>
  </si>
  <si>
    <t>2 Informes programados</t>
  </si>
  <si>
    <t>Dos centros de radicación ya implementados en la viencia 2021, en las localidades de Ciudad Bolívar y Bosa</t>
  </si>
  <si>
    <t>365. Habilitar en cinco (5) Casas de
Justicia un sistema de
radicación electrónica de
demandas a formato</t>
  </si>
  <si>
    <t>7783 - Fortalecimiento de los equipamientos y capacidades del Sistema Distrital de Justicia en Bogotá</t>
  </si>
  <si>
    <t>Plan Distrital de Desarrollo</t>
  </si>
  <si>
    <t>Número de actividades ejecutadas del plan de trabajo</t>
  </si>
  <si>
    <t>Medir el nivel de avance frente a la implementación del plan de trabajo en el marco de la estrategia de acceso a la justicia en la localidad de sumapaz</t>
  </si>
  <si>
    <t xml:space="preserve">Número de productos  entregados del plan de trabajo </t>
  </si>
  <si>
    <t>Productos del plan de trabajo entregados oportunamente</t>
  </si>
  <si>
    <t>Productos de plan de trabajo programados</t>
  </si>
  <si>
    <t>Plan  de trabajo formulado y entregado en la vigencia 2021, que será implementado en la vigencia 2022</t>
  </si>
  <si>
    <t xml:space="preserve">Meta 316. Diseñar e implementar al 100% una estrategia de mediación comunitaria y resolución pacífica de conflictos para dar respuesta a la conflictividad social </t>
  </si>
  <si>
    <t>7792 - Fortalecimiento de los organismos de seguridad y justicia en Bogotá</t>
  </si>
  <si>
    <t>Número de actividades ejecutadas de la estrategia de coordinación</t>
  </si>
  <si>
    <t>Medir el nivel de avance frente a la implementación de actividades establecidas en la estrategia de coordinación para la implementación de la ruta mujer en casas de justicia</t>
  </si>
  <si>
    <t>N° de actividades ejecutadas</t>
  </si>
  <si>
    <t>N° de actividades ejecutadas de la estrategia de coordinación</t>
  </si>
  <si>
    <t>N° de actividades planeadas de la estrategia de coordinación</t>
  </si>
  <si>
    <t>Durante 2021 se registró la implementación de 24 actividades de esta estrategia de coordinación para implementación de la ruta mujer</t>
  </si>
  <si>
    <t>Meta 369. Implementar en 7 casas de justicia priorizadas un modelo de atención con ruta integral para mujeres</t>
  </si>
  <si>
    <t>Implementar las actividades necesarias para la elección de Jueces de Paz en el Distrito Capital y articular el acompañamiento para el ejercicio de su rol</t>
  </si>
  <si>
    <t>Número de actividades ejecutadas para la Elección y acompañamiento a los Jueces de Paz en el distrito</t>
  </si>
  <si>
    <t>Medir el nivel de avance frente a la implementación de actividades definidas para la elección de los jueces de paz y el acompañamiento que se les brindará para el ejercicio de su rol</t>
  </si>
  <si>
    <t>Número de productos del plan de trabajo para la elección y acompañamiento a los jueces de paz</t>
  </si>
  <si>
    <t>Número de jueces de paz en el distrito
*Estrategia de sensibilización diseñada e implementada
* Reglamentación del proceso de elección de jueces de paz y diseño institucional del proceso de elección y su implementación
*191 candidatos para jueces de paz, para 155 jueces a elegir
*41 candidatos para jueces de renconsideración, 22 jueces a elegir</t>
  </si>
  <si>
    <t>Número de actividades ejecutadas para la puesta en funcionamiento una nueva casa de justicia en el distrito</t>
  </si>
  <si>
    <t>Medir el nivel de avance frente a la implementación de acitividaes diseñadas para para poner en funcionamiento una nueva casa de justicia en el distrito</t>
  </si>
  <si>
    <t>N° de actividades ejecutadas para la implementación de una casa de justicia</t>
  </si>
  <si>
    <t>N° de actividades planeadas para la implementación de una casa de justicia</t>
  </si>
  <si>
    <t>13 actividades ejecutadas</t>
  </si>
  <si>
    <t>345. Aumentar en un (1) los
equipamientos de justicia en
el distrito y garantizar el
mantenimiento de
veinticuatro (24) existentes</t>
  </si>
  <si>
    <t>Ejecutar una campaña de comunicación dirigida a los ciudadanos sobre el conocimiento y acceso a los servicios de justicia y mecanismos de participación. (Política Pública Distrital de Transparencia, Integridad y No Tolerancia con la Corrupción)</t>
  </si>
  <si>
    <t>Reporte de actividades ejecutadas en el marco de la campaña de comunicación</t>
  </si>
  <si>
    <t>Conocer el reporte de las actividades ejecutadas a través de diferentes medios de comunicación, para sensibilizar a la ciudadanía sobre los servicios de justicia en el distrito</t>
  </si>
  <si>
    <t>Reporte de actividades ejecutadas en el periodo</t>
  </si>
  <si>
    <t>Una campaña de comunicación implementada</t>
  </si>
  <si>
    <t>Política Pública Distrital de Transparencia, Integridad y No Tolerancia con la Corrupción</t>
  </si>
  <si>
    <t>Crear nuevos procedimientos o actualizar los ya existentes, así crear y/o actualizar los documentos asociados, que estén a cargo de la Dirección de Acceso a la Justicia</t>
  </si>
  <si>
    <t>Cantidad de procedimientos y/o documentos asociados,  creados y/o actualizados</t>
  </si>
  <si>
    <t>conocer la cantidad de procedimientos creados o actualizados así como los  documentos asociados que fueron creados y/o actualizados, que estén a cargo de la Dirección de Acceso a la Justicia</t>
  </si>
  <si>
    <t>Número de documentos creados y/o actualizados</t>
  </si>
  <si>
    <t>Procedimientos y/o documentos asociados creados y/o actualizados</t>
  </si>
  <si>
    <t>Sistema Integrado de Gestión</t>
  </si>
  <si>
    <t>Acceso y Fortalecimiemto a la Justicia</t>
  </si>
  <si>
    <t>Realizar jornadas de socialización y/o sensibilización de los programas y estrategias adelantadas desde la Dirección.</t>
  </si>
  <si>
    <t>Los programas y estrategias que adelanta la Dirección de Responsabilidad Penal Adolescente requieren de la permanente articulación con las autoridades y actores del SRPA (ICBF, Fiscalía General de la Nación, Consejo Superior de la Judicatura, Defensoría del Pueblo, Operadores, ONG, entre otros), en este sentido se requiere adelantar jornadas en las que se presente y sensibilice respecto a la oferta de atención disponible desde la SDSCJ.</t>
  </si>
  <si>
    <t>Número de jornadas de socialización y/o sensibilizaciones realizadas en el periodo</t>
  </si>
  <si>
    <t>Número de jornadas de socialización y/o sensibilizaciones planeadas en el periodo</t>
  </si>
  <si>
    <t>Equipos de trabajo DRPA</t>
  </si>
  <si>
    <t xml:space="preserve">Crear programas especiales de protección para que los niños, niñas y jóvenes no sean cooptados e instrumentalizados por estructuras criminales. </t>
  </si>
  <si>
    <t>X</t>
  </si>
  <si>
    <t>Dirección de Responsabilidad Penal Adolescente</t>
  </si>
  <si>
    <t>Número de adolescentes y jóvenes del Sistema de Responsabilidad Penal Adolescente que se vinculan a líneas de atención del Programa Distrital de Justicia Juvenil Restaurativa</t>
  </si>
  <si>
    <t>Número de adolescentes y jóvenes del Sistema de Responsabilidad Penal Adolescente que se programó en el periodo</t>
  </si>
  <si>
    <t>Coordinar la convocatoria y realización de seis (6) sesiones del Comité de Coordinación Distrital de Responsabilidad Penal para Adolescentes.</t>
  </si>
  <si>
    <t>Número de sesiones del Comité de Coordinación Distrital de Responsabilidad Penal para Adolescentes realizadas</t>
  </si>
  <si>
    <t>El Decreto 420 de 2017, por el cual se creó el Comité de Coordinación Distrital de Responsabilidad Penal para Adolescentes –CCDRPA- estará encargado de fortalecer la articulación de las autoridades y entidades del SRPA, a nivel distrital, con el fin de orientar y dar seguimiento a la implementación de acciones desde un enfoque de Justicia Restaurativa en el Distrito Capital.
El CCDRPA es presidido por el Alcalde Mayor de Bogotá o en calidad de delegado el Secretario Distrital de Seguridad, Convivencia y Justicia y la Secretaria técnica está a cargo del Instituto Colombiano de Bienestar Familiar Regional Bogotá
En este sentido, el indicador será la realización de las sesiones del Comité, en las cuales se fortalezca la articulación de las autoridades y entidades del SRPA.</t>
  </si>
  <si>
    <t>Número de sesiones del CCDRPA realizadas en el periodo</t>
  </si>
  <si>
    <t>Número de sesiones del CCDRPA programadas en el periodo</t>
  </si>
  <si>
    <t xml:space="preserve">Gestionar tablero de control a partir de los datos registrados en el sistema de información SIRPA referente al Programa Distrital de Justicia Juvenil Restaurativa, el Programa para la Atención y Prevención de la Agresión Sexual (PASOS) y el Programa de Seguimiento Judicial al Tratamiento de Drogas. </t>
  </si>
  <si>
    <t xml:space="preserve">Porcentaje de acciones adelantadas para la puesta en marcha de un tablero de control </t>
  </si>
  <si>
    <t xml:space="preserve">La Dirección de Responsabilidad Penal Adolescente ha trabajado conjuntamente con la Dirección de Tecnologías y Sistemas de la Información en el sistema de información SIRPA, en el cual se adelantaron los desarrollos necesarios para el registro de los casos vinculados al Programa Distrital de Justicia Juvenil Restaurativa, el Programa para la Atención y Prevención de la Agresión Sexual (PASOS) y el Programa de Seguimiento Judicial al Tratamiento de Drogas. Ahora se requiere el diseño y desarrollo de un tablero de control que represente visualmente los datos que son ingresados. </t>
  </si>
  <si>
    <t>Acciones adelantadas para la puesta en marcha de un tablero de control de los datos registrados del Programa Distrital de Justicia Juvenil Restaurativa, el Programa para la Atención y Prevención de la Agresión Sexual (PASOS) y el Programa de Seguimiento Judicial al Tratamiento de Drogas.</t>
  </si>
  <si>
    <t>Acciones planeadas para la puesta en marcha de un tablero de control de los datos registrados del Programa Distrital de Justicia Juvenil Restaurativa, el Programa para la Atención y Prevención de la Agresión Sexual (PASOS) y el Programa de Seguimiento Judicial al Tratamiento de Drogas.</t>
  </si>
  <si>
    <t xml:space="preserve">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</si>
  <si>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Personas visitantes y/o personas privadas de la libertad reportadas a la autoridad competente por incautación de  sustancias psicoactivas que configure presunta conducta punible a la Autoridad Competente</t>
  </si>
  <si>
    <t xml:space="preserve">Este indicador permite medir la gestión y estrategias del personal de Cuerpo de Custodia y vigilancia para detectar visitantes y/o personas privadas de la libertad con sustancias prohibidas y que configure presunta conducta punible a la Autoridad Competente </t>
  </si>
  <si>
    <t xml:space="preserve">N° de personas visitantes y/o personas privadas de la libertad reportadas a la autoridad competente por incautación de  sustancias psicoactivas </t>
  </si>
  <si>
    <t>N° de personas visitantes y/o personas privadas de la libertad a quienes se les haya incautado sustancias psicoactivas que configure presunta conducta punible)*100</t>
  </si>
  <si>
    <t>Informe y registro en minutas del Cuerpo de Custodia y Vigilancia de visitantes  reportados</t>
  </si>
  <si>
    <t>Meta # 344 Mantener el 100% de los estadanres de calidad y operación en la Cárcel Distrital de Varones y Anexo de Mujeres</t>
  </si>
  <si>
    <t xml:space="preserve">Diseño e Implementación del procedimiento de encomiendas. </t>
  </si>
  <si>
    <t>Cero Fugas al Interior  del Centro penitenciario y  en el desarrollo de los procedimientos de remisiones.</t>
  </si>
  <si>
    <t xml:space="preserve">Este  indicador permitira medir la efectividad efectividad  en la aplicación  de los diferentes procedimientos y procesos  establecidos para garantizar, la seguridad del establecimiento penienteciario, evitando que el personal privado de la libertad, se fuge o se escape.  </t>
  </si>
  <si>
    <t>Número de PPL, no evadidos durante su reclusión en el centro carcelario  o remisiones.</t>
  </si>
  <si>
    <t xml:space="preserve">Archivo del Grupo Administración - Carpetas informe </t>
  </si>
  <si>
    <t>N.A</t>
  </si>
  <si>
    <t xml:space="preserve">Revisar, actualizar documentos relacionados al  Sistema de Gestión de la Calidad, relacionados con  el proceso de Custodia y Vigilancia </t>
  </si>
  <si>
    <t xml:space="preserve">Gestion del sistema de gestion de la calidad desde la Dirección a traves de Documentos institucionalizados </t>
  </si>
  <si>
    <t>Actualizar, modificar o crear documentos necesarios frente a  las medidas al interior del centro de reclusión.</t>
  </si>
  <si>
    <t>N° de documentos codificados en el trimestre</t>
  </si>
  <si>
    <t>N° de documentos programados en el trimestre</t>
  </si>
  <si>
    <t>Listado de documentos del Sistema de Gestión de la Calidad</t>
  </si>
  <si>
    <t>Meta #344 Mantener el 100% de los estadanres de calidad y operación en la Cárcel Distrital de Varones y Anexo de Mujeres</t>
  </si>
  <si>
    <t>Brindar programas, actividades y/o  talleres  de  capacitación y ocupación válida para la redención de pena  aprobados en el plan ocupacional al 80% de las PPL.</t>
  </si>
  <si>
    <t>Programas, Actividades y/o talleres válidas para redención de pena.</t>
  </si>
  <si>
    <t>Este indicador mide el número de PPL aprobadas por la JETEE a las actividades válidas para la redención de pena.</t>
  </si>
  <si>
    <t>Número de personas privadas de la libertad vinculadas a  programas, actividades y/o talleres.</t>
  </si>
  <si>
    <t>Número Total de PPL  que se encuentran en el establecimiento carcelario.</t>
  </si>
  <si>
    <t xml:space="preserve">Reporte de SISIPEC WEB </t>
  </si>
  <si>
    <t>Implementar estrategias y acciones interinstitucionales orientadas a mejorar la confianza entre la ciudadaníáa y la institucionalidad a través del fortalecimiento de conductas de auto regulacióńn, regulacióńn mutua, díálogo y participacióńn social y cultura ciudadana que transformen las conflictividades sociales y mejoren la seguridad ciudadana.</t>
  </si>
  <si>
    <t>Meta # 344 Mantener el 100% de los estándares de calidad y operación en la Cárcel Distrital de Varones y Anexo de Mujeres</t>
  </si>
  <si>
    <t>Objetivo: Diseñar, implementar y fortalecer acciones y estrategias en materia de seguridad ciudadana, convivencia, acceso a la justicia, orden público, prevención y control del delito en el distrito capital.</t>
  </si>
  <si>
    <t>Prevención en temas de conducta suicida, consumo de sustancias psicoactivas  y delitos sexuales.</t>
  </si>
  <si>
    <t>Este indicador mide el porcentaje de las PPL sensibilizadas en temas de conducta suicida, consumo de sustancias psicoactivas  y delitos sexuales.</t>
  </si>
  <si>
    <t>Número de personas privadas de la libertad sensibilizados en temas de conducta suicida, consumo de sustancias psicoactivas  y delitos sexuales.</t>
  </si>
  <si>
    <t>Actas  y formatos de Asistencias de las sensibilizaciones</t>
  </si>
  <si>
    <t>Estructurar un documento que recopile las actividades realizadas en  pro  de la implementación del modelo del marco lógico de la Cárcel Distrital, como insumo indispensable para generar los lineamientos y directrices que permitan dar continuidad a la construcción de dicho modelo.</t>
  </si>
  <si>
    <t>Raciones alimentarias al 100%  de la población carcelaria</t>
  </si>
  <si>
    <t xml:space="preserve">Este indicador mide las raciones alimentarias al 100%  de la población carcelaria </t>
  </si>
  <si>
    <t xml:space="preserve">Total de raciones pagadas al operador al mes. </t>
  </si>
  <si>
    <t>Total de Personas Privadas de la Libertad que se encuentran en el establecimiento carcelario al mes.</t>
  </si>
  <si>
    <t>Planilla Raciones</t>
  </si>
  <si>
    <t>Atención en salud al 100% de las PPL que soliciten acceso a dichos servicios</t>
  </si>
  <si>
    <t>Este indicador mide la  atención en salud al 100% de las PPL que soliciten acceso a dichos servicios</t>
  </si>
  <si>
    <t xml:space="preserve">Total de Personas Privadas de la Libertad atendidas en el servicio de salud en el mes.	</t>
  </si>
  <si>
    <t>Total de solicitudes realizadas por las Personas Privadas de la Libertad para servicio de salud en el mes</t>
  </si>
  <si>
    <t>Se relacionan las planillas RIPS</t>
  </si>
  <si>
    <t>Ordenes de libertad de las PPL tramitadas en 24 horas</t>
  </si>
  <si>
    <t>Este indicador permite medir  la gestión de las ordenes de libertad tramitadas en las 24 horas siguientes al recibo de los antecedentes judiciales de la Interpol y verificados dichos antecedentes con la hojas de vida</t>
  </si>
  <si>
    <t>Hoja de vida de PPL que recobra su libertad</t>
  </si>
  <si>
    <t>Meta #344 Mantener el 100% de los estándares de calidad y operación en la Cárcel Distrital de Varones y Anexo de Mujeres</t>
  </si>
  <si>
    <t>Solicitudes de redención de pena incoadas por los despechos judiciales o las PPL ante el área jurídica</t>
  </si>
  <si>
    <t>Este indicador permite medir   el  porcentaje de las solicitudes de redención de pena incoadas por los despechos judiciales o las PPL ante el área jurídica</t>
  </si>
  <si>
    <t>No. Solicitudes tramitadas</t>
  </si>
  <si>
    <t>No del total de Solicitudes allegadas.</t>
  </si>
  <si>
    <t xml:space="preserve">Reporte de  solicitudes atendidas de forma mensual </t>
  </si>
  <si>
    <t xml:space="preserve">Fortalecimiento de Capacidades Operativas Para la S, C y AJ         </t>
  </si>
  <si>
    <t>Subsecretaría de Inversiones y Fortalecimiento de las Capacidades Operativas</t>
  </si>
  <si>
    <t>Adquirir los bienes y servicios requeridos por los organismos de seguridad, convivencia y acceso a la Justicia, mediante el cumplimiento de las diferentes etapas contractuales para el mejoramiento de las condiciones de seguridad, convivencia y justicia en el Distrito Capital</t>
  </si>
  <si>
    <t>Número de reportes concialiados entre las Subsecretarías de Acceso a la Justicia e Inversiones.</t>
  </si>
  <si>
    <t>Reportes de conciliación de información del seguimiento frente al cumplimiento de metas entre las Subsecretarías de Acceso a la Justicia e Inversiones.</t>
  </si>
  <si>
    <t>Reportes programados  concialiados</t>
  </si>
  <si>
    <t>Interno</t>
  </si>
  <si>
    <t>297-Diseñar e implementar al 100% el plan de mejoramiento de las Unidades de Reacción Inmediata -URI existentes y construcción de tres URI nuevas.
345- Aumentar en un (1) los equipamientos de justicia en el distrito y garantizar el mantenimiento de veinticuatro (24) existentes
347- Crear dos (2) nuevas sedes del Programa Distrital de Justicia Juvenil Restaurativa
348- Diseñar e implementar al 100% el plan de mejoramiento de las Unidades de Reacción Inmediata -URI existentes y construcción de tres URI nuevas.</t>
  </si>
  <si>
    <t xml:space="preserve">
2-Implementación de acciones para el fortalecimiento del sistema distrital de justicia, la inclusión de un enfoque de justicia restaurativa en el SRPA y la operación adecuada de la cárcel distrital
4 - Construcción, adquisición, sostenibilidad y/o reforzamiento de equipamientos de seguridad, defensa y justicia
</t>
  </si>
  <si>
    <t xml:space="preserve">
D:Falta de planeación, revisión, control y viabilidad sobre los proyectos a desarrollar en la siguiente vigencia.
D-Insuficiente seguimiento a los controles establecidos en algunas actividades del proceso.   
O:  Implementar mesas de trabajo con el cliente externo e interno con el fin de concertar las especificaciones técnicas Vs el mercado actual.
F- Implementación y seguimiento de herramientas de planeación presupuestal y contractual. 
D- La entidad no cuenta con un sistema de información que centralice la información y automatice las actividades de planeación, seguimiento y gestión de los proyectos de inversión.
D- Cambios frecuentes en la planeación.</t>
  </si>
  <si>
    <t xml:space="preserve">* Decreto 413 de 2016
* Plan Estratégico 2020-2024
* Plan Anual de Adquisiciones
</t>
  </si>
  <si>
    <t>Subsecretaría de Inversiones y Fortalecimiento de Capacidades Operativas</t>
  </si>
  <si>
    <t>Realizar 4 mesas de trabajo técnicas con las agencias (MEBOG, Brigada XIII, Fiscalia, Migración Colombia) para el seguimiento a la planeación, ejecución y necesidades de adquisición de bienes y servicios requeridos para el fortalecimiento de sus capacidades operativas enfocadas en seguridad y justicia del Distrito.</t>
  </si>
  <si>
    <t>Número de mesas de trabajo técnicas realizadas con  las agencias (MEBOG, Brigada XIII, Fiscalia, Migración Colombia) para el seguimiento a la planeación, ejecución y necesidades de adquisición de bienes y servicios requeridos para el fortalecimiento de sus capacidades operativas enfocadas en seguridad y justicia del Distrito.</t>
  </si>
  <si>
    <t>Mesas de trabajo internas realizadas  con las agencias (MEBOG, Brigada XIII, Fiscalia, Migración Colombia) para el seguimiento a la planeación, ejecución y necesidades de adquisición de bienes y servicios requeridos para el fortalecimiento de sus capacidades operativas enfocadas en seguridad y justicia del Distrito.</t>
  </si>
  <si>
    <t>Número de mesas de trabajo realizadas con las agencias (MEBOG, Brigada XIII, Fiscalia, Migración Colombia) para el seguimiento a la planeación, ejecución y necesidades de adquisición de bienes y servicios requeridos para el fortalecimiento de sus capacidades operativas enfocadas en seguridad y justicia del Distrito.</t>
  </si>
  <si>
    <t>346 Construir al 100% la sede de la policía metropolitana de Bogotá
366 Implementar al 100% el plan de infraestructura y dotación de los organismos de seguridad y justicia, con enfoque territorial.
349 Diseñar e implementar al 100% el plan integral de mejoramiento tecnológico para la seguridad
345 Aumentar en un (1) los equipamientos de justicia en el distrito y garantizar el mantenimiento de veinticuatro (24) existentes</t>
  </si>
  <si>
    <t>3 - Dotación y sostenibilidad de elementos y equipos para el fortalecimiento de los organismos de seguridad, defensa y justicia
 4- Construcción, adquisición, sostenibilidad y/o reforzamiento de equipamientos de seguridad, defensa y justicia
5 - Implementación, sostenimiento y fortalecimiento del centro de comando y control</t>
  </si>
  <si>
    <t>O:  Implementar mesas de trabajo con el cliente externo e interno con el fin de concertar las especificaciones técnicas Vs el mercado actual..
F- Conocimiento de las necesidades recurrentes de los organismos de seguridad.</t>
  </si>
  <si>
    <t>Requerir 4 informes anuales a los responsables de meta y a las Direcciones, para el seguimiento a la planeación y ejecución de las mismas, de los proyectos que gerencia la Subsecretaría de Inversiones.</t>
  </si>
  <si>
    <t>Número de informes presentados por los responsables de meta para el seguimiento a la planeación y ejecución de las mismas, de los proyectos que gerencia la Subsecretaría de Inversiones y Fortalecimiento de capacidades Operativas y de las metas del Plan Distrital de Desarrollo que son de su responsabilidad.</t>
  </si>
  <si>
    <t>Informes presentados por los responsables de meta para el seguimiento a la planeación y ejecución de las mismas, de los proyectos que gerencia la Subsecretaría de Inversiones.</t>
  </si>
  <si>
    <t>Número de Informes presentados por los responsables de meta para el seguimiento a la planeación y ejecución de las mismas, de los proyectos que gerencia la Subsecretaría de Inversiones</t>
  </si>
  <si>
    <t xml:space="preserve">
D:Falta de planeación, revisión, control y viabilidad sobre los proyectos a desarrollar en la siguiente vigencia.
O:  Implementar mesas de trabajo con el cliente externo e interno con el fin de concertar las especificaciones técnicas Vs el mercado actual.
F- Implementación y seguimiento de herramientas de planeación presupuestal y contractual. 
D- La entidad no cuenta con un sistema de información que centralice la información y automatice las actividades de planeación, seguimiento y gestión de los proyectos de inversión.
D- Cambios frecuentes en la planeación.</t>
  </si>
  <si>
    <t>7792
7797
7783</t>
  </si>
  <si>
    <t>Efectuar 12 reuniones de control y seguimiento a la planeación y ejecución de las metas de los proyectos de inversión que gerencia la Subsecretaría de Inversiones con su respectiva acta.</t>
  </si>
  <si>
    <t>Número de reuniones realizadas de control y seguimiento a la planeación y ejecución de las metas de los proyectos de inversión que gerencia la Subsecretaría de Inversiones.</t>
  </si>
  <si>
    <t>Reuniones de control y seguimiento a la planeación y ejecución de las metas de los proyectos de inversión que gerencia la Subsecretaría de Inversiones realizadas.</t>
  </si>
  <si>
    <t>Número reuniones de control y seguimiento a la planeación y ejecución de las metas con sus respectivas actas realizadas</t>
  </si>
  <si>
    <t>Número reuniones de control y seguimiento realizadas.</t>
  </si>
  <si>
    <t>346 Construir al 100% la sede de la policía metropolitana de Bogotá
366 Implementar al 100% el plan de infraestructura y dotación de los organismos de seguridad y justicia, con enfoque territorial.
349 Diseñar e implementar al 100% el plan integral de mejoramiento tecnológico para la seguridad
345 Aumentar en un (1) los equipamientos de justicia en el distrito y garantizar el mantenimiento de veinticuatro (24) existentes
347 Crear dos (2) nuevas sedes del Programa Distrital de Justicia Juvenil Restaurativa.
348 Diseñar e implementar al 100% el plan de mejoramiento de las Unidades de Reacción Inmediata -URI existentes y construcción de tres URI nuevas.</t>
  </si>
  <si>
    <t xml:space="preserve">
D- La entidad no cuenta con un sistema de información que centralice la información y automatice las actividades de planeación, seguimiento y gestión de los proyectos de inversión.
D- Cambios frecuentes en la planeación.
D-en la siguiente vigencia.
D-Insuficiente seguimiento a los controles establecidos en algunas actividades del proceso.   
D:Falta de planeación, revisión, control y viabilidad sobre los proyectos a desarrollar en la siguiente vigencia.
O:  Implementar mesas de trabajo con el cliente externo e interno con el fin de concertar las especificaciones técnicas Vs el mercado actual.
F- Implementación y seguimiento de herramientas de planeación presupuestal y contractual. </t>
  </si>
  <si>
    <t>Número de requerimientos presentados por las direcciones para verificar el cumplimiento de las actividades a cargo de la Subsecretaría de Inversiones y fortalecimiento de capacidades operativas, definidas en el Plan Anticorrupción y Atención al Usuario</t>
  </si>
  <si>
    <t>Requerimientos presentados por las direcciones para verificar el cumplimiento de las actividades a cargo de la Subsecretaría de Inversiones y fortalecimiento de capacidades operativas, definidas en el Plan Anticorrupción y Atención al Usuario</t>
  </si>
  <si>
    <t>Número de requerimientos presentados por las direcciones.</t>
  </si>
  <si>
    <t>Número de solicitados presentados por las direcciones.</t>
  </si>
  <si>
    <t>366 Implementar al 100% el plan de infraestructura y dotación de los organismos de seguridad y justicia, con enfoque territorial.</t>
  </si>
  <si>
    <t>D- Incumplimiento de la normatividad vigente relacionada con el reporte de información contractual.
F- Implementación y seguimiento de herramientas de planeación presupuestal y contractual. 
F- Conocimiento de las necesidades recurrentes de los organismos de seguridad.</t>
  </si>
  <si>
    <t xml:space="preserve">* Decreto 413 de 2016
* Plan Estratégico 2020-2024
* Plan Anual de Adquisiciones
* Plan Anticorrupción
</t>
  </si>
  <si>
    <t>Realizar 178  estudios de procesos precontractuales para el fortalecimento de las capacidades operativas de los organismos de seguridad y justicia del distrito</t>
  </si>
  <si>
    <t>Número de estudios de procesos  precontractuales adelantados para el fortalecimiento de las capacidades operativas  de los organismos de seguridad y justicia del Distrito</t>
  </si>
  <si>
    <t>Estudios de procesos precontractuales enfocados a la adquisición de bienes y servicios para el fortalecimiento de las capacidades operativas  de los organismos de seguridad y justicia del Distrito.</t>
  </si>
  <si>
    <t>Procesos precontractuales</t>
  </si>
  <si>
    <t>Número de estudios de procesos precontractuales adelantados por la Dirección Técnica</t>
  </si>
  <si>
    <t>Base de Datos Interna</t>
  </si>
  <si>
    <t>* 366 Implementar al 100% el plan de infraestructura y dotación de los organismos de seguridad y justicia, con enfoque territorial.
* 349 Diseñar e implementar al 100% el plan integral de mejoramiento tecnológico para la seguridad</t>
  </si>
  <si>
    <t xml:space="preserve"> - Dotación y sostenibilidad de elementos y equipos para el fortalecimiento de los organismos de seguridad, defensa y justicia
 - Construcción, adquisición, sostenibilidad y/o reforzamiento de equipamientos de seguridad, defensa y justicia
 - Implementación, sostenimiento y fortalecimiento del centro de comando y control</t>
  </si>
  <si>
    <t>7792
7797</t>
  </si>
  <si>
    <t>* Plan Distrital de Desarrollo 2020-2024
* Acuerdo 637 de 2016
* Plan Estratégico 2020-2024  SDSCJ
* Plan Anual de Adquisiciones</t>
  </si>
  <si>
    <t>Ninguna</t>
  </si>
  <si>
    <t>Dirección Técnica</t>
  </si>
  <si>
    <t>Realizar 12 mesas de trabajo de seguimiento y control que garanticen la elaboración de los estudios precontractuales para el fortalecimento de las capacidades operativas de los organismos de seguridad y justicia del Distrito</t>
  </si>
  <si>
    <t>Mesas de trabajo de seguimiento y control de los procesos precontractuales enfocados a la adquisición de bienes y servicios para el fortalecimiento de las capacidades operativas  de los organismos de seguridad y justicia del Distrito.</t>
  </si>
  <si>
    <t>Mesas de trabajo</t>
  </si>
  <si>
    <t>Realizar 30 mesas de trabajo técnicas con los clientes internos y externos para validar las especificaciones tecnicas u otros aspectos de los bienes y servicios requeridos para el fortalecimentos de las capacidades operativas de los organismos de seguridad y justicia del Distrito.</t>
  </si>
  <si>
    <t>Número de  mesas de trabajo con los clientes internos y externos para validar especificaciones técnicas u otros aspectos de los bienes y servicios requeridos</t>
  </si>
  <si>
    <t>Mesas de trabajo técnicas con los clientes internos y externos enfocadas a la concertación de especificaciones técnicas de los requerimientos presentados a la DT para la adquisición de bienes y servicios para el fortalecimiento de las capacidades operativas  de los organismos de seguridad y justicia del Distrito.</t>
  </si>
  <si>
    <t>Número de mesas de trabajo realizadas con los clientes internos y externos para validar las especificaciones tecnicas u otros aspectos de los bienes y servicios requeridos</t>
  </si>
  <si>
    <t>Elaborar, gestionar y efectuar el seguimiento a las herramientas de planeación presupuestal y de gestión a cargo de la Dirección Técnica y de la Subsecretaría de Inversión y fortalecimiento de capacidades operativas.</t>
  </si>
  <si>
    <t>Herramientas de planeación administradas</t>
  </si>
  <si>
    <t>Planes, informes, proyectos y/o bases de datos que permitan administrar y controlar el presupuesto y la gestión a cargo de la de la Subsecretaría de Inversión y fortalecimiento de capacidades operativas.</t>
  </si>
  <si>
    <t>Número de herramientas de planeación requeridas</t>
  </si>
  <si>
    <t>Realizar las revisiones y/o actualización a que haya lugar de la documentación y de procedimientos que permitan consolidar la gestión misional de la Dirección Técnica de la Subsecretaría de Inversión y fortalecimiento de capacidades operativas.</t>
  </si>
  <si>
    <t>Documentación (Procedimientos, formatos, instructivos, guias etc) revisada y/o actualizada de la Direccion Tecnica</t>
  </si>
  <si>
    <t>Revisión de Lineamientos, Procedimientos, formatos, guias, instructivos protocolos,  y las actualizaciones a que haya lugar de la documentación, que permitan consolidar la gestión misional de la Dirección Técnica de la Subsecretaría de Inversión y fortalecimiento de capacidades operativas.</t>
  </si>
  <si>
    <t>Documentación revisada y actualizada a que haya lugar que permitan consolidar la gestión misional de la Dirección Técnica de la Subsecretaría de Inversión y fortalecimiento de capacidades operativas.</t>
  </si>
  <si>
    <t xml:space="preserve"> - Dotación y sostenibilidad de elementos y equipos para el fortalecimiento de los organismos de seguridad, defensa y justicia
 - Construcción, adquisición, sostenibilidad y/o reforzamiento de equipamientos de seguridad, defensa y justicia
</t>
  </si>
  <si>
    <t xml:space="preserve">7792
</t>
  </si>
  <si>
    <t>Actualizaciones en la matriz de los riesgos de corrupción inherentes a la gestión de la entidad.</t>
  </si>
  <si>
    <t>Dirección de Operaciones para el Fortalecimiento</t>
  </si>
  <si>
    <t>Adquirir los bienes y servicios requeridos por los organismos de seguridad, convivencia y acceso a la justicia, mediante el cumplimiento de las diferentes etapas contractuales para el mejoramiento de las condiciones de seguridad, convivencia y justicia en el Distrito Capital.</t>
  </si>
  <si>
    <t>Realizar mesas de trabajo trimestrales con la Dirección Jurídica y contractual, para hacer la revisión de los pliegos de condiciones.</t>
  </si>
  <si>
    <t>Efectuar la ordenación archivística de 40 metros lineales de expedientes contractuales.</t>
  </si>
  <si>
    <t>Mantener el nivel de cumplimiento de las actividades descritas dentro de la Metodología de Supervisión en el 80% de los contratos en ejecución asignados a la Dirección de Bienes.</t>
  </si>
  <si>
    <t>SUPERVISIÓN DE CONTRATOS</t>
  </si>
  <si>
    <t>Se refiere al cumplimiento de las actividades de supervisón descritas en la metodología de supervisión de contratos de la dirección de Bienes M-FC-1</t>
  </si>
  <si>
    <t>Contratos</t>
  </si>
  <si>
    <t>Número de contrato que cumplen con la metodología</t>
  </si>
  <si>
    <t>Total de contratos vigentes asignados para la supervisión a la Dirección de bienes</t>
  </si>
  <si>
    <t xml:space="preserve">* Implementar al 100% el plan de infraestructura y dotación de los organismos de seguridad y justicia, con enfoque territorial.
*Diseñar e implementar al 100% el plan de mejoramiento de las Unidades de Reacción Inmediata -URI existentes y construcción de tres URI nuevas.
* Crear dos (2) nuevas sedes del Programa Distrital de Justicia Juvenil Restaurativa.
* Diseñar e implementar al 100% el plan integral de mejoramiento tecnológico para la seguridad
* Aumentar en un (1) los equipamientos de justicia en el distrito y garantizar el mantenimiento de veinticuatro (24) existentes
</t>
  </si>
  <si>
    <t xml:space="preserve"> Insuficiente seguimiento a los controles establecidos en algunas actividades del proceso. </t>
  </si>
  <si>
    <t>Dirección de Bienes para la S, C y AJ</t>
  </si>
  <si>
    <t>SEGUIMIENTO Y CONTROL A OBRAS DE CONSTRUCCIÓN</t>
  </si>
  <si>
    <t>Realizar el seguimiento y control semanal a los contratos (obra e interventoría) en ejecución para la construcción de obras nuevas, por medio de la ficha de seguimiento de obras</t>
  </si>
  <si>
    <t>Ficha de seguimiento de obra</t>
  </si>
  <si>
    <t>Número de Fichas de seguimiento de obras generadas</t>
  </si>
  <si>
    <t>Semanas de obra transcurridos en el periodo * Número de Obras nuevas en ejecución</t>
  </si>
  <si>
    <t>* Construir al 100% la sede de la policía metropolitana de Bogotá
* Diseñar e implementar al 100% el plan de mejoramiento de las Unidades de Reacción Inmediata -URI existentes y construcción de tres URI nuevas.
* Crear dos (2) nuevas sedes del Programa Distrital de Justicia Juvenil Restaurativa.
*  Aumentar en un (1) los equipamientos de justicia en el distrito y garantizar el mantenimiento de veinticuatro (24) existentes.</t>
  </si>
  <si>
    <t>Número de sedes de la Policía Metropolitana de Bogotá construidas</t>
  </si>
  <si>
    <t xml:space="preserve">7792 - Fortalecimiento de los organismos de seguridad y justicia en Bogotá
7783 - Fortalecimiento de los equipamientos y capacidades del Sistema Distrital de Justicia en Bogotá
7765 - Mejoramiento y protección de derechos de la población privada de la libertad en Bogotá
7640 - Implementación de la justicia restaurativa y atención integral para adolescentes en conflicto con la ley y población pospenada en Bogotá
</t>
  </si>
  <si>
    <t>- Acuerdo 761 de 2020 Adopción del Plan de Desarrollo Distrital</t>
  </si>
  <si>
    <t>FORMULAR PLAN DE MANTENIMEINTO INTEGRAL</t>
  </si>
  <si>
    <t>Realizar un documento guía que contenga el conjunto de intervenciones u operaciones preventivas que se deben realizar en los bienes mueble e inmuebles de propiedad y/o a cargo de la SDSCJ, basados en protocolos de mantenimiento para cada tipo de activo, para lograr cumplir con unos objetivos de disponibilidad, fiabilidad y coste y por ende ampliar la vida útil de los mismos</t>
  </si>
  <si>
    <t xml:space="preserve">Plan de mantenimiento integral </t>
  </si>
  <si>
    <t>Cantidad de Planes de mantenimiento Integral generado</t>
  </si>
  <si>
    <t>Mantener el consumo del combustible con una variación no mayor al 10% del volumen de combustible consumido en el trimestre anterior</t>
  </si>
  <si>
    <t>VARIACIÓN EN EL CONSUMO DE COMBUSTIBLE</t>
  </si>
  <si>
    <t xml:space="preserve">A partir del seguimiento que se realiza  mediante la verificación de control de kilometraje de abastecimientos de combustible de los automotores asignados al servicio de la agencias de Seguridad del Distrito, se busca mantener el consumo actual </t>
  </si>
  <si>
    <t>Externo</t>
  </si>
  <si>
    <t>* Implementar al 100% el plan de infraestructura y dotación de los organismos de seguridad y justicia, con enfoque territorial.</t>
  </si>
  <si>
    <t>Verificar el 20% de los bienes de tecnología que hacen parte de los comodatos 1154/2018, 1036/2018, 656/2019 y 844/2019</t>
  </si>
  <si>
    <t>VERIFICACIÓN BIENES EN COMODATOS</t>
  </si>
  <si>
    <t xml:space="preserve">Realizar el seguimiento y control a los bienes clasificados como equipos de tecnología que pertenecen a los comodatos  1154/2018, 1036/2018, 656/2019 y 844/2019 </t>
  </si>
  <si>
    <t xml:space="preserve">Cantidad de bienes de tecnología verificados en el trimestre que pertenecen a los comodatos 1154/2018, 1036/2018, 656/2019 y 844/2019 </t>
  </si>
  <si>
    <t xml:space="preserve">Cantidad total de bienes de tecnología incluidos en los comodatos 1154/2018, 1036/2018, 656/2019 y 844/2019 </t>
  </si>
  <si>
    <t xml:space="preserve">* Deficiente coordinación respecto al control de bienes, con las diferentes entidades comodatarias.
 * Alta dependencia de la información suministrada por las agencias comodatarias en cuanto al estado y ubicación de los bienes </t>
  </si>
  <si>
    <t>% DE HERRAMIENTAS DE PLANEACIÓN ADMINISTRADAS</t>
  </si>
  <si>
    <t>Número de herramientas de planeación administradas</t>
  </si>
  <si>
    <t xml:space="preserve">Atención y Servicio al Ciudadano         </t>
  </si>
  <si>
    <t>SUBSECRETARÍA DE GESTIÓN INSTITUCIONAL</t>
  </si>
  <si>
    <t>De apoyo</t>
  </si>
  <si>
    <t xml:space="preserve">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t>
  </si>
  <si>
    <t>Realizar seguimiento mensual al plan anual de adquisiciones de la Secretaría Distrital de Seguridad, Convivencia y Justicia, con el objetivo de generar puntos de control y alarmas en la contratación de inversión y funcionamiento de la entidad.</t>
  </si>
  <si>
    <t>Seguimiento a la ejecución del  Plan Anual de Adquisiciones</t>
  </si>
  <si>
    <t>Realizar 12 seguimientos al PAA de la SDSCJ</t>
  </si>
  <si>
    <t>Doce seguimientos al PAA de la SDSCJ</t>
  </si>
  <si>
    <t>Seguimiento al PAA de la SDSCJ realizados (12)</t>
  </si>
  <si>
    <t>Seguimiento al PAA de la SDSCJ programados (12)</t>
  </si>
  <si>
    <t>Angelica Castro</t>
  </si>
  <si>
    <t>Realizar seguimiento trimestral a las metas y planes de las Direcciones y de la Subsecretaría de Gestión Institucional, con el fin de cumplir con los porcentajes proyectados en cada una de ellas.</t>
  </si>
  <si>
    <t>Seguimiento a Planes de las Direcciones de la SGI</t>
  </si>
  <si>
    <t>Realizar 4 seguimientos a las Direcciones</t>
  </si>
  <si>
    <t>Cuatro seguimientos a los Planes de las Direcciones</t>
  </si>
  <si>
    <t>Seguimientos realizados (4)</t>
  </si>
  <si>
    <t>Seguimientos programados (4)</t>
  </si>
  <si>
    <t>Establecer e implementar un plan de trabajo de la estrategia de acercamiento a lengua de señas de los servidores públicos de la entidad para potenciar la atención de personas con discapacidad auditiva.</t>
  </si>
  <si>
    <t>Grado de ejecución del plan de trabajo</t>
  </si>
  <si>
    <t>Realizar las actividades programadas en el plan de trabajo</t>
  </si>
  <si>
    <t>Actividades realizadas de acuerdo al Plan de Trabajado formulado</t>
  </si>
  <si>
    <t>Luis Carlos Gomez</t>
  </si>
  <si>
    <t>Realizar jornadas de socialización institucional relacionadas con los lineamientos y gestión del Proceso de Atención y Servicio al Ciudadano.</t>
  </si>
  <si>
    <t>Porcentaje de jornadas de socialización del proceso de atención y servicio al ciudadano</t>
  </si>
  <si>
    <t>Realizar diez jornadas de socialización del proceso de atención y servicio al ciudadano</t>
  </si>
  <si>
    <t>Diez jornadas de socializacion relacionadas con el proceso de atención y servicio al ciudadano</t>
  </si>
  <si>
    <t>Jornadas realizadas (10)</t>
  </si>
  <si>
    <t>Jornadas programadas (10)</t>
  </si>
  <si>
    <t>Implementar los lineamientos para la medición de  la satisfacción de los ciudadanos frente a la atención y trámite de las PQRS en la SDSCJ.</t>
  </si>
  <si>
    <t>Grado de medición de la satisfacción</t>
  </si>
  <si>
    <t>Realizar tres mediciones de satisfacción de los ciudadanos frente a la atención y trámite de las PQRS en la SDSCJ.</t>
  </si>
  <si>
    <t>Tres mediciones de satisfacción</t>
  </si>
  <si>
    <t>Mediciones realizadas (3)</t>
  </si>
  <si>
    <t>Mediciones programadas (3)</t>
  </si>
  <si>
    <t>Gestión de Tecnologias de información</t>
  </si>
  <si>
    <t>DIRECCIÓN DE TECNOLOGIAS Y SISTEMAS DE LA INFORMACIÓN</t>
  </si>
  <si>
    <t>Identificar, planificar, ejecutar y hacer seguimiento a  las acciones de transformación  digital que permitan contar con información oportuna y de calidad para la toma de decisiones,  optimizar los recursos y satisfacer las necesidades de los procesos de la entidad de acuerdo con la normatividad vigente, velando por la confidencialidad, disponibilidad e integridad de la información a fin de contribuir con el cumplimiento de los objetivos estratégicos y políticas de la Secretaría Distrital de Seguridad, Convivencia y justicia - SDSCJ.</t>
  </si>
  <si>
    <t>Adquirir  16  bienes y/o servicios requeridos para contar con la disponibilidad de los componentes de infraestructura y servicios tecnológicos</t>
  </si>
  <si>
    <t>Bienes y/o servicios adquiridos</t>
  </si>
  <si>
    <t>Bienes y/o servicios  adquiridos para la administración, operación, mantenimiento y soporte de las soluciones tecnológicas de la Entidad.</t>
  </si>
  <si>
    <t>Contratos suscritos</t>
  </si>
  <si>
    <t>Número de contratos suscritos</t>
  </si>
  <si>
    <t>Plan Anual de Adquisiciones</t>
  </si>
  <si>
    <t>Fortalecer la capacidad Institucional y la gestión administrativa que permita el cumplimiento de la misión institucional.</t>
  </si>
  <si>
    <t xml:space="preserve"> - Implementar el 100% de la Política de Gobierno Digital acorde a la normativa distrital y nacional en la Secretaría de Seguridad, Convivencia y Justicia
 - Implementar el 50% de la Política de Seguridad Digital acorde a la normativa distrital y nacional en la Secretaría de Seguridad, Convivencia y Justicia</t>
  </si>
  <si>
    <t>Amenaza: Identificación y/o determinación de las especificaciones y/o características técnicas para la adquisición de un bien y/o determinación en el alcance de un solución tecnológica (sistema de información, servicio tecnológico o servicio ciudadano digital) por parte de los demás procesos que contribuyan con la transformación digital, lo que ocasiona demoras en la implementación de las soluciones tecnológicas</t>
  </si>
  <si>
    <t xml:space="preserve">7777- Fortalecimiento la gestión de las tecnologías de la información en la Secretaría de Seguridad, Convivencia y Justicia en el marco de las políticas de Gobierno y Seguridad Digital </t>
  </si>
  <si>
    <t>- Modelo Integrado de Planeación y Gestión
- Política de Gobierno Digital. Decreto 1008 de 2018. 
- Política Nacional de Seguridad Digital, Conpes 3854 de 2017 (Adenda 1)</t>
  </si>
  <si>
    <t>Directora de Tecnologias y Sistemas de la Información</t>
  </si>
  <si>
    <t>Planes revisados y actualizados</t>
  </si>
  <si>
    <t>Instrumentos con el conjunto de actividades que se planifican  para  la administración, operación, mantenimiento y soporte de las soluciones tecnológicas de la Entidad.</t>
  </si>
  <si>
    <t>Planes de trabajo actualizados</t>
  </si>
  <si>
    <t>Número de planes de trabajo actualizados</t>
  </si>
  <si>
    <t xml:space="preserve">1. Plan para actualizar los servicios tecnológicos existes e implementación de nuevos
2. Plan para actualizar y/o elaborar documentos asociados con el dominio de Gobierno de TI
3. Plan para actualizar los servicios ciudadanos digitales existes e implementación de nuevos
4. Plan para actualizar los sistemas de información existes e implementación de nuevos, con el fin de mejorar su funcionalidad, accesibilidad y usabilidad
5. Plan para actualizar las acciones de sensibilización y/o capacitación para fortalecer el uso y apropiación de los soluciones y servicios tecnológicos al interior de la Entidad
6. Plan de Seguridad y Privacidad de la Información 2021
</t>
  </si>
  <si>
    <t>Debilidad: insuficiente Seguimiento a la implementación de las políticas de gobierno y seguridad digital</t>
  </si>
  <si>
    <t>Servicios tecnológicos actualizados y/o implementados</t>
  </si>
  <si>
    <t>Servicios tecnológicos actualizados o implementados, acorde a la planificación realizada</t>
  </si>
  <si>
    <t>Número de servicios tecnológicos actualizados y/o implementados</t>
  </si>
  <si>
    <t xml:space="preserve">Plan para actualizar los servicios tecnológicos existes e implementación de nuevos
</t>
  </si>
  <si>
    <t>Ejecutar las acciones planificadas para divulgar, socializar e implementar 21  documentos asociados con el dominio de Gobierno de TI</t>
  </si>
  <si>
    <t>Documentos del Gobierno de TI divulgados, socializados e implementados</t>
  </si>
  <si>
    <t>Documentos asociados al dominio de Gobierno de TI divulgados, socializados e implementados  acorde a la planificación realizada</t>
  </si>
  <si>
    <t>Número de documentos del Gobierno de TI divulgados, socializados e implementados</t>
  </si>
  <si>
    <t>Plan para actualizar y/o elaborar documentos asociados con el dominio de Gobierno de TI</t>
  </si>
  <si>
    <t xml:space="preserve">Ejecutar las acciones  planificadas para divulgar, socializar y hacer  al uso  a los 18 servicios ciudadanos digitales existentes </t>
  </si>
  <si>
    <t>Servicios ciudadanos digitales  divulgados, socializados e implementados</t>
  </si>
  <si>
    <t>Servicios ciudadanos digitales divulgados, socializados e implementados, acorde a la planificación realizada</t>
  </si>
  <si>
    <t>Número de servicios ciudadanos digitales  divulgados, socializados e implementados</t>
  </si>
  <si>
    <t>Plan para actualizar los servicios ciudadanos digitales existes e implementación de nuevos</t>
  </si>
  <si>
    <t>Sistemas de información integrados Fase I</t>
  </si>
  <si>
    <t>Sistemas de información integrados Fase I, acorde a la planificación realizada</t>
  </si>
  <si>
    <t>% de integración de sistemas de información Fase I</t>
  </si>
  <si>
    <t>Plan para actualizar los sistemas de información existes e implementación de nuevos, con el fin de mejorar su funcionalidad, accesibilidad y usabilidad</t>
  </si>
  <si>
    <t>Debilidad: Insuficiente Integración entre las soluciones tecnológicas implementadas</t>
  </si>
  <si>
    <t>Estrategia para fortalecer el uso y apropiación de los soluciones y servicios tecnológicos al interior de la Entidad</t>
  </si>
  <si>
    <t xml:space="preserve"> Porcentaje de cumplimiento de la estrategia para fortalecer el uso y apropiación de los soluciones y servicios tecnológicos al interior de la Entidad</t>
  </si>
  <si>
    <t>Estrategia de fortalecimiento</t>
  </si>
  <si>
    <t xml:space="preserve">% de implementación de la estrategia </t>
  </si>
  <si>
    <t>Plan para actualizar las acciones de sensibilización y/o capacitación para fortalecer el uso y apropiación de los soluciones y servicios tecnológicos al interior de la Entidad</t>
  </si>
  <si>
    <t>Debilidad: Insuficiente acciones para el conocimiento y apropiación de tendencias tecnológicas</t>
  </si>
  <si>
    <t>Gestión de Recursos Fisicos y Documental</t>
  </si>
  <si>
    <t>Dirección de Recursos Físicos y Gestión Documental</t>
  </si>
  <si>
    <t>Gestionar los recursos físicos y gestión documental de la Entidad, mediante la prestación de los servicios de apoyo administrativo, logístico, control de inventarios y garantizando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t>
  </si>
  <si>
    <t>Atender los requerimientos para la entrada de los bienes de la SSCJ.</t>
  </si>
  <si>
    <t>Solicitudes atendidas de entrada de bienes</t>
  </si>
  <si>
    <t>Tramitar las solicitudes internas y externas para la entrada de los bienes de la SSCJ.</t>
  </si>
  <si>
    <t>Reportes</t>
  </si>
  <si>
    <t>Solicitudes atendidas para la entrada de bienes al almacen de la SSCJ.</t>
  </si>
  <si>
    <t>Total de solicitudes internas y externas recibidas formalmente y con documentacion completa para la entrada de bienes a almacén durante el periodo.</t>
  </si>
  <si>
    <t>Entradas a Almacén</t>
  </si>
  <si>
    <t xml:space="preserve">Solicitudes recibidas formalmente y con documentacion completa para la entrada de bienes a almacén. </t>
  </si>
  <si>
    <t>Resolución 001 de 2019 y Régimen de Contabilidad Pública</t>
  </si>
  <si>
    <t xml:space="preserve">Atender las necesidades de mantenimiento y mejoramiento de la sede administrativa. </t>
  </si>
  <si>
    <t>Solicitudes atendidas de mantenimiento en sede administrativa</t>
  </si>
  <si>
    <t>Tramitar las solicitudes de mantenimiento de la sede administrativa de la SSCJ.</t>
  </si>
  <si>
    <t>Solicitudes atendidas de mantenimiento de la sede administrativa de la SSCJ.</t>
  </si>
  <si>
    <t>Total de solicitudes de mantenimiento  de la sede administrativa recibidas formalmente ldurante el periodo.</t>
  </si>
  <si>
    <t>Mantenimientos realizados</t>
  </si>
  <si>
    <t>Solicitudes recibidas de mantenimiento de la sede administrativa recibidas formalmente.</t>
  </si>
  <si>
    <t>Contrato de arrendamiento sede administrativa y Ley 675 de 2001.</t>
  </si>
  <si>
    <t>Atender las transferencias documentales primarias de la SCJ de acuerdo a la TRD.</t>
  </si>
  <si>
    <t>Transferencias documentales realizadas de acuerdo  a la programación.</t>
  </si>
  <si>
    <t>Realizar las transferencias documentales de las dependencias de la SDCJ , al Archivo Central conforme a la programación.</t>
  </si>
  <si>
    <t>Transferencias</t>
  </si>
  <si>
    <t>Transferencias primarias documentales de archivos de la SDCJ realizadas.</t>
  </si>
  <si>
    <t>Total de transferencias primarias de documentos de archivo programadas durante el periodo.</t>
  </si>
  <si>
    <t>Inventarios documentales y actas de transferencia</t>
  </si>
  <si>
    <t>Cronograma de transferencias focumentales 2021</t>
  </si>
  <si>
    <t>1. Plan Institucional de Archivos de la Entidad ¬PINAR</t>
  </si>
  <si>
    <t>Ley 594 de 2000 y decreto 1080 de 2015.</t>
  </si>
  <si>
    <t>Programas del Sistema Integrado de Conservación.</t>
  </si>
  <si>
    <t>Implementación de los programas especificos del Sistema Integrado de Conservación en la Entidad.</t>
  </si>
  <si>
    <t>Programas de Sistema Integrado de Conservación.</t>
  </si>
  <si>
    <t>Actividades ejecutadas para la implementación del Sistema Integrado de Conservación.</t>
  </si>
  <si>
    <t>Actividades programadas para la implementación del Sistema Integrado de Conservación.</t>
  </si>
  <si>
    <t>Sistema Integrado de Conservación.</t>
  </si>
  <si>
    <t>Plan de trabajo archivistico 2021</t>
  </si>
  <si>
    <t>Realizar la actualización e implementación de los instrumentos archivísticos de la SCJ</t>
  </si>
  <si>
    <t>Instrumentos archivísticos actualizados y/o implementados</t>
  </si>
  <si>
    <t>Actualización y/o implementación de instrumentos archivísticos conforme a la normatividad vigente</t>
  </si>
  <si>
    <t>Documentos actualizados y/o implementados</t>
  </si>
  <si>
    <t>Instrumentos archivisticos actualizados y/o implementados</t>
  </si>
  <si>
    <t>Total Instrumentos archivisticos programados para actualizar y/o implementar</t>
  </si>
  <si>
    <t>DIRECCION FINANCIERA</t>
  </si>
  <si>
    <t>Direccion Financiera</t>
  </si>
  <si>
    <t xml:space="preserve">Gestionar los recursos financieros de la Entidad, implementando politicas, estrategias y acciones que permitan controlar de forma oportuna, transparente y eficiente, la gestion presupuestal y contable de la Secretaria Distrital de Seguridad, Convivencia y Justicia, para una adecuada planeacion, ejecucion y toma de decisiones. </t>
  </si>
  <si>
    <t>ORFEO</t>
  </si>
  <si>
    <t>Elaborar Listas de chequeo para la validación de las cuentas radicadas para pago, en cada uno de los diferentes procesos internos (Primera línea, Liquidación, Contabilidad, Presupuesto y Revisión Final), y como apoyo para la gestión de pagos para lograr el cumplimiento de requisitos de pago de los diferentes compromisos suscritos por parte de ls SDSCJ</t>
  </si>
  <si>
    <t>Indicador que permite la actualización de los documentos asociados al SIG</t>
  </si>
  <si>
    <t>Listas de chequeo elaboradas y oficializadas en el SIG</t>
  </si>
  <si>
    <t>Listas de chqueo realizadas y oficializadas</t>
  </si>
  <si>
    <t>Listas de chequeo proyectadas</t>
  </si>
  <si>
    <t>PORTAL MIPG</t>
  </si>
  <si>
    <t>Debilidad • Carencia de listas de chequeo y verificación</t>
  </si>
  <si>
    <t>Realizar seguimiento trimestral a las cifras reportadas en los Estados de Situación Financiera (Matriz de Seguimiento) , para la sostenibilidad de la información contablede de la SDSCJ</t>
  </si>
  <si>
    <t>Indicador que permite observar el cambio de las cifras de cada una de las cuentas de la SDSCJ</t>
  </si>
  <si>
    <t>Matriz elaborada y analizada</t>
  </si>
  <si>
    <t>Matriz de ESF realizada y analizada realizadas</t>
  </si>
  <si>
    <t>Matriz de ESF realizada y analizada proyectada</t>
  </si>
  <si>
    <t>EXCEL ESF</t>
  </si>
  <si>
    <t>Realizar acciones de seguimiento a la ejecución presupuestal de la vigencia, reserva y pasivos exigibles de las diferentes subsecretarias de la SDSCJ</t>
  </si>
  <si>
    <t>Indicador que permite verificar el seguimiento del PAC.</t>
  </si>
  <si>
    <t>Cantidades (Número de seguimientos)</t>
  </si>
  <si>
    <t>Número de seguimientos al PAC realizados</t>
  </si>
  <si>
    <t>Número de seguimientos al PAC programados</t>
  </si>
  <si>
    <t>BOGDATA</t>
  </si>
  <si>
    <t>Indicador que permite medir el acompañamiento a la entidad</t>
  </si>
  <si>
    <t>Capacitaciones Realizadas</t>
  </si>
  <si>
    <t>ACTAS</t>
  </si>
  <si>
    <t>Debilidad:</t>
  </si>
  <si>
    <t>Realizar tres (3) mesas de trabajo con las áreas a fin de depurar las partidas que deban ser objeto de sostenibilidad contable en los Estados Financieros de la SDSCJ</t>
  </si>
  <si>
    <t>Indicador que permite depurar las partidas contables</t>
  </si>
  <si>
    <t>Actas de mesas de trabajo</t>
  </si>
  <si>
    <t>Indicador que permite socializar los cambios normativos con los funcionarios y contratistas de la SDSCJ</t>
  </si>
  <si>
    <t>Amenaza • Cambios normativos de los entes reguladores que afectan el proceso de gestión financiera.</t>
  </si>
  <si>
    <t>Documentos Actualizados y oficializados en el portal MIPG</t>
  </si>
  <si>
    <t>Índice o razón</t>
  </si>
  <si>
    <t>Porcentual</t>
  </si>
  <si>
    <t>Cuentas tramitadas para pago</t>
  </si>
  <si>
    <t xml:space="preserve"> Total de cuentas radicadas</t>
  </si>
  <si>
    <t>Atender las solicitudes de expedicion  de CDP, CRP y traslados presupuestales, realizando las gestiones que sean necesarias para tal fin</t>
  </si>
  <si>
    <t>Indicador que permite medir la elaboración y entrega de los documentos presupuestales</t>
  </si>
  <si>
    <t>Documentos Solicitados</t>
  </si>
  <si>
    <t>Documentos Entregados</t>
  </si>
  <si>
    <t>BASE CONTROL OP (EXCEL)</t>
  </si>
  <si>
    <t>Oficina Asesora de Planeación (OAP)</t>
  </si>
  <si>
    <t>Oficina Asesora de Comunicaciones (OAC)</t>
  </si>
  <si>
    <t>Oficina de Control Interno (OCI)</t>
  </si>
  <si>
    <t>Oficina de Control Disciplinario Interno (OCDI)</t>
  </si>
  <si>
    <t>Oficina de Análisis de Información y Estudios Estratégicos (OAIEE).</t>
  </si>
  <si>
    <t>Oficina Centro de Comando, Control. Comunicaciones y Cómputo - C4.</t>
  </si>
  <si>
    <t>Dirección de Prevención y Cultura Ciudadana (DPCC)</t>
  </si>
  <si>
    <t>Dirección de Seguridad (DS)</t>
  </si>
  <si>
    <t>Dirección de Acceso a la Justicia (DAJ)</t>
  </si>
  <si>
    <t>Dirección de Responsabilidad Penal Adolescente (DRPA)</t>
  </si>
  <si>
    <t>Dirección Cárcel Distrital (DCD)</t>
  </si>
  <si>
    <t>Dirección Técnica (DT)</t>
  </si>
  <si>
    <t>Dirección de Operaciones para el Fortalecimiento (DOF)</t>
  </si>
  <si>
    <t>Dirección de Bienes para la Seguridad, Convivencia y Acceso a la Justicia (DBSCAJ)</t>
  </si>
  <si>
    <t>Dirección de Gestión Humana (DGH)</t>
  </si>
  <si>
    <t>Dirección Jurídica y Contractual (DJC)</t>
  </si>
  <si>
    <t>Dirección de Recursos Físicos y Gestión Documental (DRFGD)</t>
  </si>
  <si>
    <t>Dirección Financiera (DF)</t>
  </si>
  <si>
    <t xml:space="preserve">Custodia y Vigilancia para la Seguridad - CARCEL       </t>
  </si>
  <si>
    <t>CARCEL DISTRITAL</t>
  </si>
  <si>
    <t xml:space="preserve">Director (a) Cárcel Distrital </t>
  </si>
  <si>
    <t>Director (a) Cárcel Distrital
Líder Atención Integral Básica
Profesional responsable JETTE</t>
  </si>
  <si>
    <t xml:space="preserve">Director (a) Cárcel Distrital
Líder Atención Integral Básica </t>
  </si>
  <si>
    <t xml:space="preserve">Director (a) Cárcel Distrital 
Líder Atención Integral Básica
Profesional Responsable Área de Alimentación 
</t>
  </si>
  <si>
    <t>Director (a) Cárcel Distrital 
Líder Atención Integral Básica
Profesional Responsable Área de Salud</t>
  </si>
  <si>
    <t>Director (a) Cárcel Distrital 
Líder Trámite Juridico</t>
  </si>
  <si>
    <t>Misión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</si>
  <si>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</si>
  <si>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Visión</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</si>
  <si>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</si>
  <si>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Implementar el 100% de los programas Ambientales, que permitan  mejorar la calidad de vida de los funcionarios y usuarios de la entidad</t>
  </si>
  <si>
    <t>Producir 1.500 piezas incluidas sus adaptaciones de formato al año</t>
  </si>
  <si>
    <t>Realizar seguimiento, evaluación y fortalecimiento del sistema de control interno (PAA)</t>
  </si>
  <si>
    <t>Fomentar el autocontrol</t>
  </si>
  <si>
    <t>Evaluar los Riesgos del Procesos y de corrupción</t>
  </si>
  <si>
    <t>Elaborar informes de seguimiento a Planes de Mejoramiento internos y externos.</t>
  </si>
  <si>
    <t>Asesorar a la alta dirección  a través del Comité Interinstitución de Contro Interno CICCI y participación en comites convocados por la alta dirección.</t>
  </si>
  <si>
    <t>Crear los procedimientos a aplicar  para testigos renuentes y quejosos temerarios</t>
  </si>
  <si>
    <t>Mantener 1 Bodega de Datos con información actualizada de tal manera que los datos en materia de seguridad, convivencia y justicia sean oportunos y eficientes.</t>
  </si>
  <si>
    <t>Dinamizar y participar en espacios de articulación con organismos de seguridad que aporten a la investigación, rastreo, judicialización y desmantelamiento de estructuras criminales</t>
  </si>
  <si>
    <t>Análizar y diseñar las intervenciones frente a fenómenos y mercados criminales en clave del control del delito.</t>
  </si>
  <si>
    <t>Realizar acciones interinstitucionales con la Gobernación de Cundinamarca para la revisión y análisis de activos estratégicos interregionales</t>
  </si>
  <si>
    <t xml:space="preserve">Atender y garantizar la operación del Centro Especial de Reclusion CER </t>
  </si>
  <si>
    <t>Realizar el seguimiento a la implementación de las estrategias de los componentes de acceso a la justicia, Cárcel Distrital y Responsabilidad Penal.</t>
  </si>
  <si>
    <t>Diseñar e implementar una estrategia de acceso a la Justicia en la Localidad de Sumapaz</t>
  </si>
  <si>
    <t>Ejecutar las actividades que componen la estrategia de coordinación con las entidades que operan la ruta de atención integral para mujeres, buscando garantizar la implementación de la ruta en seis (6) Casas de Justicia</t>
  </si>
  <si>
    <t>Ejecutar el plan de trabajo que conlleve a poner en funcionamiento una nueva casa de justicia en el distrito</t>
  </si>
  <si>
    <t>Adelantar diagnóstico para la implementación de analítica de datos en el C4</t>
  </si>
  <si>
    <t xml:space="preserve">Informe de avance (%) del diagnóstico para la implementación del  análisis de datos y analítica para el sistema del C4.  </t>
  </si>
  <si>
    <t>Porcentaje de avance del diagnóstico</t>
  </si>
  <si>
    <t>Actividades terminadas  *factor de ponderación</t>
  </si>
  <si>
    <t>Decreto 510 de 2019</t>
  </si>
  <si>
    <t>Implementar una Sala Operativa de Analítica Respuesta y Seguimiento (SOARS) en el C4</t>
  </si>
  <si>
    <t>Informe de avance (%) en la implementación de la sala SOARS</t>
  </si>
  <si>
    <t xml:space="preserve">Realizar la integración de 400 cámaras de privados ó entidades públicas al sistema de videovigilancia de Bogotá </t>
  </si>
  <si>
    <t>Informe de avance del número de cámaras de video interconectadas</t>
  </si>
  <si>
    <t>Realizar la implementación de la planta telefónica NG911</t>
  </si>
  <si>
    <t>Informe de avance (%) en la implementación de la planta telefónica NG911</t>
  </si>
  <si>
    <t>Implementación de la planta telefónica NG911 en el C4</t>
  </si>
  <si>
    <t>Fortaleza: Formalización del modificatorio al convenio 561 de 2014 para la implementación del nueva planta telefonica NG911.</t>
  </si>
  <si>
    <t>Dotar e integrar de 400 cámaras unipersonales a  la policía metropolitana de Bogotá - MEBOG</t>
  </si>
  <si>
    <t>Informe de avance (%) en la dotación e implementación de la cámaras unipersonales</t>
  </si>
  <si>
    <t>Número de cámaras interpersonales dotadas e interconectadas</t>
  </si>
  <si>
    <t xml:space="preserve"> total de actividades a realizar en la dotación e implementación</t>
  </si>
  <si>
    <t>Oportunidad: Implementación de cámaras unipersonales como instrumentos de transparencia para el actuar de la MEBOG.</t>
  </si>
  <si>
    <t>Realizar actividades pedagógicas, de sensibilización, cultura ciudadana y corresponsabilidad para la prevención de delitos y factores de riesgo que afectan a los biciusuarios en las localidades de la ciudad.</t>
  </si>
  <si>
    <t>Realizar actividades pedagógicas, de sensibilización, cultura ciudadana y corresponsabilidad para la prevención de delitos y factores de riesgo que afectan a los usuarios del transporte público y multimodal en las localidades de la ciudad.</t>
  </si>
  <si>
    <t xml:space="preserve">DESPACHO DEL SECRETARIO DISTRITAL </t>
  </si>
  <si>
    <t xml:space="preserve">Adelantar el diagnóstico para implementación del análisis de datos y analítica en el sistema c4, a partir de la realización del 100% de las actividades relacionadas con los estudios técnicos.
</t>
  </si>
  <si>
    <t>Vincular 250 adolescentes y jóvenes a las líneas de atención del Programa Distrital de Justicia Juvenil Restaurativa.</t>
  </si>
  <si>
    <t>La Dirección de Responsabilidad Penal Adolescente tiene dentro de sus estrategias el Programa Distrital de Justicia Juvenil Restaurativa, el cual cuenta con diferentes líneas de atención; a través de las cuales se brinda atención a las víctimas y aborda con las y los adolescentes ofensores las fases de Responsabilización por la conducta delictiva, Reparación de los daños causados a la víctima y Reintegración.
Los adolescentes y jóvenes que se vinculan al Programa fortalecen las habilidades para la vida, la comunicación asertiva y la resolución dialogada de conflictos, lo cual previene la reiteración en el delito, disminuye la reincidencia, mejora las interacciones familiares y sociales, fortalece y generar estrategias de afrontamiento cuando se presentan situaciones difíciles o conflictivas en la vida, genera capacidades para la toma de decisiones y aporta a la construcción de proyecto de vida lejos del delito.</t>
  </si>
  <si>
    <t>Dirección de Responsabilidad Penal Adolecentes</t>
  </si>
  <si>
    <t>DECRETO 413 DE 2016 Artículo 19°.- Funciones Dirección de Responsabilidad Penal Adolescente
Códigode infancia y adolescencia ley 1098 de 2006</t>
  </si>
  <si>
    <t>DECRETO 413 DE 2016 Artículo 19°.- Funciones Dirección de Responsabilidad Penal Adolescente
DECRETO 420 DE 2017
Códigode infancia y adolescencia ley 1098 de 2006</t>
  </si>
  <si>
    <t xml:space="preserve">Eficacia </t>
  </si>
  <si>
    <t>Reportar las  personas visitantes y/o personas privadas de la libertad a quienes se les incaute sustancias psicoactivas o elementos prohibidos  que configuren presunta conducta punible, o incumplimiento del reglamento interno de la carcel.</t>
  </si>
  <si>
    <t>Brindar las raciones alimentarias a la población carcelaria.</t>
  </si>
  <si>
    <t>Brindar atención en salud a las PPL que solicite acceso a dichos servicios.</t>
  </si>
  <si>
    <t>Tramitar las solicitudes de redención de pena incoadas por los despachos judiciales o las PPL ante el área jurídica.</t>
  </si>
  <si>
    <t xml:space="preserve">Lograr que el Cuerpo de Custodia y Vigilancia  garantice la no se  presencia de fugas o escapes de las instalaciones,o de los procedimientos de remisión que  permanentemente realiza el centro penitenciario por parte del personal privado de la libertdad.(a Juzgados,Citas Medicas, Hospitalizaciones, Urgencias) </t>
  </si>
  <si>
    <t>Sensibilizar a las PPL en temas de prevención: conducta suicida, consumo de sustancias psicoactivas y delitos sexuales.</t>
  </si>
  <si>
    <t>JURIDICA Y CONTRACTUAL</t>
  </si>
  <si>
    <t>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t>
  </si>
  <si>
    <t xml:space="preserve">Elaborar y socializar el Plan Maestro de Acciones Judiciales, una vez sea expedida la Política por parte de la Secretaría Jurídica Distrital, </t>
  </si>
  <si>
    <t xml:space="preserve">Se elaborará y socializará al equipo de Defensa Judicial el Plan Maestro de Acciones Judiciales, en pro de asegurar el ejercicio eficiente de las actividades judiciales propias de la Entidad. </t>
  </si>
  <si>
    <t>Documento denominado "Plan Maestro de Acciones Judiciales" y acta de asistencia a la capacitación virtual o presencial mediante la cual se socializará.</t>
  </si>
  <si>
    <t>Fortalecer la capacidad Institucional y la gestión administrativa que permita el cumplimiento de la misión institucional</t>
  </si>
  <si>
    <t>Decreto 1069 de 2015, Acuerdo Distrital 761 de 2020, Ley 1474 de 2011 Estatuto Anticorrupción</t>
  </si>
  <si>
    <t xml:space="preserve">PROFESIONAL ESPECIALIZADO DEFENSA JUDICIAL DIRECCION JURIDICA Y CONTRACTUAL </t>
  </si>
  <si>
    <t>Elaborar y ejecutar el plan de contingencia para el trámite de la contratación directa de la vigencia 2022, en atención a la entrada en vigencia de la Ley de Garantías</t>
  </si>
  <si>
    <t xml:space="preserve">Se elaborará y ejecutará un plan de contingencia para llevar a cabo la totalidad de la contratación directa que requiere la entidad para desarrollar las actividades de su competencia durante la vigencia 2022, </t>
  </si>
  <si>
    <t xml:space="preserve">Informe de la Programación para el trámite de la Contratación Directa durante la vigencia de la Ley de Garantias  e Informe final de la contratación realizada  durante este mismo periodo </t>
  </si>
  <si>
    <t>LEY 996 DE 2005,  Ley 1474 de 2011 Estatuto Anticorrupción, Acuerdo Distrital 761 de 2020</t>
  </si>
  <si>
    <t>DIRECCIÓN JURIDICA Y CONTRACTUAL</t>
  </si>
  <si>
    <t>Realizar la transferencia documental de la vigencia 2019, de acuerdo a la tabla de retención documental</t>
  </si>
  <si>
    <t>Se realizarán las actividades necesarias para garantizar que durante el año 2022 se realice la transferencia documental de la vigencia 2019 de acuerdo con las tablas de retención documental adoptadas y vigentes en la SDSCJ</t>
  </si>
  <si>
    <t>Decreto 2578 de 2012, Decreto 1515 de 2013, Acuerdo Distrital 761 de 2020, Ley 1474 de 2011 Estatuto Anticorrupción</t>
  </si>
  <si>
    <t>PERSONAL ENCARGADO DEL ARCHIVO- DIRECCION JURIDICA Y CONTRACTUAL</t>
  </si>
  <si>
    <t>Gestión Jurídica y Contractual</t>
  </si>
  <si>
    <t>Porcentaje de jornadas de socialización realizadas</t>
  </si>
  <si>
    <t>Numero de Adolescentes y jóvenes del Sistema de Responsabilidad Penal Adolescente vinculados a las líneas de atención del Programa Distrital de Justicia Juvenil Restaurativa</t>
  </si>
  <si>
    <t>Tramitar las órdenes de libertad de las PPL  dentro de las 24 horas siguientes al recibo de los antecedentes judiciales de la Interpol y verificar dichos antecedentes con la hojas de vida.</t>
  </si>
  <si>
    <t>Nº de órdenes de libertad tramitadas en las 24 horas siguientes al recibo de los antecedentes judiciales de la Interpol</t>
  </si>
  <si>
    <t>Nº de órdenes de libertad recibidas</t>
  </si>
  <si>
    <t>Elaborar 12 reportes de conciliación de información del seguimiento frente al cumplimiento de metas entre las Subsecretarías de Acceso a la Justicia e Inversiones.</t>
  </si>
  <si>
    <t>Reportes concialiados elaborados</t>
  </si>
  <si>
    <t>Número de mesas de trabajo programadas con las agencias (MEBOG, Brigada XIII, Fiscalia, Migración Colombia) para el seguimiento a la planeación, ejecución y necesidades de adquisición de bienes y servicios requeridos para el fortalecimiento de sus capacidades operativas enfocadas en seguridad y justicia del Distrito.</t>
  </si>
  <si>
    <t>Número de Informes programados para el seguimiento a la planeación y ejecución de las mismas, de los proyectos que gerencia la Subsecretaría de Inversiones</t>
  </si>
  <si>
    <t>Ejecutar las actividades a cargo de la Dirección Técnica, definidas en el Plan Anticorrupción y Atención al Usuario</t>
  </si>
  <si>
    <t>Número de  mesas de trabajo de seguimiento y control  adelantadas para garantizar la elaboración de los estudios precontractuales</t>
  </si>
  <si>
    <t>Número de  mesas de trabajo de seguimiento y control  adelantadas</t>
  </si>
  <si>
    <t>Realizar el seguimiento semanal a los contratos de construcción de obras nuevas por medio de la ficha de seguimiento de obras</t>
  </si>
  <si>
    <t>Formular Un (1) Plan de mantenimiento integral para los Bienes Muebles e Inmuebles, en propiedad y/o a cargo de la SDSCJ</t>
  </si>
  <si>
    <t>Elaborar, gestionar y efectuar el seguimiento de las herramientas de planeación presupuestal y de gestión a cargo de la Dirección de Bienes de la Subsecretaría de Inversión y fortalecimiento de capacidades operativas.</t>
  </si>
  <si>
    <t>Volumén</t>
  </si>
  <si>
    <t>Informe de Seguimiento a Bienes Muebles</t>
  </si>
  <si>
    <t>Documentos</t>
  </si>
  <si>
    <t>Plan Maestro de Acciones Judiciales elaborado y socializado</t>
  </si>
  <si>
    <t>Plan de Contingencia Contratación  Ley de Garantias ejecutado</t>
  </si>
  <si>
    <t>Transferencia Documental 2019 realizada</t>
  </si>
  <si>
    <t>Documento programado</t>
  </si>
  <si>
    <t>Documento elaborado y socializado</t>
  </si>
  <si>
    <t>Plan de contingencia para el trámite de la contratación directa ejecutado</t>
  </si>
  <si>
    <t>Plan de contingencia para el trámite de la contratación directa programado</t>
  </si>
  <si>
    <t xml:space="preserve">Transferencia documental realizada
</t>
  </si>
  <si>
    <t>Transferencia documental programada</t>
  </si>
  <si>
    <t xml:space="preserve">Implementar los Programas del Sistema Integrado de Conservación </t>
  </si>
  <si>
    <t xml:space="preserve">Realizar 3 capacitaciones y asesorías con las diferentes áreas de la SDSCJ, para orientar en los traslados presupuestales y trámite de pasivos exigibles
</t>
  </si>
  <si>
    <t>Realizar 2 mesas de trabajo para socializar los diferentes cambios a nivel normativo de la Contaduría General de la Nación y la DDC aplicables a la SDSCJ</t>
  </si>
  <si>
    <t>Realizar la actualización de los procedimientos de los documentos presupuestales</t>
  </si>
  <si>
    <t>Realizar la aprobación de las órdenes de pago de acuerdo a la normatividad vigente y la radicación hecha a la Dirección Financiera</t>
  </si>
  <si>
    <t>Número de mesas de trabajo</t>
  </si>
  <si>
    <t>Número de  mesas de trabajo adelantadas</t>
  </si>
  <si>
    <t>Mesas de trabajo para disminuir la devolución de cuentas</t>
  </si>
  <si>
    <t>Indicador que permite medir la gestión realizada para la disminución de la devolucion de las cuentas radicadas en la Dirección Financiera</t>
  </si>
  <si>
    <t xml:space="preserve">Número de mesas de trabajo proyectadas </t>
  </si>
  <si>
    <t>Listas de chequeo elaboradas</t>
  </si>
  <si>
    <t>Indicador que permite la actualización de los documentos asociados al SIG y contar con herramientas para validación de las cuentas</t>
  </si>
  <si>
    <t>Matriz de seguimiento ESF elaborada</t>
  </si>
  <si>
    <t>Seguimientos al PAC de la Entidad realizados</t>
  </si>
  <si>
    <t>Capacitaciones y/o asesoramientos realizados</t>
  </si>
  <si>
    <t>Capacitaciones programadas</t>
  </si>
  <si>
    <t xml:space="preserve">Mesas de trabajo con las áreas a fin de depurar las partidas realizadas </t>
  </si>
  <si>
    <t>Actas de mesas de trabajo realizadas</t>
  </si>
  <si>
    <t>Actas de mesas de trabajo programadas</t>
  </si>
  <si>
    <t>Mesas de trabajo para socializar los diferentes cambios a nivel normativo realizadas</t>
  </si>
  <si>
    <t>Actualización de procedimientos realiazada</t>
  </si>
  <si>
    <t>Documentos Actualizados y oficializados en el portal MIPG realizados</t>
  </si>
  <si>
    <t>Documentos Actualizados y oficializados en el portal MIPG programados</t>
  </si>
  <si>
    <t>Pagos aprobados</t>
  </si>
  <si>
    <t>Indicador que permite medir la aprobación de los pagos realizados por la SDSCJ</t>
  </si>
  <si>
    <t>Documentos presupuestales elaborados y entregados</t>
  </si>
  <si>
    <t>Mesa de trabajo que se va a realizar en conjunto con la Dirección Jurídica y contractual, para hacer la revisión de los pliegos de condiciones.</t>
  </si>
  <si>
    <t>Mesas programadas</t>
  </si>
  <si>
    <t>Mesas ejecutadas</t>
  </si>
  <si>
    <t>366 Implementar al 100% el plan de infraestructura y dotación de los organismos de seguridad y justicia, con enfoque territorial.
349 Diseñar e implementar al 100% el plan integral de mejoramiento tecnológico para la seguridad</t>
  </si>
  <si>
    <t>7792 - Fortalecimiento de los organismos de seguridad y justicia en Bogotá
7797 - Modernización de la infraestructura de tecnología para la seguridad, la convivencia y la justicia en Bogotá</t>
  </si>
  <si>
    <t>* Plan Distrital de Desarrollo 2020-2024
* Acuerdo 761 de 2020
* Plan Anual de Adquisiciones</t>
  </si>
  <si>
    <t>Reporte de los contratos que requieren luquidación a los Supervisores correspondientes.</t>
  </si>
  <si>
    <t>Reporte</t>
  </si>
  <si>
    <t>Reportes programados</t>
  </si>
  <si>
    <t>Reportes presentados</t>
  </si>
  <si>
    <t>Es una de las activaddes que hace parte del PAAC y que consisten en la publicación de la contratación en la página web de la SDSCJ</t>
  </si>
  <si>
    <t>Porcentaje de cumplimiento</t>
  </si>
  <si>
    <t>Actividades Programadas</t>
  </si>
  <si>
    <t>*Ley de transparencia
* Plan Distrital de Desarrollo 2020-2024
* Acuerdo 761 de 2020</t>
  </si>
  <si>
    <t>Es la intervención documental que se realiza al archivo contractual que se encuentra a cargo de la DOF</t>
  </si>
  <si>
    <t>Metros</t>
  </si>
  <si>
    <t>Total de metros organizados</t>
  </si>
  <si>
    <t>15. Gestión documental</t>
  </si>
  <si>
    <t>*Ley General de Archivo
* Acuerdo 761 de 2020
* Ley de transparencia</t>
  </si>
  <si>
    <t>Reporte que permite identificar el avance en la suscripción de los contratos que fueron programados en el PAA</t>
  </si>
  <si>
    <t>Reliazar un reporte trimestral a los Supervisores, de los contratos que requieren luquidación.</t>
  </si>
  <si>
    <t>Ejecutar las actividades definidas en el Plan Anticorrupción y Atención al Usuario.</t>
  </si>
  <si>
    <t>Realizar los reportes mensuales que permitan identificar el avance en la suscripción de los contratos que fueron programados en el PAA</t>
  </si>
  <si>
    <t>Pliegos de condiciones revisados</t>
  </si>
  <si>
    <t>Contratos liquidados</t>
  </si>
  <si>
    <t>Archivo Ordenado</t>
  </si>
  <si>
    <t>Avance del PAA reportado</t>
  </si>
  <si>
    <t>Contratación en la página web de la SCJ publicada.</t>
  </si>
  <si>
    <t>Seguimiento y monitoreo al sistema de control interno</t>
  </si>
  <si>
    <t>Proporcionar servicios independientes y objetivos de aseguramiento y consultoría, concebidos para agregar valor y mejorar las operaciones de la Secretaría Distrital de Seguridad, Convivencia y Justicia, en el marco del Sistema Institucional de Control Interno , en articulación con el Modelo Integrado de Planeación y Gestión MIPG y el Modelo Estándar de Control Interno MECI.</t>
  </si>
  <si>
    <t>OFICINA DE CONTROL INTERNO</t>
  </si>
  <si>
    <t>Seguimiento y Control</t>
  </si>
  <si>
    <t>OFICINA DE CONTROL DISCIPLINARIO INTERNO</t>
  </si>
  <si>
    <t>Apoyo</t>
  </si>
  <si>
    <t>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t>
  </si>
  <si>
    <t>Control Interno Disciplinario</t>
  </si>
  <si>
    <t xml:space="preserve">Analizar y suministrar información, a través de la elaboración de documentos y de la plataforma digital, con el fin de apoyar la gestión de las políticas públicas en materia de seguridad, convivencia y acceso a la justicia.
</t>
  </si>
  <si>
    <t xml:space="preserve">Actividades Ejecutadas
</t>
  </si>
  <si>
    <t xml:space="preserve">Total de metros programados
</t>
  </si>
  <si>
    <t xml:space="preserve">Gestión de Seguridad y Convivencia
</t>
  </si>
  <si>
    <t xml:space="preserve">Direccionar técnicamente estrategias para el control y prevención del delito, la preservación del orden público, la convivencia pacífica y prevención de violencias , mediante el diseño, implementación, seguimiento y evaluación operativa de acciones articuladas con los organismos de seguridad, entidades distritales y la participación de la ciudadanía , para el mejoramiento de las condiciones de seguridad y convivencia en la ciudad de Bogotá. </t>
  </si>
  <si>
    <t>Ejecutar las acciones planificadas para actualizar al 100%  los servicios  tecnológicos existentes que optimicen la productividad de la entidad en el marco de la gestión por procesos.</t>
  </si>
  <si>
    <t>Planear y ejecutar al 100 % la estrategia para fortalecer el uso y apropiación de los servicios tecnológicos al interior de la entidad, mediante acciones continuas de sensibilización y/o capacitación.</t>
  </si>
  <si>
    <t>Gestión Humana</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</si>
  <si>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</si>
  <si>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 de cumplimiento</t>
  </si>
  <si>
    <t>Avance del cumplimiento de actividades en el Programa de Talento Humano</t>
  </si>
  <si>
    <t>Matriz de Seguimiento al Programa "Talento Humano en una Organización Saludable" y POA F-GH-850</t>
  </si>
  <si>
    <t>Ley 909 de 2004 y decretos reglamentarios, Decreto 1499 de 2017, Ley 1221 de 2008, Decreto 1083 de 2015, Decreto 1072 de 2015, Decreto 413 de 2016, Decreto 1042 de 1978, Ley 617 de 2000, Decreto  1919 de 2002, Ley 100 de 1993, Decreto 3667 de 2004, Decreto 1670 de 2007, Decreto 1443 de 2015 y reglamentarios, Decreto 612 de 2018, Ley 1010 de 2006 y reglamentarios,Ley 9 de 1979, Resolución 2400 de 1979, Resolución 1016 de 1989, Ley 50 de 1990, Decreto ley 1295 de 1994, Ley 1221 de 2008, Resolución 2646 de 2008, Ley 1335 de 2009, Ley 1355 de 2009, Ley 1562 del 2012, Decreto 1072 de 2015, Resolución 0312 de 2019, Resolución 2404 de 2019</t>
  </si>
  <si>
    <t>Todas las áreas de la DGH</t>
  </si>
  <si>
    <t>Cumplimiento de actividades</t>
  </si>
  <si>
    <t>Avance del cumplimiento de actividades asignadas en el PAAC</t>
  </si>
  <si>
    <t>Ley 1474 de 2011 y reglamentarios</t>
  </si>
  <si>
    <t>Áreas de bienestar, formación y capaciación.</t>
  </si>
  <si>
    <t xml:space="preserve">Subsecretaría de Seguridad y Convivencia </t>
  </si>
  <si>
    <t xml:space="preserve">Subsecretaría de Acceso a la Justicia </t>
  </si>
  <si>
    <t xml:space="preserve">Subsecretaría de Inversiones y Fortalecimiento de Capacidades Operativas </t>
  </si>
  <si>
    <t xml:space="preserve">Subsecretaría de Gestión Institucional </t>
  </si>
  <si>
    <r>
      <t>Producir 10 campañas</t>
    </r>
    <r>
      <rPr>
        <b/>
        <sz val="10"/>
        <rFont val="Franklin Gothic Book"/>
        <family val="2"/>
      </rPr>
      <t xml:space="preserve"> </t>
    </r>
    <r>
      <rPr>
        <sz val="10"/>
        <color theme="1"/>
        <rFont val="Franklin Gothic Book"/>
        <family val="2"/>
      </rPr>
      <t>free press y pautadas  anuales de comunicación externa, que den cuente de la misionalidad de la Secretaría de Seguridad, Convivencia y Justicia.</t>
    </r>
  </si>
  <si>
    <r>
      <t xml:space="preserve">Realizar 4 requerimientos a las direcciones para verificar el cumplimiento de las actividades a cargo de la Subsecretaría de Inversiones y fortalecimiento de capacidades operativas, definidas en el </t>
    </r>
    <r>
      <rPr>
        <b/>
        <sz val="10"/>
        <rFont val="Franklin Gothic Book"/>
        <family val="2"/>
      </rPr>
      <t>Plan Anticorrupción y Atención al Usuario</t>
    </r>
  </si>
  <si>
    <r>
      <t xml:space="preserve">Definir </t>
    </r>
    <r>
      <rPr>
        <sz val="10"/>
        <color rgb="FF00B050"/>
        <rFont val="Franklin Gothic Book"/>
        <family val="2"/>
      </rPr>
      <t>e implementar l</t>
    </r>
    <r>
      <rPr>
        <sz val="10"/>
        <rFont val="Franklin Gothic Book"/>
        <family val="2"/>
      </rPr>
      <t>as  acciones  planificadas para la integración de los sistemas de información Fase I, con el fin de mejorar su funcionalidad, accesibilidad y usabilidad</t>
    </r>
  </si>
  <si>
    <t>Actualizar e implementar los planes que se tienen establecidos en el marco de Plan Estratégico de Tecnologías - PETI 2020-2024, contemplando los requerimientos y necesidades de los demás procesos:
1. Actualizar los servicios tecnológicos existes e implementación de nuevos
2. Actualizar y/o elaborar documentos asociados con el dominio de Gobierno de TI
3. Actualizar los servicios ciudadanos digitales existes e implementación de nuevos
4. Actualizar los sistemas de información existes e implementación de nuevos, con el fin de mejorar su funcionalidad, accesibilidad y usabilidad
5. Actualizar las acciones de sensibilización y/o capacitación para fortalecer el uso y apropiación de los soluciones y servicios tecnológicos al interior de la Entidad
6. Implementación del Sistema de Gestión de Seguridad de la Información</t>
  </si>
  <si>
    <r>
      <rPr>
        <u/>
        <sz val="10"/>
        <rFont val="Franklin Gothic Book"/>
        <family val="2"/>
      </rPr>
      <t>% de cumplimiento en el trimestre</t>
    </r>
    <r>
      <rPr>
        <sz val="10"/>
        <color theme="1"/>
        <rFont val="Franklin Gothic Book"/>
        <family val="2"/>
      </rPr>
      <t xml:space="preserve"> 
X 
</t>
    </r>
    <r>
      <rPr>
        <u/>
        <sz val="10"/>
        <rFont val="Franklin Gothic Book"/>
        <family val="2"/>
      </rPr>
      <t>% meta global definida para el programa de talento humano</t>
    </r>
  </si>
  <si>
    <t>Dirección de Tecnologías y Sistemas de la Información (DTIC)</t>
  </si>
  <si>
    <t>3. Plan de Vacantes
4. Plan de Previsión de Recursos Humanos
5. Plan Estratégico de Talento Humano
6. Plan Institucional de Capacitación - PIC
7. Plan de Incentivos Institucionales  (Programa de Bienestar e Incentivos Institucionales)
8. Plan de Trabajo Anual de Seguridad y Salud en el Trabajo</t>
  </si>
  <si>
    <t>Propósito 5. Construir Bogotá – Región con gobierno abierto, transparente y ciudadanía consciente”, dirigido a “Garantizar un gobierno empático, íntegro, participativo y transparente que permita la integración del Distrito con la región, a través de la promoción de alianzas orientadas a la acción colectiva y al sentido de la corresponsabilidad, la concurrencia y la subsidiaridad entre todos los actores de Bogotá - Región.” 
Logro “Incrementar la efectividad de la gestión pública distrital y local.”</t>
  </si>
  <si>
    <t>Política de talento humano
Política de Integridad</t>
  </si>
  <si>
    <t>Política de Integridad</t>
  </si>
  <si>
    <t>La Secretaria Distrital de Seguridad, Convivencia y Justicia (SDSSCJ) a continuación, presenta el Plan Operativo Anual (POA), el cual se formula para la presente vigencia 2022.  Este Plan en la Secretaria Distrital de Seguridad, Convivencia y Justicia (SDSCJ), se convierte en el instrumento de Planeación Institucional a corto plazo, que contiene todas las metas anuales de cada una de las dependencias que hacen parte de la estructura organizacional de la Secretaria (Decreto Distrital 413 del 30 de septiembre de 2016), definiéndose además, la relación con los proyectos de inversión y las políticas del Modelo Integrado de Planeación y Gestión -MIPG-.</t>
  </si>
  <si>
    <t>Articular con organismos de investigación judicial para la priorización de grupos delincuenciales en el marco de los espacios institucionales creados para ello (MERAD)</t>
  </si>
  <si>
    <t>Actualizar periódicamente el inventario de estructuras criminales</t>
  </si>
  <si>
    <t>Analizar y diseño de intervenciones frente a fenómenos y mercados criminales en clave del control del delito.</t>
  </si>
  <si>
    <r>
      <t xml:space="preserve">Ejecutar las actividades del </t>
    </r>
    <r>
      <rPr>
        <sz val="10"/>
        <rFont val="Arial"/>
        <family val="2"/>
      </rPr>
      <t>Programa "Talento Humano en una organización saludable",</t>
    </r>
    <r>
      <rPr>
        <sz val="11"/>
        <color theme="1"/>
        <rFont val="Calibri"/>
        <family val="2"/>
        <scheme val="minor"/>
      </rPr>
      <t xml:space="preserve"> en los módulos de Hábitos Saludables, Seguridad y Salud en el trabajo,  Bienestar - Incentivos - Estímulos - Reconocimientos, Secretaría en Familia, Secretaría Sostenible formación y Capacitación, Sistema de Información para la Planeación y Gestión.</t>
    </r>
  </si>
  <si>
    <r>
      <t xml:space="preserve">Ejecutar las actividades a cargo de la Dirección de Gestión Humana, definidas en el </t>
    </r>
    <r>
      <rPr>
        <sz val="10"/>
        <rFont val="Arial"/>
        <family val="2"/>
      </rPr>
      <t>Plan Anticorrupción y de Atención al Usuario</t>
    </r>
  </si>
  <si>
    <t>No. de actividades ejecutadas en el periodo</t>
  </si>
  <si>
    <t>No. de actividades programadas para el periodo X 100%</t>
  </si>
  <si>
    <t>Es importante mencionar, que la elaboración del POA, se realizó de manera participativa con los servidores de la Secretaría, en espacios en donde se llevaron a cabo los análisis externos e internos, las debilidades, oportunidades, fortalezas, amenazas y riesgos que pueden llegar a incidir en el logro de los objetivos de los procesos planteados por la administración, y bajo el marco estratégico del Plan de Desarrollo Distrital 2020-2024 “Un Nuevo Contrato Social y Ambiental para la Bogotá del Siglo XXI”, los diferentes Planes Institucionales.</t>
  </si>
  <si>
    <t>Dando cumplimiento a lo establecido en la Política de Transparencia y Acceso a la Información Pública y, en la Política de Participación Ciudadana, la SDSCJ presenta el Plan de Acción 2022 para comentarios de la ciudadanía.  Este Plan está conformado por 144 metas, las cuales se pueden consultar en detalle en esta versión.  Para remitir sus comentarios por favor diligenciar el formulario respectivo.  Agradecemos sus aportes.</t>
  </si>
  <si>
    <t xml:space="preserve">Realizar 6 mesas de trabajo durante la vigencia 2022  con las diferentes áreas de la SDSCJ, para orientar en los errores más frecuentes que se presentan al momento de la radicación de los pagos  y poder disminuir el número de devoluciones de cuentas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</si>
</sst>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3" formatCode="_-* #,##0.00_-;\-* #,##0.00_-;_-* &quot;-&quot;??_-;_-@_-"/>
    <numFmt numFmtId="164" formatCode="0.0%"/>
    <numFmt numFmtId="165" formatCode="_-* #,##0_-;\-* #,##0_-;_-* &quot;-&quot;??_-;_-@_-"/>
  </numFmts>
  <fonts count="50" x14ac:knownFonts="1">
    <font>
      <sz val="11"/>
      <color theme="1"/>
      <name val="Calibri"/>
      <family val="2"/>
      <scheme val="minor"/>
    </font>
    <font>
      <sz val="10"/>
      <name val="Arial"/>
      <family val="2"/>
    </font>
    <font>
      <b/>
      <sz val="10"/>
      <name val="Arial"/>
      <family val="2"/>
    </font>
    <font>
      <sz val="9"/>
      <color indexed="81"/>
      <name val="Tahoma"/>
      <family val="2"/>
    </font>
    <font>
      <sz val="9"/>
      <color rgb="FF000000"/>
      <name val="Tahoma"/>
      <family val="2"/>
    </font>
    <font>
      <sz val="8"/>
      <color rgb="FF000000"/>
      <name val="Tahoma"/>
      <family val="2"/>
    </font>
    <font>
      <sz val="10"/>
      <color rgb="FF000000"/>
      <name val="Arial"/>
      <family val="2"/>
    </font>
    <font>
      <b/>
      <sz val="9"/>
      <color indexed="81"/>
      <name val="Tahoma"/>
      <family val="2"/>
    </font>
    <font>
      <b/>
      <sz val="9"/>
      <color rgb="FF000000"/>
      <name val="Tahoma"/>
      <family val="2"/>
    </font>
    <font>
      <sz val="8"/>
      <color indexed="8"/>
      <name val="Tahoma"/>
      <family val="2"/>
    </font>
    <font>
      <b/>
      <sz val="11"/>
      <color indexed="81"/>
      <name val="Tahoma"/>
      <family val="2"/>
    </font>
    <font>
      <sz val="11"/>
      <color indexed="81"/>
      <name val="Tahoma"/>
      <family val="2"/>
    </font>
    <font>
      <sz val="10"/>
      <name val="Arial"/>
      <family val="2"/>
    </font>
    <font>
      <b/>
      <sz val="19.8"/>
      <color rgb="FF000000"/>
      <name val="Arial"/>
      <family val="2"/>
    </font>
    <font>
      <sz val="13.2"/>
      <color rgb="FF000000"/>
      <name val="Arial"/>
      <family val="2"/>
    </font>
    <font>
      <sz val="12"/>
      <color indexed="8"/>
      <name val="Tahoma"/>
      <family val="2"/>
    </font>
    <font>
      <sz val="14"/>
      <color indexed="81"/>
      <name val="Arial"/>
      <family val="2"/>
    </font>
    <font>
      <sz val="11"/>
      <color theme="1"/>
      <name val="Franklin Gothic Book"/>
      <family val="2"/>
    </font>
    <font>
      <sz val="14"/>
      <color theme="1"/>
      <name val="Franklin Gothic Book"/>
      <family val="2"/>
    </font>
    <font>
      <b/>
      <sz val="19.8"/>
      <color rgb="FF000000"/>
      <name val="Franklin Gothic Book"/>
      <family val="2"/>
    </font>
    <font>
      <sz val="14"/>
      <color rgb="FF000000"/>
      <name val="Franklin Gothic Book"/>
      <family val="2"/>
    </font>
    <font>
      <b/>
      <sz val="14"/>
      <color rgb="FFC00000"/>
      <name val="Franklin Gothic Book"/>
      <family val="2"/>
    </font>
    <font>
      <u/>
      <sz val="11"/>
      <color theme="10"/>
      <name val="Calibri"/>
      <family val="2"/>
      <scheme val="minor"/>
    </font>
    <font>
      <sz val="11"/>
      <name val="Calibri"/>
      <family val="2"/>
      <scheme val="minor"/>
    </font>
    <font>
      <sz val="11"/>
      <name val="Franklin Gothic Book"/>
      <family val="2"/>
    </font>
    <font>
      <sz val="12"/>
      <name val="Franklin Gothic Book"/>
      <family val="2"/>
    </font>
    <font>
      <sz val="12"/>
      <name val="Calibri"/>
      <family val="2"/>
      <scheme val="minor"/>
    </font>
    <font>
      <sz val="10"/>
      <name val="Franklin Gothic Book"/>
      <family val="2"/>
    </font>
    <font>
      <sz val="10"/>
      <color rgb="FFFFFFFF"/>
      <name val="Franklin Gothic Book"/>
      <family val="2"/>
    </font>
    <font>
      <sz val="10"/>
      <color rgb="FF000000"/>
      <name val="Franklin Gothic Book"/>
      <family val="2"/>
    </font>
    <font>
      <b/>
      <sz val="10"/>
      <name val="Franklin Gothic Book"/>
      <family val="2"/>
    </font>
    <font>
      <b/>
      <sz val="10"/>
      <color indexed="8"/>
      <name val="Franklin Gothic Book"/>
      <family val="2"/>
    </font>
    <font>
      <sz val="10"/>
      <color indexed="8"/>
      <name val="Franklin Gothic Book"/>
      <family val="2"/>
    </font>
    <font>
      <sz val="10"/>
      <color theme="1"/>
      <name val="Franklin Gothic Book"/>
      <family val="2"/>
    </font>
    <font>
      <b/>
      <sz val="10"/>
      <color rgb="FFFFFFFF"/>
      <name val="Franklin Gothic Book"/>
      <family val="2"/>
    </font>
    <font>
      <b/>
      <sz val="10"/>
      <color rgb="FF000000"/>
      <name val="Franklin Gothic Book"/>
      <family val="2"/>
    </font>
    <font>
      <sz val="10"/>
      <color indexed="62"/>
      <name val="Franklin Gothic Book"/>
      <family val="2"/>
    </font>
    <font>
      <sz val="8"/>
      <name val="Franklin Gothic Book"/>
      <family val="2"/>
    </font>
    <font>
      <b/>
      <sz val="8"/>
      <name val="Franklin Gothic Book"/>
      <family val="2"/>
    </font>
    <font>
      <b/>
      <sz val="12"/>
      <name val="Franklin Gothic Book"/>
      <family val="2"/>
    </font>
    <font>
      <sz val="10"/>
      <color indexed="16"/>
      <name val="Franklin Gothic Book"/>
      <family val="2"/>
    </font>
    <font>
      <sz val="12"/>
      <color indexed="8"/>
      <name val="Franklin Gothic Book"/>
      <family val="2"/>
    </font>
    <font>
      <b/>
      <sz val="12"/>
      <color indexed="8"/>
      <name val="Franklin Gothic Book"/>
      <family val="2"/>
    </font>
    <font>
      <sz val="10"/>
      <color rgb="FF00B050"/>
      <name val="Franklin Gothic Book"/>
      <family val="2"/>
    </font>
    <font>
      <u/>
      <sz val="10"/>
      <name val="Franklin Gothic Book"/>
      <family val="2"/>
    </font>
    <font>
      <b/>
      <sz val="9"/>
      <name val="Franklin Gothic Book"/>
      <family val="2"/>
    </font>
    <font>
      <sz val="9"/>
      <name val="Franklin Gothic Book"/>
      <family val="2"/>
    </font>
    <font>
      <b/>
      <sz val="14"/>
      <color rgb="FFC00000"/>
      <name val="Calibri"/>
      <family val="2"/>
      <scheme val="minor"/>
    </font>
    <font>
      <sz val="10"/>
      <color indexed="8"/>
      <name val="Arial"/>
      <family val="2"/>
    </font>
    <font>
      <sz val="12"/>
      <color theme="1"/>
      <name val="Franklin Gothic Book"/>
      <family val="2"/>
    </font>
  </fonts>
  <fills count="13">
    <fill>
      <patternFill patternType="none"/>
    </fill>
    <fill>
      <patternFill patternType="gray125"/>
    </fill>
    <fill>
      <patternFill patternType="solid">
        <fgColor theme="0"/>
        <bgColor indexed="26"/>
      </patternFill>
    </fill>
    <fill>
      <patternFill patternType="solid">
        <fgColor theme="0"/>
        <bgColor indexed="64"/>
      </patternFill>
    </fill>
    <fill>
      <patternFill patternType="solid">
        <fgColor indexed="9"/>
        <bgColor indexed="26"/>
      </patternFill>
    </fill>
    <fill>
      <patternFill patternType="solid">
        <fgColor indexed="42"/>
        <bgColor indexed="27"/>
      </patternFill>
    </fill>
    <fill>
      <patternFill patternType="solid">
        <fgColor theme="0"/>
        <bgColor indexed="41"/>
      </patternFill>
    </fill>
    <fill>
      <patternFill patternType="solid">
        <fgColor indexed="27"/>
        <bgColor indexed="41"/>
      </patternFill>
    </fill>
    <fill>
      <patternFill patternType="solid">
        <fgColor theme="0"/>
        <bgColor indexed="27"/>
      </patternFill>
    </fill>
    <fill>
      <patternFill patternType="solid">
        <fgColor theme="0" tint="-0.14999847407452621"/>
        <bgColor indexed="64"/>
      </patternFill>
    </fill>
    <fill>
      <patternFill patternType="solid">
        <fgColor theme="0" tint="-0.14999847407452621"/>
        <bgColor indexed="26"/>
      </patternFill>
    </fill>
    <fill>
      <patternFill patternType="solid">
        <fgColor theme="0" tint="-0.14999847407452621"/>
        <bgColor indexed="34"/>
      </patternFill>
    </fill>
    <fill>
      <patternFill patternType="solid">
        <fgColor theme="0" tint="-0.14999847407452621"/>
        <bgColor indexed="31"/>
      </patternFill>
    </fill>
  </fills>
  <borders count="7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medium">
        <color indexed="64"/>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top style="thin">
        <color rgb="FFC00000"/>
      </top>
      <bottom style="hair">
        <color indexed="64"/>
      </bottom>
      <diagonal/>
    </border>
    <border>
      <left style="thin">
        <color rgb="FFC00000"/>
      </left>
      <right/>
      <top style="thin">
        <color rgb="FFC00000"/>
      </top>
      <bottom style="hair">
        <color indexed="64"/>
      </bottom>
      <diagonal/>
    </border>
    <border>
      <left/>
      <right style="thin">
        <color rgb="FFC00000"/>
      </right>
      <top style="thin">
        <color rgb="FFC00000"/>
      </top>
      <bottom style="hair">
        <color indexed="64"/>
      </bottom>
      <diagonal/>
    </border>
    <border>
      <left style="thin">
        <color rgb="FFC00000"/>
      </left>
      <right/>
      <top style="hair">
        <color indexed="64"/>
      </top>
      <bottom style="hair">
        <color indexed="64"/>
      </bottom>
      <diagonal/>
    </border>
    <border>
      <left/>
      <right style="thin">
        <color rgb="FFC00000"/>
      </right>
      <top style="hair">
        <color indexed="64"/>
      </top>
      <bottom style="hair">
        <color indexed="64"/>
      </bottom>
      <diagonal/>
    </border>
    <border>
      <left style="thin">
        <color rgb="FFC00000"/>
      </left>
      <right/>
      <top style="hair">
        <color indexed="64"/>
      </top>
      <bottom style="thin">
        <color rgb="FFC00000"/>
      </bottom>
      <diagonal/>
    </border>
    <border>
      <left/>
      <right/>
      <top style="hair">
        <color indexed="64"/>
      </top>
      <bottom style="thin">
        <color rgb="FFC00000"/>
      </bottom>
      <diagonal/>
    </border>
    <border>
      <left/>
      <right style="thin">
        <color rgb="FFC00000"/>
      </right>
      <top style="hair">
        <color indexed="64"/>
      </top>
      <bottom style="thin">
        <color rgb="FFC00000"/>
      </bottom>
      <diagonal/>
    </border>
    <border>
      <left style="thin">
        <color rgb="FFC00000"/>
      </left>
      <right style="thin">
        <color rgb="FFC00000"/>
      </right>
      <top style="thin">
        <color rgb="FFC00000"/>
      </top>
      <bottom style="thin">
        <color indexed="64"/>
      </bottom>
      <diagonal/>
    </border>
    <border>
      <left style="thin">
        <color rgb="FFC00000"/>
      </left>
      <right style="thin">
        <color rgb="FFC00000"/>
      </right>
      <top style="thin">
        <color indexed="64"/>
      </top>
      <bottom style="thin">
        <color indexed="64"/>
      </bottom>
      <diagonal/>
    </border>
    <border>
      <left style="thin">
        <color rgb="FFC00000"/>
      </left>
      <right style="thin">
        <color rgb="FFC00000"/>
      </right>
      <top style="thin">
        <color indexed="64"/>
      </top>
      <bottom style="thin">
        <color rgb="FFC00000"/>
      </bottom>
      <diagonal/>
    </border>
    <border>
      <left style="hair">
        <color indexed="64"/>
      </left>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10">
    <xf numFmtId="0" fontId="0" fillId="0" borderId="0"/>
    <xf numFmtId="0" fontId="1" fillId="0" borderId="0"/>
    <xf numFmtId="9" fontId="1" fillId="0" borderId="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2" fillId="0" borderId="0" applyFill="0" applyBorder="0" applyAlignment="0" applyProtection="0"/>
    <xf numFmtId="41" fontId="1" fillId="0" borderId="0" applyFont="0" applyFill="0" applyBorder="0" applyAlignment="0" applyProtection="0"/>
    <xf numFmtId="0" fontId="1" fillId="0" borderId="0"/>
    <xf numFmtId="0" fontId="22" fillId="0" borderId="0" applyNumberFormat="0" applyFill="0" applyBorder="0" applyAlignment="0" applyProtection="0"/>
  </cellStyleXfs>
  <cellXfs count="897">
    <xf numFmtId="0" fontId="0" fillId="0" borderId="0" xfId="0"/>
    <xf numFmtId="0" fontId="0" fillId="0" borderId="0" xfId="0" applyBorder="1"/>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17" fillId="0" borderId="0" xfId="0" applyFont="1" applyBorder="1"/>
    <xf numFmtId="0" fontId="17" fillId="0" borderId="0" xfId="0" applyFont="1"/>
    <xf numFmtId="0" fontId="17" fillId="0" borderId="51" xfId="0" applyFont="1" applyBorder="1"/>
    <xf numFmtId="0" fontId="14" fillId="0" borderId="51" xfId="0" applyFont="1" applyBorder="1" applyAlignment="1">
      <alignment horizontal="center" vertical="center" wrapText="1"/>
    </xf>
    <xf numFmtId="0" fontId="14" fillId="0" borderId="0" xfId="0" applyFont="1" applyBorder="1" applyAlignment="1">
      <alignment horizontal="center" vertical="center" wrapText="1"/>
    </xf>
    <xf numFmtId="0" fontId="17" fillId="0" borderId="49" xfId="0" applyFont="1" applyBorder="1"/>
    <xf numFmtId="0" fontId="17" fillId="0" borderId="50" xfId="0" applyFont="1" applyBorder="1"/>
    <xf numFmtId="0" fontId="17" fillId="0" borderId="52" xfId="0" applyFont="1" applyBorder="1"/>
    <xf numFmtId="0" fontId="17" fillId="0" borderId="53" xfId="0" applyFont="1" applyBorder="1"/>
    <xf numFmtId="0" fontId="17" fillId="0" borderId="55" xfId="0" applyFont="1" applyBorder="1"/>
    <xf numFmtId="0" fontId="21" fillId="0" borderId="0" xfId="0" applyFont="1" applyBorder="1"/>
    <xf numFmtId="0" fontId="24" fillId="0" borderId="0" xfId="0" applyFont="1" applyBorder="1"/>
    <xf numFmtId="0" fontId="25" fillId="0" borderId="0" xfId="0" applyFont="1" applyBorder="1"/>
    <xf numFmtId="0" fontId="27" fillId="0" borderId="0" xfId="1" applyFont="1" applyFill="1" applyAlignment="1">
      <alignment horizontal="center" vertical="center" textRotation="1" wrapText="1"/>
    </xf>
    <xf numFmtId="0" fontId="27" fillId="0" borderId="0" xfId="1" applyFont="1" applyFill="1" applyAlignment="1">
      <alignment horizontal="justify" vertical="center" textRotation="1" wrapText="1"/>
    </xf>
    <xf numFmtId="0" fontId="27" fillId="0" borderId="0" xfId="1" applyFont="1" applyFill="1" applyAlignment="1">
      <alignment horizontal="center" vertical="center" wrapText="1"/>
    </xf>
    <xf numFmtId="0" fontId="27" fillId="0" borderId="0" xfId="1" applyFont="1" applyFill="1" applyAlignment="1" applyProtection="1">
      <alignment horizontal="center" vertical="center" wrapText="1"/>
      <protection locked="0"/>
    </xf>
    <xf numFmtId="0" fontId="27" fillId="9" borderId="2" xfId="1" applyFont="1" applyFill="1" applyBorder="1" applyAlignment="1" applyProtection="1">
      <alignment horizontal="justify" vertical="center" wrapText="1"/>
      <protection locked="0"/>
    </xf>
    <xf numFmtId="0" fontId="31" fillId="9" borderId="2" xfId="1" applyFont="1" applyFill="1" applyBorder="1" applyAlignment="1" applyProtection="1">
      <alignment horizontal="center" vertical="center" wrapText="1"/>
      <protection locked="0"/>
    </xf>
    <xf numFmtId="0" fontId="30" fillId="9" borderId="2" xfId="1" applyFont="1" applyFill="1" applyBorder="1" applyAlignment="1" applyProtection="1">
      <alignment horizontal="center" vertical="center" wrapText="1"/>
      <protection locked="0"/>
    </xf>
    <xf numFmtId="9" fontId="30" fillId="9" borderId="2" xfId="1" applyNumberFormat="1" applyFont="1" applyFill="1" applyBorder="1" applyAlignment="1" applyProtection="1">
      <alignment horizontal="center" vertical="center" wrapText="1"/>
      <protection locked="0"/>
    </xf>
    <xf numFmtId="0" fontId="31" fillId="9" borderId="3" xfId="1" applyFont="1" applyFill="1" applyBorder="1" applyAlignment="1" applyProtection="1">
      <alignment horizontal="center" vertical="center" wrapText="1"/>
      <protection locked="0"/>
    </xf>
    <xf numFmtId="0" fontId="27" fillId="0" borderId="1" xfId="1" applyFont="1" applyFill="1" applyBorder="1" applyAlignment="1" applyProtection="1">
      <alignment horizontal="center" vertical="center" wrapText="1"/>
      <protection locked="0"/>
    </xf>
    <xf numFmtId="0" fontId="27" fillId="0" borderId="2" xfId="1" applyFont="1" applyFill="1" applyBorder="1" applyAlignment="1" applyProtection="1">
      <alignment horizontal="justify" vertical="center" wrapText="1"/>
      <protection locked="0"/>
    </xf>
    <xf numFmtId="164" fontId="27" fillId="0" borderId="2" xfId="2" applyNumberFormat="1" applyFont="1" applyFill="1" applyBorder="1" applyAlignment="1">
      <alignment horizontal="center" vertical="center" wrapText="1"/>
    </xf>
    <xf numFmtId="0" fontId="27" fillId="0" borderId="2" xfId="1" applyFont="1" applyFill="1" applyBorder="1" applyAlignment="1" applyProtection="1">
      <alignment horizontal="center" vertical="center" wrapText="1"/>
      <protection locked="0"/>
    </xf>
    <xf numFmtId="9" fontId="27" fillId="0" borderId="2" xfId="2" applyFont="1" applyFill="1" applyBorder="1" applyAlignment="1">
      <alignment horizontal="center" vertical="center" wrapText="1"/>
    </xf>
    <xf numFmtId="9" fontId="27" fillId="0" borderId="2" xfId="1" applyNumberFormat="1" applyFont="1" applyFill="1" applyBorder="1" applyAlignment="1" applyProtection="1">
      <alignment horizontal="center" vertical="center" wrapText="1"/>
      <protection locked="0"/>
    </xf>
    <xf numFmtId="0" fontId="27" fillId="0" borderId="2" xfId="1" applyFont="1" applyFill="1" applyBorder="1" applyAlignment="1">
      <alignment horizontal="justify" vertical="center" wrapText="1"/>
    </xf>
    <xf numFmtId="0" fontId="32" fillId="0" borderId="2" xfId="1" applyFont="1" applyFill="1" applyBorder="1" applyAlignment="1" applyProtection="1">
      <alignment horizontal="justify" vertical="center" wrapText="1"/>
      <protection locked="0"/>
    </xf>
    <xf numFmtId="0" fontId="27" fillId="0" borderId="2" xfId="1" applyFont="1" applyFill="1" applyBorder="1" applyAlignment="1">
      <alignment horizontal="center" vertical="center" wrapText="1"/>
    </xf>
    <xf numFmtId="0" fontId="32" fillId="0" borderId="2" xfId="1" applyFont="1" applyFill="1" applyBorder="1" applyAlignment="1" applyProtection="1">
      <alignment horizontal="center" vertical="center" wrapText="1"/>
      <protection locked="0"/>
    </xf>
    <xf numFmtId="0" fontId="32" fillId="0" borderId="3" xfId="1" applyFont="1" applyFill="1" applyBorder="1" applyAlignment="1" applyProtection="1">
      <alignment horizontal="center" vertical="center" wrapText="1"/>
      <protection locked="0"/>
    </xf>
    <xf numFmtId="0" fontId="29" fillId="0" borderId="2" xfId="1" applyFont="1" applyFill="1" applyBorder="1" applyAlignment="1" applyProtection="1">
      <alignment horizontal="justify" vertical="center" wrapText="1"/>
      <protection locked="0"/>
    </xf>
    <xf numFmtId="10" fontId="27" fillId="0" borderId="2" xfId="1" applyNumberFormat="1" applyFont="1" applyFill="1" applyBorder="1" applyAlignment="1" applyProtection="1">
      <alignment horizontal="center" vertical="center" wrapText="1"/>
      <protection locked="0"/>
    </xf>
    <xf numFmtId="0" fontId="33" fillId="0" borderId="2" xfId="1" applyFont="1" applyFill="1" applyBorder="1" applyAlignment="1">
      <alignment horizontal="justify" vertical="center" wrapText="1"/>
    </xf>
    <xf numFmtId="0" fontId="32" fillId="0" borderId="2" xfId="1" applyFont="1" applyFill="1" applyBorder="1" applyAlignment="1">
      <alignment horizontal="center" vertical="center" wrapText="1"/>
    </xf>
    <xf numFmtId="9" fontId="27" fillId="0" borderId="2" xfId="1" applyNumberFormat="1" applyFont="1" applyFill="1" applyBorder="1" applyAlignment="1">
      <alignment horizontal="center" vertical="center" wrapText="1"/>
    </xf>
    <xf numFmtId="1" fontId="32" fillId="0" borderId="2" xfId="1" applyNumberFormat="1" applyFont="1" applyFill="1" applyBorder="1" applyAlignment="1" applyProtection="1">
      <alignment horizontal="center" vertical="center" wrapText="1"/>
      <protection locked="0"/>
    </xf>
    <xf numFmtId="9" fontId="27" fillId="0" borderId="3" xfId="1" applyNumberFormat="1" applyFont="1" applyFill="1" applyBorder="1" applyAlignment="1">
      <alignment horizontal="center" vertical="center" wrapText="1"/>
    </xf>
    <xf numFmtId="0" fontId="29" fillId="0" borderId="2" xfId="1" applyFont="1" applyFill="1" applyBorder="1" applyAlignment="1">
      <alignment horizontal="justify" vertical="center" wrapText="1"/>
    </xf>
    <xf numFmtId="9" fontId="27" fillId="0" borderId="2" xfId="3" applyFont="1" applyFill="1" applyBorder="1" applyAlignment="1" applyProtection="1">
      <alignment horizontal="center" vertical="center" wrapText="1"/>
      <protection locked="0"/>
    </xf>
    <xf numFmtId="2" fontId="32" fillId="0" borderId="2" xfId="1" applyNumberFormat="1" applyFont="1" applyFill="1" applyBorder="1" applyAlignment="1" applyProtection="1">
      <alignment horizontal="center" vertical="center" wrapText="1"/>
      <protection locked="0"/>
    </xf>
    <xf numFmtId="0" fontId="27" fillId="0" borderId="8" xfId="1" applyFont="1" applyFill="1" applyBorder="1" applyAlignment="1" applyProtection="1">
      <alignment horizontal="center" vertical="center" wrapText="1"/>
      <protection locked="0"/>
    </xf>
    <xf numFmtId="0" fontId="33" fillId="0" borderId="9" xfId="1" applyFont="1" applyFill="1" applyBorder="1" applyAlignment="1">
      <alignment horizontal="justify" vertical="center" wrapText="1"/>
    </xf>
    <xf numFmtId="164" fontId="27" fillId="0" borderId="9" xfId="2" applyNumberFormat="1" applyFont="1" applyFill="1" applyBorder="1" applyAlignment="1">
      <alignment horizontal="center" vertical="center" wrapText="1"/>
    </xf>
    <xf numFmtId="9" fontId="27" fillId="0" borderId="9" xfId="1" applyNumberFormat="1" applyFont="1" applyFill="1" applyBorder="1" applyAlignment="1">
      <alignment horizontal="center" vertical="center" wrapText="1"/>
    </xf>
    <xf numFmtId="0" fontId="27" fillId="0" borderId="9" xfId="1" applyFont="1" applyFill="1" applyBorder="1" applyAlignment="1">
      <alignment horizontal="center" vertical="center" wrapText="1"/>
    </xf>
    <xf numFmtId="0" fontId="27" fillId="0" borderId="9" xfId="1" applyFont="1" applyFill="1" applyBorder="1" applyAlignment="1" applyProtection="1">
      <alignment horizontal="center" vertical="center" wrapText="1"/>
      <protection locked="0"/>
    </xf>
    <xf numFmtId="9" fontId="27" fillId="0" borderId="9" xfId="1" applyNumberFormat="1" applyFont="1" applyFill="1" applyBorder="1" applyAlignment="1" applyProtection="1">
      <alignment horizontal="center" vertical="center" wrapText="1"/>
      <protection locked="0"/>
    </xf>
    <xf numFmtId="0" fontId="29" fillId="0" borderId="9" xfId="1" applyFont="1" applyFill="1" applyBorder="1" applyAlignment="1">
      <alignment horizontal="justify" vertical="center" wrapText="1"/>
    </xf>
    <xf numFmtId="0" fontId="27" fillId="0" borderId="9" xfId="1" applyFont="1" applyFill="1" applyBorder="1" applyAlignment="1">
      <alignment horizontal="justify" vertical="center" wrapText="1"/>
    </xf>
    <xf numFmtId="10" fontId="27" fillId="0" borderId="9" xfId="1" applyNumberFormat="1" applyFont="1" applyFill="1" applyBorder="1" applyAlignment="1" applyProtection="1">
      <alignment horizontal="center" vertical="center" wrapText="1"/>
      <protection locked="0"/>
    </xf>
    <xf numFmtId="0" fontId="27" fillId="0" borderId="9" xfId="1" applyFont="1" applyFill="1" applyBorder="1" applyAlignment="1" applyProtection="1">
      <alignment horizontal="justify" vertical="center" wrapText="1"/>
      <protection locked="0"/>
    </xf>
    <xf numFmtId="0" fontId="32" fillId="0" borderId="9" xfId="1" applyFont="1" applyFill="1" applyBorder="1" applyAlignment="1" applyProtection="1">
      <alignment horizontal="center" vertical="center" wrapText="1"/>
      <protection locked="0"/>
    </xf>
    <xf numFmtId="9" fontId="27" fillId="0" borderId="10" xfId="1" applyNumberFormat="1" applyFont="1" applyFill="1" applyBorder="1" applyAlignment="1">
      <alignment horizontal="center" vertical="center" wrapText="1"/>
    </xf>
    <xf numFmtId="0" fontId="27" fillId="0" borderId="0" xfId="1" applyFont="1" applyFill="1" applyAlignment="1">
      <alignment horizontal="justify" vertical="center" wrapText="1"/>
    </xf>
    <xf numFmtId="9" fontId="27" fillId="0" borderId="0" xfId="1" applyNumberFormat="1" applyFont="1" applyFill="1" applyAlignment="1">
      <alignment horizontal="center" vertical="center" wrapText="1"/>
    </xf>
    <xf numFmtId="0" fontId="27" fillId="0" borderId="0" xfId="1" applyFont="1" applyBorder="1" applyAlignment="1">
      <alignment horizontal="center" vertical="center" textRotation="1" wrapText="1"/>
    </xf>
    <xf numFmtId="0" fontId="27" fillId="0" borderId="0" xfId="1" applyFont="1" applyBorder="1" applyAlignment="1">
      <alignment horizontal="justify" vertical="center" textRotation="1" wrapText="1"/>
    </xf>
    <xf numFmtId="0" fontId="27" fillId="0" borderId="0" xfId="1" applyFont="1" applyFill="1" applyBorder="1" applyAlignment="1">
      <alignment horizontal="center" vertical="center" textRotation="1" wrapText="1"/>
    </xf>
    <xf numFmtId="0" fontId="27" fillId="4" borderId="0" xfId="1" applyFont="1" applyFill="1" applyBorder="1" applyAlignment="1">
      <alignment horizontal="center" vertical="center" textRotation="1" wrapText="1"/>
    </xf>
    <xf numFmtId="0" fontId="27" fillId="4" borderId="0" xfId="1" applyFont="1" applyFill="1" applyBorder="1" applyAlignment="1">
      <alignment horizontal="justify" vertical="center" textRotation="1" wrapText="1"/>
    </xf>
    <xf numFmtId="0" fontId="27" fillId="4" borderId="0" xfId="1" applyFont="1" applyFill="1" applyAlignment="1">
      <alignment horizontal="center" vertical="center" textRotation="1" wrapText="1"/>
    </xf>
    <xf numFmtId="0" fontId="27" fillId="0" borderId="0" xfId="1" applyFont="1" applyAlignment="1">
      <alignment horizontal="center" vertical="center" textRotation="1" wrapText="1"/>
    </xf>
    <xf numFmtId="0" fontId="27" fillId="0" borderId="0" xfId="1" applyFont="1" applyFill="1" applyBorder="1" applyAlignment="1">
      <alignment horizontal="center" vertical="center" wrapText="1"/>
    </xf>
    <xf numFmtId="0" fontId="27" fillId="0" borderId="0" xfId="1" applyFont="1" applyBorder="1" applyAlignment="1">
      <alignment horizontal="center" vertical="center" wrapText="1"/>
    </xf>
    <xf numFmtId="0" fontId="27" fillId="0" borderId="0" xfId="1" applyFont="1" applyAlignment="1">
      <alignment horizontal="center" vertical="center" wrapText="1"/>
    </xf>
    <xf numFmtId="0" fontId="27" fillId="0" borderId="0" xfId="1" applyFont="1" applyFill="1" applyBorder="1" applyAlignment="1" applyProtection="1">
      <alignment horizontal="center" vertical="center" wrapText="1"/>
      <protection locked="0"/>
    </xf>
    <xf numFmtId="0" fontId="27" fillId="0" borderId="0" xfId="1" applyFont="1" applyBorder="1" applyAlignment="1" applyProtection="1">
      <alignment horizontal="center" vertical="center" wrapText="1"/>
      <protection locked="0"/>
    </xf>
    <xf numFmtId="0" fontId="30" fillId="0" borderId="0" xfId="1" applyFont="1" applyFill="1" applyBorder="1" applyAlignment="1" applyProtection="1">
      <alignment horizontal="center" vertical="center" wrapText="1"/>
      <protection locked="0"/>
    </xf>
    <xf numFmtId="0" fontId="30" fillId="0" borderId="0" xfId="1" applyFont="1" applyBorder="1" applyAlignment="1" applyProtection="1">
      <alignment horizontal="center" vertical="center" wrapText="1"/>
      <protection locked="0"/>
    </xf>
    <xf numFmtId="9" fontId="27" fillId="0" borderId="2" xfId="1" applyNumberFormat="1" applyFont="1" applyFill="1" applyBorder="1" applyAlignment="1">
      <alignment horizontal="justify" vertical="center" wrapText="1"/>
    </xf>
    <xf numFmtId="1" fontId="27" fillId="0" borderId="2" xfId="1" applyNumberFormat="1" applyFont="1" applyFill="1" applyBorder="1" applyAlignment="1" applyProtection="1">
      <alignment horizontal="center" vertical="center" wrapText="1"/>
      <protection locked="0"/>
    </xf>
    <xf numFmtId="1" fontId="27" fillId="0" borderId="2" xfId="1" applyNumberFormat="1" applyFont="1" applyFill="1" applyBorder="1" applyAlignment="1">
      <alignment horizontal="center" vertical="center" wrapText="1"/>
    </xf>
    <xf numFmtId="2" fontId="27" fillId="0" borderId="2" xfId="1" applyNumberFormat="1" applyFont="1" applyFill="1" applyBorder="1" applyAlignment="1">
      <alignment horizontal="center" vertical="center" wrapText="1"/>
    </xf>
    <xf numFmtId="1" fontId="27" fillId="0" borderId="2" xfId="2" applyNumberFormat="1" applyFont="1" applyFill="1" applyBorder="1" applyAlignment="1">
      <alignment horizontal="center" vertical="center" wrapText="1"/>
    </xf>
    <xf numFmtId="2" fontId="27" fillId="0" borderId="2" xfId="2" applyNumberFormat="1" applyFont="1" applyFill="1" applyBorder="1" applyAlignment="1">
      <alignment horizontal="center" vertical="center" wrapText="1"/>
    </xf>
    <xf numFmtId="0" fontId="33" fillId="0" borderId="2" xfId="1" applyFont="1" applyFill="1" applyBorder="1" applyAlignment="1" applyProtection="1">
      <alignment horizontal="center" vertical="center" wrapText="1"/>
      <protection locked="0"/>
    </xf>
    <xf numFmtId="0" fontId="32" fillId="0" borderId="2" xfId="1" applyNumberFormat="1" applyFont="1" applyFill="1" applyBorder="1" applyAlignment="1" applyProtection="1">
      <alignment horizontal="center" vertical="center" wrapText="1"/>
      <protection locked="0"/>
    </xf>
    <xf numFmtId="10" fontId="27" fillId="0" borderId="2" xfId="1" applyNumberFormat="1" applyFont="1" applyFill="1" applyBorder="1" applyAlignment="1">
      <alignment horizontal="center" vertical="center" wrapText="1"/>
    </xf>
    <xf numFmtId="9" fontId="32" fillId="0" borderId="2" xfId="1" applyNumberFormat="1" applyFont="1" applyFill="1" applyBorder="1" applyAlignment="1" applyProtection="1">
      <alignment horizontal="center" vertical="center" wrapText="1"/>
      <protection locked="0"/>
    </xf>
    <xf numFmtId="9" fontId="27" fillId="0" borderId="2" xfId="3" applyFont="1" applyFill="1" applyBorder="1" applyAlignment="1">
      <alignment horizontal="center" vertical="center" wrapText="1"/>
    </xf>
    <xf numFmtId="164" fontId="27" fillId="0" borderId="2" xfId="1" applyNumberFormat="1" applyFont="1" applyFill="1" applyBorder="1" applyAlignment="1">
      <alignment horizontal="center" vertical="center" wrapText="1"/>
    </xf>
    <xf numFmtId="9" fontId="27" fillId="0" borderId="9" xfId="1" applyNumberFormat="1" applyFont="1" applyFill="1" applyBorder="1" applyAlignment="1">
      <alignment horizontal="justify" vertical="center" wrapText="1"/>
    </xf>
    <xf numFmtId="1" fontId="27" fillId="0" borderId="9" xfId="1" applyNumberFormat="1" applyFont="1" applyFill="1" applyBorder="1" applyAlignment="1" applyProtection="1">
      <alignment horizontal="center" vertical="center" wrapText="1"/>
      <protection locked="0"/>
    </xf>
    <xf numFmtId="10" fontId="27" fillId="0" borderId="9" xfId="1" applyNumberFormat="1" applyFont="1" applyFill="1" applyBorder="1" applyAlignment="1">
      <alignment horizontal="center" vertical="center" wrapText="1"/>
    </xf>
    <xf numFmtId="1" fontId="27" fillId="0" borderId="9" xfId="1" applyNumberFormat="1" applyFont="1" applyFill="1" applyBorder="1" applyAlignment="1">
      <alignment horizontal="center" vertical="center" wrapText="1"/>
    </xf>
    <xf numFmtId="10" fontId="27" fillId="0" borderId="9" xfId="2" applyNumberFormat="1" applyFont="1" applyFill="1" applyBorder="1" applyAlignment="1">
      <alignment horizontal="center" vertical="center" wrapText="1"/>
    </xf>
    <xf numFmtId="0" fontId="33" fillId="0" borderId="9" xfId="1" applyFont="1" applyFill="1" applyBorder="1" applyAlignment="1" applyProtection="1">
      <alignment horizontal="center" vertical="center" wrapText="1"/>
      <protection locked="0"/>
    </xf>
    <xf numFmtId="9" fontId="32" fillId="0" borderId="9" xfId="1" applyNumberFormat="1" applyFont="1" applyFill="1" applyBorder="1" applyAlignment="1" applyProtection="1">
      <alignment horizontal="center" vertical="center" wrapText="1"/>
      <protection locked="0"/>
    </xf>
    <xf numFmtId="0" fontId="32" fillId="0" borderId="9" xfId="1" applyNumberFormat="1" applyFont="1" applyFill="1" applyBorder="1" applyAlignment="1" applyProtection="1">
      <alignment horizontal="center" vertical="center" wrapText="1"/>
      <protection locked="0"/>
    </xf>
    <xf numFmtId="0" fontId="27" fillId="4" borderId="0" xfId="1" applyFont="1" applyFill="1" applyBorder="1" applyAlignment="1" applyProtection="1">
      <alignment horizontal="center" vertical="center" wrapText="1"/>
      <protection locked="0"/>
    </xf>
    <xf numFmtId="0" fontId="27" fillId="0" borderId="0" xfId="1" applyFont="1" applyFill="1" applyBorder="1" applyAlignment="1" applyProtection="1">
      <alignment horizontal="justify" vertical="center" wrapText="1"/>
      <protection locked="0"/>
    </xf>
    <xf numFmtId="10" fontId="27" fillId="0" borderId="0" xfId="1" applyNumberFormat="1" applyFont="1" applyFill="1" applyBorder="1" applyAlignment="1" applyProtection="1">
      <alignment horizontal="center" vertical="center" wrapText="1"/>
      <protection locked="0"/>
    </xf>
    <xf numFmtId="0" fontId="27" fillId="0" borderId="0" xfId="1" applyFont="1" applyFill="1" applyBorder="1" applyAlignment="1">
      <alignment horizontal="justify" vertical="center" wrapText="1"/>
    </xf>
    <xf numFmtId="0" fontId="27" fillId="4" borderId="0" xfId="1" applyFont="1" applyFill="1" applyBorder="1" applyAlignment="1">
      <alignment horizontal="center" vertical="center" wrapText="1"/>
    </xf>
    <xf numFmtId="0" fontId="27" fillId="0" borderId="0" xfId="1" applyFont="1" applyBorder="1" applyAlignment="1">
      <alignment horizontal="justify" vertical="center" wrapText="1"/>
    </xf>
    <xf numFmtId="0" fontId="27" fillId="4" borderId="0" xfId="1" applyFont="1" applyFill="1" applyBorder="1" applyAlignment="1">
      <alignment horizontal="justify" vertical="center" wrapText="1"/>
    </xf>
    <xf numFmtId="0" fontId="27" fillId="4" borderId="0" xfId="1" applyFont="1" applyFill="1" applyAlignment="1">
      <alignment horizontal="center" vertical="center" wrapText="1"/>
    </xf>
    <xf numFmtId="0" fontId="30" fillId="9" borderId="2" xfId="1" applyFont="1" applyFill="1" applyBorder="1" applyAlignment="1" applyProtection="1">
      <alignment horizontal="justify" vertical="center" wrapText="1"/>
      <protection locked="0"/>
    </xf>
    <xf numFmtId="0" fontId="31" fillId="10" borderId="2" xfId="1" applyFont="1" applyFill="1" applyBorder="1" applyAlignment="1" applyProtection="1">
      <alignment horizontal="center" vertical="center" wrapText="1"/>
      <protection locked="0"/>
    </xf>
    <xf numFmtId="0" fontId="30" fillId="10" borderId="2" xfId="1" applyFont="1" applyFill="1" applyBorder="1" applyAlignment="1" applyProtection="1">
      <alignment horizontal="center" vertical="center" wrapText="1"/>
      <protection locked="0"/>
    </xf>
    <xf numFmtId="9" fontId="30" fillId="10" borderId="2" xfId="1" applyNumberFormat="1" applyFont="1" applyFill="1" applyBorder="1" applyAlignment="1" applyProtection="1">
      <alignment horizontal="center" vertical="center" wrapText="1"/>
      <protection locked="0"/>
    </xf>
    <xf numFmtId="0" fontId="31" fillId="12" borderId="2" xfId="1" applyFont="1" applyFill="1" applyBorder="1" applyAlignment="1" applyProtection="1">
      <alignment horizontal="center" vertical="center" wrapText="1"/>
      <protection locked="0"/>
    </xf>
    <xf numFmtId="0" fontId="31" fillId="12" borderId="3" xfId="1" applyFont="1" applyFill="1" applyBorder="1" applyAlignment="1" applyProtection="1">
      <alignment horizontal="center" vertical="center" wrapText="1"/>
      <protection locked="0"/>
    </xf>
    <xf numFmtId="0" fontId="27" fillId="8" borderId="1" xfId="1" applyFont="1" applyFill="1" applyBorder="1" applyAlignment="1" applyProtection="1">
      <alignment horizontal="center" vertical="center" wrapText="1"/>
      <protection locked="0"/>
    </xf>
    <xf numFmtId="0" fontId="27" fillId="3" borderId="2" xfId="1" applyFont="1" applyFill="1" applyBorder="1" applyAlignment="1">
      <alignment horizontal="justify" vertical="center" wrapText="1"/>
    </xf>
    <xf numFmtId="9" fontId="27" fillId="3" borderId="2" xfId="1" applyNumberFormat="1" applyFont="1" applyFill="1" applyBorder="1" applyAlignment="1" applyProtection="1">
      <alignment horizontal="center" vertical="center" wrapText="1"/>
      <protection locked="0"/>
    </xf>
    <xf numFmtId="0" fontId="27" fillId="2" borderId="2" xfId="1" applyFont="1" applyFill="1" applyBorder="1" applyAlignment="1">
      <alignment horizontal="center" vertical="center" wrapText="1"/>
    </xf>
    <xf numFmtId="9" fontId="27" fillId="2" borderId="2" xfId="2" applyFont="1" applyFill="1" applyBorder="1" applyAlignment="1">
      <alignment horizontal="center" vertical="center" wrapText="1"/>
    </xf>
    <xf numFmtId="10" fontId="27" fillId="3" borderId="2" xfId="1" applyNumberFormat="1" applyFont="1" applyFill="1" applyBorder="1" applyAlignment="1" applyProtection="1">
      <alignment horizontal="center" vertical="center" wrapText="1"/>
      <protection locked="0"/>
    </xf>
    <xf numFmtId="10" fontId="27" fillId="2" borderId="2" xfId="1" applyNumberFormat="1" applyFont="1" applyFill="1" applyBorder="1" applyAlignment="1" applyProtection="1">
      <alignment horizontal="center" vertical="center" wrapText="1"/>
      <protection locked="0"/>
    </xf>
    <xf numFmtId="0" fontId="27" fillId="3" borderId="2" xfId="1" applyFont="1" applyFill="1" applyBorder="1" applyAlignment="1">
      <alignment horizontal="center" vertical="center" wrapText="1"/>
    </xf>
    <xf numFmtId="0" fontId="27" fillId="2" borderId="2" xfId="1" applyFont="1" applyFill="1" applyBorder="1" applyAlignment="1" applyProtection="1">
      <alignment horizontal="center" vertical="center" wrapText="1"/>
      <protection locked="0"/>
    </xf>
    <xf numFmtId="0" fontId="27" fillId="3" borderId="2" xfId="1" applyFont="1" applyFill="1" applyBorder="1" applyAlignment="1" applyProtection="1">
      <alignment horizontal="center" vertical="center" wrapText="1"/>
      <protection locked="0"/>
    </xf>
    <xf numFmtId="0" fontId="27" fillId="3" borderId="2" xfId="1" applyFont="1" applyFill="1" applyBorder="1" applyAlignment="1" applyProtection="1">
      <alignment horizontal="justify" vertical="center" wrapText="1"/>
      <protection locked="0"/>
    </xf>
    <xf numFmtId="0" fontId="32" fillId="3" borderId="2" xfId="1" applyFont="1" applyFill="1" applyBorder="1" applyAlignment="1" applyProtection="1">
      <alignment horizontal="justify" vertical="center" wrapText="1"/>
      <protection locked="0"/>
    </xf>
    <xf numFmtId="0" fontId="33" fillId="3" borderId="2" xfId="1" applyFont="1" applyFill="1" applyBorder="1" applyAlignment="1" applyProtection="1">
      <alignment horizontal="center" vertical="center" wrapText="1"/>
      <protection locked="0"/>
    </xf>
    <xf numFmtId="0" fontId="32" fillId="3" borderId="2" xfId="1" applyNumberFormat="1" applyFont="1" applyFill="1" applyBorder="1" applyAlignment="1" applyProtection="1">
      <alignment horizontal="center" vertical="center" wrapText="1"/>
      <protection locked="0"/>
    </xf>
    <xf numFmtId="0" fontId="32" fillId="6" borderId="2" xfId="1" applyNumberFormat="1" applyFont="1" applyFill="1" applyBorder="1" applyAlignment="1" applyProtection="1">
      <alignment horizontal="center" vertical="center" wrapText="1"/>
      <protection locked="0"/>
    </xf>
    <xf numFmtId="9" fontId="27" fillId="6" borderId="2" xfId="1" applyNumberFormat="1" applyFont="1" applyFill="1" applyBorder="1" applyAlignment="1">
      <alignment horizontal="center" vertical="center" wrapText="1"/>
    </xf>
    <xf numFmtId="0" fontId="32" fillId="3" borderId="2" xfId="1" applyFont="1" applyFill="1" applyBorder="1" applyAlignment="1" applyProtection="1">
      <alignment horizontal="center" vertical="center" wrapText="1"/>
      <protection locked="0"/>
    </xf>
    <xf numFmtId="1" fontId="32" fillId="6" borderId="2" xfId="1" applyNumberFormat="1" applyFont="1" applyFill="1" applyBorder="1" applyAlignment="1" applyProtection="1">
      <alignment horizontal="center" vertical="center" wrapText="1"/>
      <protection locked="0"/>
    </xf>
    <xf numFmtId="9" fontId="27" fillId="3" borderId="2" xfId="1" applyNumberFormat="1" applyFont="1" applyFill="1" applyBorder="1" applyAlignment="1">
      <alignment horizontal="center" vertical="center" wrapText="1"/>
    </xf>
    <xf numFmtId="9" fontId="27" fillId="3" borderId="3" xfId="1" applyNumberFormat="1" applyFont="1" applyFill="1" applyBorder="1" applyAlignment="1">
      <alignment horizontal="center" vertical="center" wrapText="1"/>
    </xf>
    <xf numFmtId="0" fontId="27" fillId="3" borderId="0" xfId="1" applyFont="1" applyFill="1" applyBorder="1" applyAlignment="1" applyProtection="1">
      <alignment horizontal="center" vertical="center" wrapText="1"/>
      <protection locked="0"/>
    </xf>
    <xf numFmtId="9" fontId="33" fillId="2" borderId="2" xfId="2" applyFont="1" applyFill="1" applyBorder="1" applyAlignment="1">
      <alignment horizontal="center" vertical="center" wrapText="1"/>
    </xf>
    <xf numFmtId="10" fontId="32" fillId="6" borderId="2" xfId="1" applyNumberFormat="1" applyFont="1" applyFill="1" applyBorder="1" applyAlignment="1" applyProtection="1">
      <alignment horizontal="center" vertical="center" wrapText="1"/>
      <protection locked="0"/>
    </xf>
    <xf numFmtId="9" fontId="27" fillId="6" borderId="3" xfId="1" applyNumberFormat="1" applyFont="1" applyFill="1" applyBorder="1" applyAlignment="1">
      <alignment horizontal="center" vertical="center" wrapText="1"/>
    </xf>
    <xf numFmtId="0" fontId="27" fillId="8" borderId="8" xfId="1" applyFont="1" applyFill="1" applyBorder="1" applyAlignment="1" applyProtection="1">
      <alignment horizontal="center" vertical="center" wrapText="1"/>
      <protection locked="0"/>
    </xf>
    <xf numFmtId="0" fontId="27" fillId="3" borderId="9" xfId="1" applyFont="1" applyFill="1" applyBorder="1" applyAlignment="1">
      <alignment horizontal="justify" vertical="center" wrapText="1"/>
    </xf>
    <xf numFmtId="9" fontId="27" fillId="3" borderId="9" xfId="1" applyNumberFormat="1" applyFont="1" applyFill="1" applyBorder="1" applyAlignment="1" applyProtection="1">
      <alignment horizontal="center" vertical="center" wrapText="1"/>
      <protection locked="0"/>
    </xf>
    <xf numFmtId="9" fontId="27" fillId="2" borderId="9" xfId="2" applyFont="1" applyFill="1" applyBorder="1" applyAlignment="1">
      <alignment horizontal="center" vertical="center" wrapText="1"/>
    </xf>
    <xf numFmtId="10" fontId="27" fillId="3" borderId="9" xfId="1" applyNumberFormat="1" applyFont="1" applyFill="1" applyBorder="1" applyAlignment="1" applyProtection="1">
      <alignment horizontal="center" vertical="center" wrapText="1"/>
      <protection locked="0"/>
    </xf>
    <xf numFmtId="10" fontId="27" fillId="2" borderId="9" xfId="1" applyNumberFormat="1" applyFont="1" applyFill="1" applyBorder="1" applyAlignment="1" applyProtection="1">
      <alignment horizontal="center" vertical="center" wrapText="1"/>
      <protection locked="0"/>
    </xf>
    <xf numFmtId="0" fontId="27" fillId="3" borderId="9" xfId="1" applyFont="1" applyFill="1" applyBorder="1" applyAlignment="1">
      <alignment horizontal="center" vertical="center" wrapText="1"/>
    </xf>
    <xf numFmtId="0" fontId="27" fillId="2" borderId="9" xfId="1" applyFont="1" applyFill="1" applyBorder="1" applyAlignment="1" applyProtection="1">
      <alignment horizontal="center" vertical="center" wrapText="1"/>
      <protection locked="0"/>
    </xf>
    <xf numFmtId="0" fontId="27" fillId="2" borderId="9" xfId="1" applyFont="1" applyFill="1" applyBorder="1" applyAlignment="1">
      <alignment horizontal="center" vertical="center" wrapText="1"/>
    </xf>
    <xf numFmtId="0" fontId="32" fillId="2" borderId="9" xfId="1" applyFont="1" applyFill="1" applyBorder="1" applyAlignment="1" applyProtection="1">
      <alignment horizontal="center" vertical="center" wrapText="1"/>
      <protection locked="0"/>
    </xf>
    <xf numFmtId="0" fontId="27" fillId="3" borderId="9" xfId="1" applyFont="1" applyFill="1" applyBorder="1" applyAlignment="1" applyProtection="1">
      <alignment horizontal="justify" vertical="center" wrapText="1"/>
      <protection locked="0"/>
    </xf>
    <xf numFmtId="0" fontId="27" fillId="3" borderId="9" xfId="1" applyFont="1" applyFill="1" applyBorder="1" applyAlignment="1" applyProtection="1">
      <alignment horizontal="center" vertical="center" wrapText="1"/>
      <protection locked="0"/>
    </xf>
    <xf numFmtId="1" fontId="32" fillId="6" borderId="9" xfId="1" applyNumberFormat="1" applyFont="1" applyFill="1" applyBorder="1" applyAlignment="1" applyProtection="1">
      <alignment horizontal="center" vertical="center" wrapText="1"/>
      <protection locked="0"/>
    </xf>
    <xf numFmtId="0" fontId="32" fillId="6" borderId="9" xfId="1" applyNumberFormat="1" applyFont="1" applyFill="1" applyBorder="1" applyAlignment="1" applyProtection="1">
      <alignment horizontal="center" vertical="center" wrapText="1"/>
      <protection locked="0"/>
    </xf>
    <xf numFmtId="9" fontId="27" fillId="6" borderId="9" xfId="1" applyNumberFormat="1" applyFont="1" applyFill="1" applyBorder="1" applyAlignment="1">
      <alignment horizontal="center" vertical="center" wrapText="1"/>
    </xf>
    <xf numFmtId="0" fontId="32" fillId="3" borderId="9" xfId="1" applyNumberFormat="1" applyFont="1" applyFill="1" applyBorder="1" applyAlignment="1" applyProtection="1">
      <alignment horizontal="center" vertical="center" wrapText="1"/>
      <protection locked="0"/>
    </xf>
    <xf numFmtId="0" fontId="32" fillId="3" borderId="9" xfId="1" applyFont="1" applyFill="1" applyBorder="1" applyAlignment="1" applyProtection="1">
      <alignment horizontal="center" vertical="center" wrapText="1"/>
      <protection locked="0"/>
    </xf>
    <xf numFmtId="9" fontId="27" fillId="3" borderId="9" xfId="1" applyNumberFormat="1" applyFont="1" applyFill="1" applyBorder="1" applyAlignment="1">
      <alignment horizontal="center" vertical="center" wrapText="1"/>
    </xf>
    <xf numFmtId="9" fontId="27" fillId="6" borderId="10" xfId="1" applyNumberFormat="1" applyFont="1" applyFill="1" applyBorder="1" applyAlignment="1">
      <alignment horizontal="center" vertical="center" wrapText="1"/>
    </xf>
    <xf numFmtId="0" fontId="32" fillId="4" borderId="0" xfId="1" applyFont="1" applyFill="1" applyBorder="1" applyAlignment="1">
      <alignment horizontal="center" vertical="center" wrapText="1"/>
    </xf>
    <xf numFmtId="9" fontId="27" fillId="0" borderId="0" xfId="1" applyNumberFormat="1" applyFont="1" applyFill="1" applyBorder="1" applyAlignment="1" applyProtection="1">
      <alignment horizontal="justify" vertical="center" wrapText="1"/>
      <protection locked="0"/>
    </xf>
    <xf numFmtId="0" fontId="31" fillId="4" borderId="0" xfId="1" applyFont="1" applyFill="1" applyBorder="1" applyAlignment="1">
      <alignment horizontal="center" vertical="center" wrapText="1"/>
    </xf>
    <xf numFmtId="0" fontId="27" fillId="0" borderId="0" xfId="1" applyFont="1" applyAlignment="1">
      <alignment horizontal="justify" vertical="center" wrapText="1"/>
    </xf>
    <xf numFmtId="0" fontId="27" fillId="2" borderId="2" xfId="1" applyFont="1" applyFill="1" applyBorder="1" applyAlignment="1" applyProtection="1">
      <alignment horizontal="justify" vertical="center" wrapText="1"/>
      <protection locked="0"/>
    </xf>
    <xf numFmtId="0" fontId="32" fillId="3" borderId="2" xfId="1" applyFont="1" applyFill="1" applyBorder="1" applyAlignment="1">
      <alignment horizontal="justify" vertical="center" wrapText="1"/>
    </xf>
    <xf numFmtId="9" fontId="32" fillId="6" borderId="2" xfId="1" applyNumberFormat="1" applyFont="1" applyFill="1" applyBorder="1" applyAlignment="1">
      <alignment horizontal="center" vertical="center" wrapText="1"/>
    </xf>
    <xf numFmtId="0" fontId="27" fillId="2" borderId="9" xfId="1" applyFont="1" applyFill="1" applyBorder="1" applyAlignment="1" applyProtection="1">
      <alignment horizontal="justify" vertical="center" wrapText="1"/>
      <protection locked="0"/>
    </xf>
    <xf numFmtId="0" fontId="36" fillId="3" borderId="9" xfId="1" applyFont="1" applyFill="1" applyBorder="1" applyAlignment="1">
      <alignment horizontal="center" vertical="center" wrapText="1"/>
    </xf>
    <xf numFmtId="9" fontId="27" fillId="3" borderId="10" xfId="1" applyNumberFormat="1" applyFont="1" applyFill="1" applyBorder="1" applyAlignment="1">
      <alignment horizontal="center" vertical="center" wrapText="1"/>
    </xf>
    <xf numFmtId="0" fontId="27" fillId="2" borderId="0" xfId="1" applyFont="1" applyFill="1" applyBorder="1" applyAlignment="1" applyProtection="1">
      <alignment horizontal="center" vertical="center" wrapText="1"/>
      <protection locked="0"/>
    </xf>
    <xf numFmtId="0" fontId="27" fillId="3" borderId="0" xfId="1" applyFont="1" applyFill="1" applyBorder="1" applyAlignment="1" applyProtection="1">
      <alignment horizontal="justify" vertical="center" wrapText="1"/>
      <protection locked="0"/>
    </xf>
    <xf numFmtId="10" fontId="27" fillId="3" borderId="0" xfId="1" applyNumberFormat="1" applyFont="1" applyFill="1" applyBorder="1" applyAlignment="1" applyProtection="1">
      <alignment horizontal="center" vertical="center" wrapText="1"/>
      <protection locked="0"/>
    </xf>
    <xf numFmtId="0" fontId="27" fillId="3" borderId="0" xfId="1" applyFont="1" applyFill="1" applyBorder="1" applyAlignment="1">
      <alignment horizontal="center" vertical="center" wrapText="1"/>
    </xf>
    <xf numFmtId="0" fontId="27" fillId="2" borderId="4" xfId="1" applyFont="1" applyFill="1" applyBorder="1" applyAlignment="1" applyProtection="1">
      <alignment horizontal="center" vertical="center" wrapText="1"/>
      <protection locked="0"/>
    </xf>
    <xf numFmtId="0" fontId="27" fillId="2" borderId="4" xfId="1" applyFont="1" applyFill="1" applyBorder="1" applyAlignment="1" applyProtection="1">
      <alignment horizontal="justify" vertical="center" wrapText="1"/>
      <protection locked="0"/>
    </xf>
    <xf numFmtId="0" fontId="27" fillId="2" borderId="0" xfId="1" applyFont="1" applyFill="1" applyBorder="1" applyAlignment="1">
      <alignment horizontal="center" vertical="center" wrapText="1"/>
    </xf>
    <xf numFmtId="0" fontId="32" fillId="2" borderId="0" xfId="1" applyFont="1" applyFill="1" applyBorder="1" applyAlignment="1">
      <alignment horizontal="center" vertical="center" wrapText="1"/>
    </xf>
    <xf numFmtId="9" fontId="27" fillId="3" borderId="0" xfId="1" applyNumberFormat="1" applyFont="1" applyFill="1" applyBorder="1" applyAlignment="1" applyProtection="1">
      <alignment horizontal="justify" vertical="center" wrapText="1"/>
      <protection locked="0"/>
    </xf>
    <xf numFmtId="0" fontId="30" fillId="10" borderId="2" xfId="1" applyFont="1" applyFill="1" applyBorder="1" applyAlignment="1" applyProtection="1">
      <alignment horizontal="justify" vertical="center" wrapText="1"/>
      <protection locked="0"/>
    </xf>
    <xf numFmtId="0" fontId="27" fillId="0" borderId="0" xfId="1" applyFont="1" applyAlignment="1">
      <alignment horizontal="center" vertical="center" textRotation="1"/>
    </xf>
    <xf numFmtId="0" fontId="27" fillId="0" borderId="0" xfId="1" applyFont="1" applyAlignment="1">
      <alignment horizontal="center" vertical="center"/>
    </xf>
    <xf numFmtId="9" fontId="27" fillId="2" borderId="2" xfId="1" applyNumberFormat="1" applyFont="1" applyFill="1" applyBorder="1" applyAlignment="1">
      <alignment horizontal="center" vertical="center" wrapText="1"/>
    </xf>
    <xf numFmtId="0" fontId="33" fillId="3" borderId="2" xfId="1" applyFont="1" applyFill="1" applyBorder="1" applyAlignment="1" applyProtection="1">
      <alignment horizontal="justify" vertical="center" wrapText="1"/>
      <protection locked="0"/>
    </xf>
    <xf numFmtId="9" fontId="27" fillId="3" borderId="2" xfId="3" applyFont="1" applyFill="1" applyBorder="1" applyAlignment="1" applyProtection="1">
      <alignment horizontal="center" vertical="center" wrapText="1"/>
      <protection locked="0"/>
    </xf>
    <xf numFmtId="9" fontId="32" fillId="2" borderId="2" xfId="3" applyFont="1" applyFill="1" applyBorder="1" applyAlignment="1" applyProtection="1">
      <alignment horizontal="center" vertical="center" wrapText="1"/>
      <protection locked="0"/>
    </xf>
    <xf numFmtId="9" fontId="27" fillId="2" borderId="9" xfId="1" applyNumberFormat="1" applyFont="1" applyFill="1" applyBorder="1" applyAlignment="1">
      <alignment horizontal="center" vertical="center" wrapText="1"/>
    </xf>
    <xf numFmtId="9" fontId="32" fillId="2" borderId="9" xfId="3" applyFont="1" applyFill="1" applyBorder="1" applyAlignment="1" applyProtection="1">
      <alignment horizontal="center" vertical="center" wrapText="1"/>
      <protection locked="0"/>
    </xf>
    <xf numFmtId="0" fontId="33" fillId="3" borderId="9" xfId="1" applyFont="1" applyFill="1" applyBorder="1" applyAlignment="1" applyProtection="1">
      <alignment horizontal="center" vertical="center" wrapText="1"/>
      <protection locked="0"/>
    </xf>
    <xf numFmtId="9" fontId="32" fillId="6" borderId="9" xfId="1" applyNumberFormat="1" applyFont="1" applyFill="1" applyBorder="1" applyAlignment="1">
      <alignment horizontal="center" vertical="center" wrapText="1"/>
    </xf>
    <xf numFmtId="0" fontId="27" fillId="0" borderId="0" xfId="1" applyFont="1" applyAlignment="1">
      <alignment horizontal="justify" vertical="center"/>
    </xf>
    <xf numFmtId="0" fontId="29" fillId="0" borderId="0" xfId="1" applyFont="1" applyAlignment="1">
      <alignment horizontal="center" vertical="center"/>
    </xf>
    <xf numFmtId="0" fontId="33" fillId="0" borderId="0" xfId="0" applyFont="1" applyAlignment="1">
      <alignment horizontal="center" vertical="center" wrapText="1"/>
    </xf>
    <xf numFmtId="0" fontId="27" fillId="0" borderId="0" xfId="0" applyFont="1" applyAlignment="1">
      <alignment horizontal="center" vertical="center" wrapText="1"/>
    </xf>
    <xf numFmtId="0" fontId="27" fillId="0" borderId="0" xfId="0" applyFont="1" applyAlignment="1">
      <alignment horizontal="justify" vertical="center" wrapText="1"/>
    </xf>
    <xf numFmtId="0" fontId="27" fillId="4" borderId="0" xfId="0" applyFont="1" applyFill="1" applyAlignment="1">
      <alignment horizontal="center" vertical="center" wrapText="1"/>
    </xf>
    <xf numFmtId="0" fontId="27" fillId="4" borderId="0" xfId="0" applyFont="1" applyFill="1" applyAlignment="1">
      <alignment horizontal="justify" vertical="center" wrapText="1"/>
    </xf>
    <xf numFmtId="0" fontId="27" fillId="0" borderId="0" xfId="0"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33" fillId="3" borderId="2" xfId="0" applyFont="1" applyFill="1" applyBorder="1" applyAlignment="1">
      <alignment horizontal="justify" vertical="center" wrapText="1"/>
    </xf>
    <xf numFmtId="9" fontId="33" fillId="3" borderId="2" xfId="0" applyNumberFormat="1" applyFont="1" applyFill="1" applyBorder="1" applyAlignment="1" applyProtection="1">
      <alignment horizontal="center" vertical="center" wrapText="1"/>
      <protection locked="0"/>
    </xf>
    <xf numFmtId="9" fontId="33" fillId="3" borderId="2" xfId="0" applyNumberFormat="1" applyFont="1" applyFill="1" applyBorder="1" applyAlignment="1">
      <alignment horizontal="center" vertical="center" wrapText="1"/>
    </xf>
    <xf numFmtId="10" fontId="33" fillId="3" borderId="2" xfId="0" applyNumberFormat="1" applyFont="1" applyFill="1" applyBorder="1" applyAlignment="1" applyProtection="1">
      <alignment horizontal="center" vertical="center" wrapText="1"/>
      <protection locked="0"/>
    </xf>
    <xf numFmtId="9" fontId="33" fillId="2" borderId="2" xfId="0" applyNumberFormat="1" applyFont="1" applyFill="1" applyBorder="1" applyAlignment="1">
      <alignment horizontal="center" vertical="center" wrapText="1"/>
    </xf>
    <xf numFmtId="0" fontId="33" fillId="3" borderId="2" xfId="0" applyFont="1" applyFill="1" applyBorder="1" applyAlignment="1" applyProtection="1">
      <alignment horizontal="center" vertical="center" wrapText="1"/>
      <protection locked="0"/>
    </xf>
    <xf numFmtId="0" fontId="27" fillId="3" borderId="2" xfId="0" applyFont="1" applyFill="1" applyBorder="1" applyAlignment="1">
      <alignment horizontal="justify" vertical="center" wrapText="1"/>
    </xf>
    <xf numFmtId="10" fontId="32" fillId="6" borderId="2" xfId="0" applyNumberFormat="1" applyFont="1" applyFill="1" applyBorder="1" applyAlignment="1" applyProtection="1">
      <alignment horizontal="center" vertical="center" wrapText="1"/>
      <protection locked="0"/>
    </xf>
    <xf numFmtId="9" fontId="27" fillId="6" borderId="2" xfId="0" applyNumberFormat="1" applyFont="1" applyFill="1" applyBorder="1" applyAlignment="1">
      <alignment horizontal="center" vertical="center" wrapText="1"/>
    </xf>
    <xf numFmtId="9" fontId="32" fillId="3" borderId="2" xfId="0" applyNumberFormat="1" applyFont="1" applyFill="1" applyBorder="1" applyAlignment="1" applyProtection="1">
      <alignment horizontal="center" vertical="center" wrapText="1"/>
      <protection locked="0"/>
    </xf>
    <xf numFmtId="9" fontId="27" fillId="3" borderId="2" xfId="2" applyFont="1" applyFill="1" applyBorder="1" applyAlignment="1" applyProtection="1">
      <alignment horizontal="center" vertical="center" wrapText="1"/>
      <protection locked="0"/>
    </xf>
    <xf numFmtId="0" fontId="27" fillId="3" borderId="2" xfId="0" applyFont="1" applyFill="1" applyBorder="1" applyAlignment="1">
      <alignment horizontal="center" vertical="center" wrapText="1"/>
    </xf>
    <xf numFmtId="9" fontId="27" fillId="3" borderId="2" xfId="0" applyNumberFormat="1" applyFont="1" applyFill="1" applyBorder="1" applyAlignment="1">
      <alignment horizontal="center" vertical="center" wrapText="1"/>
    </xf>
    <xf numFmtId="0" fontId="33" fillId="3" borderId="9" xfId="0" applyFont="1" applyFill="1" applyBorder="1" applyAlignment="1">
      <alignment horizontal="justify" vertical="center" wrapText="1"/>
    </xf>
    <xf numFmtId="9" fontId="33" fillId="3" borderId="9" xfId="0" applyNumberFormat="1" applyFont="1" applyFill="1" applyBorder="1" applyAlignment="1" applyProtection="1">
      <alignment horizontal="center" vertical="center" wrapText="1"/>
      <protection locked="0"/>
    </xf>
    <xf numFmtId="10" fontId="33" fillId="3" borderId="9" xfId="0" applyNumberFormat="1" applyFont="1" applyFill="1" applyBorder="1" applyAlignment="1" applyProtection="1">
      <alignment horizontal="center" vertical="center" wrapText="1"/>
      <protection locked="0"/>
    </xf>
    <xf numFmtId="9" fontId="33" fillId="2" borderId="9" xfId="0" applyNumberFormat="1" applyFont="1" applyFill="1" applyBorder="1" applyAlignment="1">
      <alignment horizontal="center" vertical="center" wrapText="1"/>
    </xf>
    <xf numFmtId="0" fontId="33" fillId="3" borderId="9" xfId="0" applyFont="1" applyFill="1" applyBorder="1" applyAlignment="1" applyProtection="1">
      <alignment horizontal="center" vertical="center" wrapText="1"/>
      <protection locked="0"/>
    </xf>
    <xf numFmtId="0" fontId="27" fillId="3" borderId="9" xfId="0" applyFont="1" applyFill="1" applyBorder="1" applyAlignment="1">
      <alignment horizontal="justify" vertical="center" wrapText="1"/>
    </xf>
    <xf numFmtId="0" fontId="32" fillId="6" borderId="9" xfId="0" applyFont="1" applyFill="1" applyBorder="1" applyAlignment="1" applyProtection="1">
      <alignment horizontal="center" vertical="center" wrapText="1"/>
      <protection locked="0"/>
    </xf>
    <xf numFmtId="9" fontId="27" fillId="6" borderId="9" xfId="0" applyNumberFormat="1" applyFont="1" applyFill="1" applyBorder="1" applyAlignment="1">
      <alignment horizontal="center" vertical="center" wrapText="1"/>
    </xf>
    <xf numFmtId="0" fontId="32" fillId="3" borderId="9" xfId="0" applyFont="1" applyFill="1" applyBorder="1" applyAlignment="1" applyProtection="1">
      <alignment horizontal="center" vertical="center" wrapText="1"/>
      <protection locked="0"/>
    </xf>
    <xf numFmtId="0" fontId="27" fillId="3" borderId="9" xfId="0" applyFont="1" applyFill="1" applyBorder="1" applyAlignment="1">
      <alignment horizontal="center" vertical="center" wrapText="1"/>
    </xf>
    <xf numFmtId="9" fontId="27" fillId="3" borderId="9" xfId="0" applyNumberFormat="1" applyFont="1" applyFill="1" applyBorder="1" applyAlignment="1">
      <alignment horizontal="center" vertical="center" wrapText="1"/>
    </xf>
    <xf numFmtId="9" fontId="27" fillId="3" borderId="10" xfId="0" applyNumberFormat="1" applyFont="1" applyFill="1" applyBorder="1" applyAlignment="1">
      <alignment horizontal="center" vertical="center" wrapText="1"/>
    </xf>
    <xf numFmtId="0" fontId="33" fillId="3" borderId="0" xfId="0" applyFont="1" applyFill="1" applyAlignment="1">
      <alignment horizontal="justify" vertical="center" wrapText="1"/>
    </xf>
    <xf numFmtId="0" fontId="33" fillId="0" borderId="0" xfId="0" applyFont="1" applyAlignment="1">
      <alignment horizontal="justify" vertical="center" wrapText="1"/>
    </xf>
    <xf numFmtId="0" fontId="31" fillId="10" borderId="2" xfId="0" applyFont="1" applyFill="1" applyBorder="1" applyAlignment="1" applyProtection="1">
      <alignment horizontal="center" vertical="center" wrapText="1"/>
      <protection locked="0"/>
    </xf>
    <xf numFmtId="0" fontId="30" fillId="10" borderId="2" xfId="0" applyFont="1" applyFill="1" applyBorder="1" applyAlignment="1" applyProtection="1">
      <alignment horizontal="center" vertical="center" wrapText="1"/>
      <protection locked="0"/>
    </xf>
    <xf numFmtId="9" fontId="30" fillId="10" borderId="2" xfId="0" applyNumberFormat="1" applyFont="1" applyFill="1" applyBorder="1" applyAlignment="1" applyProtection="1">
      <alignment horizontal="center" vertical="center" wrapText="1"/>
      <protection locked="0"/>
    </xf>
    <xf numFmtId="0" fontId="31" fillId="12" borderId="2" xfId="0" applyFont="1" applyFill="1" applyBorder="1" applyAlignment="1" applyProtection="1">
      <alignment horizontal="center" vertical="center" wrapText="1"/>
      <protection locked="0"/>
    </xf>
    <xf numFmtId="0" fontId="31" fillId="12" borderId="3" xfId="0" applyFont="1" applyFill="1" applyBorder="1" applyAlignment="1" applyProtection="1">
      <alignment horizontal="center" vertical="center" wrapText="1"/>
      <protection locked="0"/>
    </xf>
    <xf numFmtId="0" fontId="27" fillId="0" borderId="0" xfId="0" applyFont="1" applyBorder="1" applyAlignment="1">
      <alignment horizontal="center" vertical="center" textRotation="1" wrapText="1"/>
    </xf>
    <xf numFmtId="0" fontId="27" fillId="0" borderId="0" xfId="0" applyFont="1" applyBorder="1" applyAlignment="1">
      <alignment horizontal="justify" vertical="center" textRotation="1" wrapText="1"/>
    </xf>
    <xf numFmtId="0" fontId="27" fillId="0" borderId="0" xfId="0" applyFont="1" applyFill="1" applyBorder="1" applyAlignment="1">
      <alignment horizontal="center" vertical="center" textRotation="1" wrapText="1"/>
    </xf>
    <xf numFmtId="0" fontId="27" fillId="4" borderId="0" xfId="0" applyFont="1" applyFill="1" applyBorder="1" applyAlignment="1">
      <alignment horizontal="center" vertical="center" textRotation="1" wrapText="1"/>
    </xf>
    <xf numFmtId="0" fontId="27" fillId="4" borderId="0" xfId="0" applyFont="1" applyFill="1" applyBorder="1" applyAlignment="1">
      <alignment horizontal="justify" vertical="center" textRotation="1" wrapText="1"/>
    </xf>
    <xf numFmtId="0" fontId="33" fillId="0" borderId="0" xfId="0" applyFont="1" applyAlignment="1">
      <alignment horizontal="center" vertical="center" textRotation="1" wrapText="1"/>
    </xf>
    <xf numFmtId="0" fontId="27" fillId="0" borderId="0" xfId="0" applyFont="1" applyFill="1" applyBorder="1" applyAlignment="1">
      <alignment horizontal="center" vertical="center" wrapText="1"/>
    </xf>
    <xf numFmtId="0" fontId="27" fillId="0" borderId="0" xfId="0" applyFont="1" applyBorder="1" applyAlignment="1">
      <alignment horizontal="center" vertical="center" wrapText="1"/>
    </xf>
    <xf numFmtId="0" fontId="27" fillId="0" borderId="0" xfId="0" applyFont="1" applyFill="1" applyBorder="1" applyAlignment="1" applyProtection="1">
      <alignment horizontal="center" vertical="center" wrapText="1"/>
      <protection locked="0"/>
    </xf>
    <xf numFmtId="0" fontId="27" fillId="0" borderId="0" xfId="0" applyFont="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0" fontId="30" fillId="0" borderId="0" xfId="0" applyFont="1" applyBorder="1" applyAlignment="1" applyProtection="1">
      <alignment horizontal="center" vertical="center" wrapText="1"/>
      <protection locked="0"/>
    </xf>
    <xf numFmtId="0" fontId="33" fillId="8" borderId="1" xfId="0" applyFont="1" applyFill="1" applyBorder="1" applyAlignment="1" applyProtection="1">
      <alignment horizontal="center" vertical="center" wrapText="1"/>
      <protection locked="0"/>
    </xf>
    <xf numFmtId="0" fontId="27" fillId="3" borderId="2" xfId="0" applyFont="1" applyFill="1" applyBorder="1" applyAlignment="1" applyProtection="1">
      <alignment horizontal="justify" vertical="center" wrapText="1"/>
      <protection locked="0"/>
    </xf>
    <xf numFmtId="0" fontId="33" fillId="2" borderId="2" xfId="0" applyFont="1" applyFill="1" applyBorder="1" applyAlignment="1">
      <alignment horizontal="center" vertical="center" wrapText="1"/>
    </xf>
    <xf numFmtId="10" fontId="33" fillId="2" borderId="2" xfId="0" applyNumberFormat="1" applyFont="1" applyFill="1" applyBorder="1" applyAlignment="1" applyProtection="1">
      <alignment horizontal="center" vertical="center" wrapText="1"/>
      <protection locked="0"/>
    </xf>
    <xf numFmtId="0" fontId="27" fillId="3" borderId="2" xfId="0" applyFont="1" applyFill="1" applyBorder="1" applyAlignment="1" applyProtection="1">
      <alignment horizontal="center" vertical="center" wrapText="1"/>
      <protection locked="0"/>
    </xf>
    <xf numFmtId="0" fontId="27" fillId="2" borderId="2" xfId="0" applyFont="1" applyFill="1" applyBorder="1" applyAlignment="1" applyProtection="1">
      <alignment horizontal="center" vertical="center" wrapText="1"/>
      <protection locked="0"/>
    </xf>
    <xf numFmtId="0" fontId="32" fillId="3" borderId="2" xfId="0" applyFont="1" applyFill="1" applyBorder="1" applyAlignment="1" applyProtection="1">
      <alignment horizontal="justify" vertical="center" wrapText="1"/>
      <protection locked="0"/>
    </xf>
    <xf numFmtId="0" fontId="32" fillId="3" borderId="2" xfId="0" applyNumberFormat="1" applyFont="1" applyFill="1" applyBorder="1" applyAlignment="1" applyProtection="1">
      <alignment horizontal="center" vertical="center" wrapText="1"/>
      <protection locked="0"/>
    </xf>
    <xf numFmtId="0" fontId="32" fillId="6" borderId="2" xfId="0" applyNumberFormat="1" applyFont="1" applyFill="1" applyBorder="1" applyAlignment="1" applyProtection="1">
      <alignment horizontal="center" vertical="center" wrapText="1"/>
      <protection locked="0"/>
    </xf>
    <xf numFmtId="0" fontId="32" fillId="3" borderId="2" xfId="0" applyFont="1" applyFill="1" applyBorder="1" applyAlignment="1" applyProtection="1">
      <alignment horizontal="center" vertical="center" wrapText="1"/>
      <protection locked="0"/>
    </xf>
    <xf numFmtId="1" fontId="32" fillId="6" borderId="2" xfId="0" applyNumberFormat="1" applyFont="1" applyFill="1" applyBorder="1" applyAlignment="1" applyProtection="1">
      <alignment horizontal="center" vertical="center" wrapText="1"/>
      <protection locked="0"/>
    </xf>
    <xf numFmtId="9" fontId="27" fillId="3" borderId="3" xfId="0" applyNumberFormat="1" applyFont="1" applyFill="1" applyBorder="1" applyAlignment="1">
      <alignment horizontal="center" vertical="center" wrapText="1"/>
    </xf>
    <xf numFmtId="0" fontId="27" fillId="3" borderId="0" xfId="0" applyFont="1" applyFill="1" applyBorder="1" applyAlignment="1" applyProtection="1">
      <alignment horizontal="center" vertical="center" wrapText="1"/>
      <protection locked="0"/>
    </xf>
    <xf numFmtId="9" fontId="27" fillId="6" borderId="3" xfId="0" applyNumberFormat="1" applyFont="1" applyFill="1" applyBorder="1" applyAlignment="1">
      <alignment horizontal="center" vertical="center" wrapText="1"/>
    </xf>
    <xf numFmtId="0" fontId="33" fillId="3" borderId="2" xfId="0" applyFont="1" applyFill="1" applyBorder="1" applyAlignment="1" applyProtection="1">
      <alignment horizontal="justify" vertical="center" wrapText="1"/>
      <protection locked="0"/>
    </xf>
    <xf numFmtId="9" fontId="32" fillId="6" borderId="2" xfId="0" applyNumberFormat="1" applyFont="1" applyFill="1" applyBorder="1" applyAlignment="1">
      <alignment horizontal="center" vertical="center" wrapText="1"/>
    </xf>
    <xf numFmtId="9" fontId="33" fillId="6" borderId="2" xfId="0" applyNumberFormat="1" applyFont="1" applyFill="1" applyBorder="1" applyAlignment="1">
      <alignment horizontal="center" vertical="center" wrapText="1"/>
    </xf>
    <xf numFmtId="0" fontId="36" fillId="3" borderId="2" xfId="0" applyFont="1" applyFill="1" applyBorder="1" applyAlignment="1">
      <alignment horizontal="center" vertical="center" wrapText="1"/>
    </xf>
    <xf numFmtId="9" fontId="33" fillId="3" borderId="3" xfId="0" applyNumberFormat="1" applyFont="1" applyFill="1" applyBorder="1" applyAlignment="1">
      <alignment horizontal="center" vertical="center" wrapText="1"/>
    </xf>
    <xf numFmtId="10" fontId="27" fillId="3" borderId="2" xfId="0" applyNumberFormat="1" applyFont="1" applyFill="1" applyBorder="1" applyAlignment="1" applyProtection="1">
      <alignment horizontal="center" vertical="center" wrapText="1"/>
      <protection locked="0"/>
    </xf>
    <xf numFmtId="0" fontId="32" fillId="3" borderId="2" xfId="0" applyFont="1" applyFill="1" applyBorder="1" applyAlignment="1">
      <alignment horizontal="center" vertical="center" wrapText="1"/>
    </xf>
    <xf numFmtId="0" fontId="27" fillId="2" borderId="0" xfId="0" applyFont="1" applyFill="1" applyBorder="1" applyAlignment="1" applyProtection="1">
      <alignment horizontal="center" vertical="center" wrapText="1"/>
      <protection locked="0"/>
    </xf>
    <xf numFmtId="0" fontId="33" fillId="2" borderId="2" xfId="0" applyNumberFormat="1" applyFont="1" applyFill="1" applyBorder="1" applyAlignment="1">
      <alignment horizontal="center" vertical="center" wrapText="1"/>
    </xf>
    <xf numFmtId="0" fontId="27" fillId="6" borderId="2" xfId="0" applyNumberFormat="1" applyFont="1" applyFill="1" applyBorder="1" applyAlignment="1">
      <alignment horizontal="center" vertical="center" wrapText="1"/>
    </xf>
    <xf numFmtId="0" fontId="27" fillId="2" borderId="2" xfId="0" applyNumberFormat="1" applyFont="1" applyFill="1" applyBorder="1" applyAlignment="1">
      <alignment horizontal="center" vertical="center" wrapText="1"/>
    </xf>
    <xf numFmtId="0" fontId="33" fillId="8" borderId="8" xfId="0" applyFont="1" applyFill="1" applyBorder="1" applyAlignment="1" applyProtection="1">
      <alignment horizontal="center" vertical="center" wrapText="1"/>
      <protection locked="0"/>
    </xf>
    <xf numFmtId="0" fontId="27" fillId="3" borderId="9" xfId="0" applyFont="1" applyFill="1" applyBorder="1" applyAlignment="1" applyProtection="1">
      <alignment horizontal="justify" vertical="center" wrapText="1"/>
      <protection locked="0"/>
    </xf>
    <xf numFmtId="0" fontId="33" fillId="2" borderId="9" xfId="0" applyFont="1" applyFill="1" applyBorder="1" applyAlignment="1">
      <alignment horizontal="center" vertical="center" wrapText="1"/>
    </xf>
    <xf numFmtId="10" fontId="33" fillId="2" borderId="9" xfId="0" applyNumberFormat="1" applyFont="1" applyFill="1" applyBorder="1" applyAlignment="1" applyProtection="1">
      <alignment horizontal="center" vertical="center" wrapText="1"/>
      <protection locked="0"/>
    </xf>
    <xf numFmtId="0" fontId="27" fillId="3" borderId="9" xfId="0" applyFont="1" applyFill="1" applyBorder="1" applyAlignment="1" applyProtection="1">
      <alignment horizontal="center" vertical="center" wrapText="1"/>
      <protection locked="0"/>
    </xf>
    <xf numFmtId="0" fontId="27" fillId="2" borderId="9" xfId="0" applyFont="1" applyFill="1" applyBorder="1" applyAlignment="1" applyProtection="1">
      <alignment horizontal="center" vertical="center" wrapText="1"/>
      <protection locked="0"/>
    </xf>
    <xf numFmtId="0" fontId="32" fillId="3" borderId="9" xfId="0" applyFont="1" applyFill="1" applyBorder="1" applyAlignment="1" applyProtection="1">
      <alignment horizontal="justify" vertical="center" wrapText="1"/>
      <protection locked="0"/>
    </xf>
    <xf numFmtId="0" fontId="32" fillId="6" borderId="9" xfId="0" applyNumberFormat="1" applyFont="1" applyFill="1" applyBorder="1" applyAlignment="1" applyProtection="1">
      <alignment horizontal="center" vertical="center" wrapText="1"/>
      <protection locked="0"/>
    </xf>
    <xf numFmtId="0" fontId="32" fillId="3" borderId="9" xfId="0" applyNumberFormat="1" applyFont="1" applyFill="1" applyBorder="1" applyAlignment="1" applyProtection="1">
      <alignment horizontal="center" vertical="center" wrapText="1"/>
      <protection locked="0"/>
    </xf>
    <xf numFmtId="0" fontId="27" fillId="2" borderId="9" xfId="0" applyFont="1" applyFill="1" applyBorder="1" applyAlignment="1">
      <alignment horizontal="center" vertical="center" wrapText="1"/>
    </xf>
    <xf numFmtId="9" fontId="32" fillId="6" borderId="9" xfId="0" applyNumberFormat="1" applyFont="1" applyFill="1" applyBorder="1" applyAlignment="1">
      <alignment horizontal="center" vertical="center" wrapText="1"/>
    </xf>
    <xf numFmtId="9" fontId="33" fillId="6" borderId="9" xfId="0" applyNumberFormat="1" applyFont="1" applyFill="1" applyBorder="1" applyAlignment="1">
      <alignment horizontal="center" vertical="center" wrapText="1"/>
    </xf>
    <xf numFmtId="0" fontId="27" fillId="3" borderId="0" xfId="0" applyFont="1" applyFill="1" applyBorder="1" applyAlignment="1" applyProtection="1">
      <alignment horizontal="justify" vertical="center" wrapText="1"/>
      <protection locked="0"/>
    </xf>
    <xf numFmtId="10" fontId="27" fillId="3" borderId="0" xfId="0" applyNumberFormat="1" applyFont="1" applyFill="1" applyBorder="1" applyAlignment="1" applyProtection="1">
      <alignment horizontal="center" vertical="center" wrapText="1"/>
      <protection locked="0"/>
    </xf>
    <xf numFmtId="0" fontId="27" fillId="3" borderId="0" xfId="0" applyFont="1" applyFill="1" applyBorder="1" applyAlignment="1">
      <alignment horizontal="center" vertical="center" wrapText="1"/>
    </xf>
    <xf numFmtId="0" fontId="27" fillId="3" borderId="0" xfId="0" applyFont="1" applyFill="1" applyBorder="1" applyAlignment="1">
      <alignment horizontal="justify" vertical="center" wrapText="1"/>
    </xf>
    <xf numFmtId="0" fontId="27" fillId="2" borderId="0" xfId="0" applyFont="1" applyFill="1" applyBorder="1" applyAlignment="1">
      <alignment horizontal="center" vertical="center" wrapText="1"/>
    </xf>
    <xf numFmtId="0" fontId="32" fillId="2" borderId="0" xfId="0" applyFont="1" applyFill="1" applyBorder="1" applyAlignment="1">
      <alignment horizontal="center" vertical="center" wrapText="1"/>
    </xf>
    <xf numFmtId="9" fontId="27" fillId="3" borderId="0" xfId="0" applyNumberFormat="1" applyFont="1" applyFill="1" applyBorder="1" applyAlignment="1" applyProtection="1">
      <alignment horizontal="justify" vertical="center" wrapText="1"/>
      <protection locked="0"/>
    </xf>
    <xf numFmtId="0" fontId="27" fillId="4" borderId="0"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justify" vertical="center" wrapText="1"/>
      <protection locked="0"/>
    </xf>
    <xf numFmtId="10" fontId="27" fillId="0" borderId="0" xfId="0" applyNumberFormat="1" applyFont="1" applyFill="1" applyBorder="1" applyAlignment="1" applyProtection="1">
      <alignment horizontal="center" vertical="center" wrapText="1"/>
      <protection locked="0"/>
    </xf>
    <xf numFmtId="0" fontId="27" fillId="0" borderId="0" xfId="0" applyFont="1" applyFill="1" applyBorder="1" applyAlignment="1">
      <alignment horizontal="justify" vertical="center" wrapText="1"/>
    </xf>
    <xf numFmtId="0" fontId="27" fillId="4" borderId="0" xfId="0" applyFont="1" applyFill="1" applyBorder="1" applyAlignment="1">
      <alignment horizontal="center" vertical="center" wrapText="1"/>
    </xf>
    <xf numFmtId="0" fontId="31" fillId="4" borderId="0" xfId="0" applyFont="1" applyFill="1" applyBorder="1" applyAlignment="1">
      <alignment horizontal="center" vertical="center" wrapText="1"/>
    </xf>
    <xf numFmtId="0" fontId="32" fillId="4" borderId="0" xfId="0" applyFont="1" applyFill="1" applyBorder="1" applyAlignment="1">
      <alignment horizontal="center" vertical="center" wrapText="1"/>
    </xf>
    <xf numFmtId="0" fontId="27" fillId="0" borderId="0" xfId="0" applyFont="1" applyBorder="1" applyAlignment="1">
      <alignment horizontal="justify" vertical="center" wrapText="1"/>
    </xf>
    <xf numFmtId="0" fontId="27" fillId="4" borderId="0" xfId="0" applyFont="1" applyFill="1" applyBorder="1" applyAlignment="1">
      <alignment horizontal="justify" vertical="center" wrapText="1"/>
    </xf>
    <xf numFmtId="0" fontId="30" fillId="9" borderId="2" xfId="0" applyFont="1" applyFill="1" applyBorder="1" applyAlignment="1" applyProtection="1">
      <alignment horizontal="justify" vertical="center" wrapText="1"/>
      <protection locked="0"/>
    </xf>
    <xf numFmtId="0" fontId="27" fillId="0" borderId="0" xfId="0" applyFont="1" applyAlignment="1">
      <alignment horizontal="center" vertical="center" textRotation="1" wrapText="1"/>
    </xf>
    <xf numFmtId="0" fontId="27" fillId="0" borderId="0" xfId="0" applyFont="1" applyAlignment="1">
      <alignment horizontal="justify" vertical="center" textRotation="1" wrapText="1"/>
    </xf>
    <xf numFmtId="0" fontId="27" fillId="4" borderId="0" xfId="0" applyFont="1" applyFill="1" applyAlignment="1">
      <alignment horizontal="center" vertical="center" textRotation="1" wrapText="1"/>
    </xf>
    <xf numFmtId="0" fontId="27" fillId="4" borderId="0" xfId="0" applyFont="1" applyFill="1" applyAlignment="1">
      <alignment horizontal="justify" vertical="center" textRotation="1" wrapText="1"/>
    </xf>
    <xf numFmtId="0" fontId="29" fillId="3" borderId="2" xfId="0" applyFont="1" applyFill="1" applyBorder="1" applyAlignment="1">
      <alignment horizontal="justify" vertical="center" wrapText="1"/>
    </xf>
    <xf numFmtId="10" fontId="29" fillId="3" borderId="2" xfId="0" applyNumberFormat="1" applyFont="1" applyFill="1" applyBorder="1" applyAlignment="1" applyProtection="1">
      <alignment horizontal="center" vertical="center" wrapText="1"/>
      <protection locked="0"/>
    </xf>
    <xf numFmtId="0" fontId="33" fillId="3" borderId="2" xfId="0" applyFont="1" applyFill="1" applyBorder="1" applyAlignment="1">
      <alignment horizontal="center" vertical="center" wrapText="1"/>
    </xf>
    <xf numFmtId="0" fontId="32" fillId="6" borderId="2" xfId="0" applyFont="1" applyFill="1" applyBorder="1" applyAlignment="1" applyProtection="1">
      <alignment horizontal="center" vertical="center" wrapText="1"/>
      <protection locked="0"/>
    </xf>
    <xf numFmtId="0" fontId="27" fillId="3" borderId="0" xfId="0" applyFont="1" applyFill="1" applyAlignment="1" applyProtection="1">
      <alignment horizontal="center" vertical="center" wrapText="1"/>
      <protection locked="0"/>
    </xf>
    <xf numFmtId="9" fontId="29" fillId="3" borderId="2" xfId="0" applyNumberFormat="1" applyFont="1" applyFill="1" applyBorder="1" applyAlignment="1" applyProtection="1">
      <alignment horizontal="center" vertical="center" wrapText="1"/>
      <protection locked="0"/>
    </xf>
    <xf numFmtId="9" fontId="29" fillId="2" borderId="2" xfId="0" applyNumberFormat="1" applyFont="1" applyFill="1" applyBorder="1" applyAlignment="1">
      <alignment horizontal="center" vertical="center" wrapText="1"/>
    </xf>
    <xf numFmtId="9" fontId="29" fillId="2" borderId="2" xfId="2" applyFont="1" applyFill="1" applyBorder="1" applyAlignment="1">
      <alignment horizontal="center" vertical="center" wrapText="1"/>
    </xf>
    <xf numFmtId="10" fontId="29" fillId="2" borderId="2" xfId="0" applyNumberFormat="1" applyFont="1" applyFill="1" applyBorder="1" applyAlignment="1" applyProtection="1">
      <alignment horizontal="center" vertical="center" wrapText="1"/>
      <protection locked="0"/>
    </xf>
    <xf numFmtId="0" fontId="29" fillId="3" borderId="2" xfId="0" applyFont="1" applyFill="1" applyBorder="1" applyAlignment="1">
      <alignment horizontal="center" vertical="center" wrapText="1"/>
    </xf>
    <xf numFmtId="0" fontId="33" fillId="6" borderId="2" xfId="0" applyFont="1" applyFill="1" applyBorder="1" applyAlignment="1" applyProtection="1">
      <alignment horizontal="center" vertical="center" wrapText="1"/>
      <protection locked="0"/>
    </xf>
    <xf numFmtId="9" fontId="33" fillId="6" borderId="3" xfId="0" applyNumberFormat="1"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3" borderId="9" xfId="0" applyFont="1" applyFill="1" applyBorder="1" applyAlignment="1">
      <alignment horizontal="justify" vertical="center" wrapText="1"/>
    </xf>
    <xf numFmtId="10" fontId="29" fillId="3" borderId="9" xfId="0" applyNumberFormat="1" applyFont="1" applyFill="1" applyBorder="1" applyAlignment="1" applyProtection="1">
      <alignment horizontal="center" vertical="center" wrapText="1"/>
      <protection locked="0"/>
    </xf>
    <xf numFmtId="0" fontId="29" fillId="3" borderId="9" xfId="0" applyFont="1" applyFill="1" applyBorder="1" applyAlignment="1">
      <alignment horizontal="center" vertical="center" wrapText="1"/>
    </xf>
    <xf numFmtId="9" fontId="32" fillId="3" borderId="9" xfId="0" applyNumberFormat="1" applyFont="1" applyFill="1" applyBorder="1" applyAlignment="1" applyProtection="1">
      <alignment horizontal="center" vertical="center" wrapText="1"/>
      <protection locked="0"/>
    </xf>
    <xf numFmtId="9" fontId="27" fillId="6" borderId="10" xfId="0" applyNumberFormat="1" applyFont="1" applyFill="1" applyBorder="1" applyAlignment="1">
      <alignment horizontal="center" vertical="center" wrapText="1"/>
    </xf>
    <xf numFmtId="0" fontId="27" fillId="2" borderId="0" xfId="0" applyFont="1" applyFill="1" applyAlignment="1" applyProtection="1">
      <alignment horizontal="center" vertical="center" wrapText="1"/>
      <protection locked="0"/>
    </xf>
    <xf numFmtId="0" fontId="27" fillId="3" borderId="0" xfId="0" applyFont="1" applyFill="1" applyAlignment="1" applyProtection="1">
      <alignment horizontal="justify" vertical="center" wrapText="1"/>
      <protection locked="0"/>
    </xf>
    <xf numFmtId="10" fontId="27" fillId="3" borderId="0" xfId="0" applyNumberFormat="1" applyFont="1" applyFill="1" applyAlignment="1" applyProtection="1">
      <alignment horizontal="center" vertical="center" wrapText="1"/>
      <protection locked="0"/>
    </xf>
    <xf numFmtId="0" fontId="27" fillId="3" borderId="0" xfId="0" applyFont="1" applyFill="1" applyAlignment="1">
      <alignment horizontal="center" vertical="center" wrapText="1"/>
    </xf>
    <xf numFmtId="0" fontId="27" fillId="3" borderId="0" xfId="0" applyFont="1" applyFill="1" applyAlignment="1">
      <alignment horizontal="justify" vertical="center" wrapText="1"/>
    </xf>
    <xf numFmtId="0" fontId="27" fillId="2" borderId="0" xfId="0" applyFont="1" applyFill="1" applyAlignment="1">
      <alignment horizontal="center" vertical="center" wrapText="1"/>
    </xf>
    <xf numFmtId="0" fontId="32" fillId="2" borderId="0" xfId="0" applyFont="1" applyFill="1" applyAlignment="1">
      <alignment horizontal="center" vertical="center" wrapText="1"/>
    </xf>
    <xf numFmtId="9" fontId="27" fillId="3" borderId="0" xfId="0" applyNumberFormat="1" applyFont="1" applyFill="1" applyAlignment="1" applyProtection="1">
      <alignment horizontal="justify" vertical="center" wrapText="1"/>
      <protection locked="0"/>
    </xf>
    <xf numFmtId="0" fontId="27" fillId="4" borderId="0" xfId="0" applyFont="1" applyFill="1" applyAlignment="1" applyProtection="1">
      <alignment horizontal="center" vertical="center" wrapText="1"/>
      <protection locked="0"/>
    </xf>
    <xf numFmtId="0" fontId="27" fillId="0" borderId="0" xfId="0" applyFont="1" applyAlignment="1" applyProtection="1">
      <alignment horizontal="justify" vertical="center" wrapText="1"/>
      <protection locked="0"/>
    </xf>
    <xf numFmtId="9" fontId="32" fillId="3" borderId="2" xfId="1" applyNumberFormat="1" applyFont="1" applyFill="1" applyBorder="1" applyAlignment="1" applyProtection="1">
      <alignment horizontal="center" vertical="center" wrapText="1"/>
      <protection locked="0"/>
    </xf>
    <xf numFmtId="9" fontId="32" fillId="6" borderId="2" xfId="1" applyNumberFormat="1" applyFont="1" applyFill="1" applyBorder="1" applyAlignment="1" applyProtection="1">
      <alignment horizontal="center" vertical="center" wrapText="1"/>
      <protection locked="0"/>
    </xf>
    <xf numFmtId="9" fontId="32" fillId="6" borderId="2" xfId="3" applyFont="1" applyFill="1" applyBorder="1" applyAlignment="1" applyProtection="1">
      <alignment horizontal="center" vertical="center" wrapText="1"/>
      <protection locked="0"/>
    </xf>
    <xf numFmtId="9" fontId="27" fillId="2" borderId="9" xfId="1" applyNumberFormat="1" applyFont="1" applyFill="1" applyBorder="1" applyAlignment="1" applyProtection="1">
      <alignment horizontal="center" vertical="center" wrapText="1"/>
      <protection locked="0"/>
    </xf>
    <xf numFmtId="9" fontId="32" fillId="3" borderId="9" xfId="1" applyNumberFormat="1" applyFont="1" applyFill="1" applyBorder="1" applyAlignment="1" applyProtection="1">
      <alignment horizontal="center" vertical="center" wrapText="1"/>
      <protection locked="0"/>
    </xf>
    <xf numFmtId="9" fontId="32" fillId="6" borderId="9" xfId="1" applyNumberFormat="1" applyFont="1" applyFill="1" applyBorder="1" applyAlignment="1" applyProtection="1">
      <alignment horizontal="center" vertical="center" wrapText="1"/>
      <protection locked="0"/>
    </xf>
    <xf numFmtId="9" fontId="32" fillId="6" borderId="9" xfId="3" applyFont="1" applyFill="1" applyBorder="1" applyAlignment="1" applyProtection="1">
      <alignment horizontal="center" vertical="center" wrapText="1"/>
      <protection locked="0"/>
    </xf>
    <xf numFmtId="9" fontId="27" fillId="3" borderId="4" xfId="1" applyNumberFormat="1" applyFont="1" applyFill="1" applyBorder="1" applyAlignment="1" applyProtection="1">
      <alignment horizontal="center" vertical="center" wrapText="1"/>
      <protection locked="0"/>
    </xf>
    <xf numFmtId="0" fontId="27" fillId="3" borderId="0" xfId="1" applyFont="1" applyFill="1" applyBorder="1" applyAlignment="1">
      <alignment horizontal="justify" vertical="center" wrapText="1"/>
    </xf>
    <xf numFmtId="0" fontId="31" fillId="2" borderId="0" xfId="1" applyFont="1" applyFill="1" applyBorder="1" applyAlignment="1">
      <alignment horizontal="center" vertical="center" wrapText="1"/>
    </xf>
    <xf numFmtId="0" fontId="27" fillId="3" borderId="0" xfId="1" applyFont="1" applyFill="1" applyAlignment="1">
      <alignment horizontal="justify" vertical="center" wrapText="1"/>
    </xf>
    <xf numFmtId="0" fontId="27" fillId="2" borderId="0" xfId="1" applyFont="1" applyFill="1" applyBorder="1" applyAlignment="1">
      <alignment horizontal="justify" vertical="center" wrapText="1"/>
    </xf>
    <xf numFmtId="0" fontId="27" fillId="3" borderId="0" xfId="1" applyFont="1" applyFill="1" applyAlignment="1">
      <alignment horizontal="center" vertical="center" wrapText="1"/>
    </xf>
    <xf numFmtId="0" fontId="27" fillId="9" borderId="2" xfId="1" applyFont="1" applyFill="1" applyBorder="1" applyAlignment="1" applyProtection="1">
      <alignment horizontal="center" vertical="center" wrapText="1"/>
      <protection locked="0"/>
    </xf>
    <xf numFmtId="164" fontId="27" fillId="3" borderId="2" xfId="1" applyNumberFormat="1" applyFont="1" applyFill="1" applyBorder="1" applyAlignment="1" applyProtection="1">
      <alignment horizontal="center" vertical="center" wrapText="1"/>
      <protection locked="0"/>
    </xf>
    <xf numFmtId="9" fontId="33" fillId="2" borderId="2" xfId="3" applyFont="1" applyFill="1" applyBorder="1" applyAlignment="1">
      <alignment horizontal="center" vertical="center" wrapText="1"/>
    </xf>
    <xf numFmtId="9" fontId="27" fillId="2" borderId="2" xfId="3" applyFont="1" applyFill="1" applyBorder="1" applyAlignment="1">
      <alignment horizontal="center" vertical="center" wrapText="1"/>
    </xf>
    <xf numFmtId="10" fontId="32" fillId="3" borderId="2" xfId="1" applyNumberFormat="1" applyFont="1" applyFill="1" applyBorder="1" applyAlignment="1" applyProtection="1">
      <alignment horizontal="center" vertical="center" wrapText="1"/>
      <protection locked="0"/>
    </xf>
    <xf numFmtId="9" fontId="32" fillId="3" borderId="2" xfId="3"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32" fillId="3" borderId="2" xfId="1" applyFont="1" applyFill="1" applyBorder="1" applyAlignment="1">
      <alignment horizontal="center" vertical="center" wrapText="1"/>
    </xf>
    <xf numFmtId="164" fontId="27" fillId="3" borderId="9" xfId="1" applyNumberFormat="1" applyFont="1" applyFill="1" applyBorder="1" applyAlignment="1" applyProtection="1">
      <alignment horizontal="center" vertical="center" wrapText="1"/>
      <protection locked="0"/>
    </xf>
    <xf numFmtId="9" fontId="33" fillId="2" borderId="9" xfId="3" applyFont="1" applyFill="1" applyBorder="1" applyAlignment="1">
      <alignment horizontal="center" vertical="center" wrapText="1"/>
    </xf>
    <xf numFmtId="9" fontId="27" fillId="2" borderId="9" xfId="3" applyFont="1" applyFill="1" applyBorder="1" applyAlignment="1">
      <alignment horizontal="center" vertical="center" wrapText="1"/>
    </xf>
    <xf numFmtId="10" fontId="32" fillId="3" borderId="9" xfId="1" applyNumberFormat="1" applyFont="1" applyFill="1" applyBorder="1" applyAlignment="1" applyProtection="1">
      <alignment horizontal="center" vertical="center" wrapText="1"/>
      <protection locked="0"/>
    </xf>
    <xf numFmtId="9" fontId="32" fillId="3" borderId="9" xfId="3" applyFont="1" applyFill="1" applyBorder="1" applyAlignment="1" applyProtection="1">
      <alignment horizontal="center" vertical="center" wrapText="1"/>
      <protection locked="0"/>
    </xf>
    <xf numFmtId="9" fontId="27" fillId="2" borderId="2" xfId="2" applyFont="1" applyFill="1" applyBorder="1" applyAlignment="1" applyProtection="1">
      <alignment horizontal="center" vertical="center" wrapText="1"/>
      <protection locked="0"/>
    </xf>
    <xf numFmtId="43" fontId="27" fillId="2" borderId="2" xfId="5" applyFont="1" applyFill="1" applyBorder="1" applyAlignment="1" applyProtection="1">
      <alignment horizontal="center" vertical="center" wrapText="1"/>
      <protection locked="0"/>
    </xf>
    <xf numFmtId="165" fontId="33" fillId="2" borderId="2" xfId="5" applyNumberFormat="1" applyFont="1" applyFill="1" applyBorder="1" applyAlignment="1">
      <alignment horizontal="center" vertical="center" wrapText="1"/>
    </xf>
    <xf numFmtId="165" fontId="27" fillId="2" borderId="2" xfId="5" applyNumberFormat="1" applyFont="1" applyFill="1" applyBorder="1" applyAlignment="1">
      <alignment horizontal="center" vertical="center" wrapText="1"/>
    </xf>
    <xf numFmtId="2" fontId="27" fillId="2" borderId="2" xfId="2" applyNumberFormat="1" applyFont="1" applyFill="1" applyBorder="1" applyAlignment="1">
      <alignment horizontal="center" vertical="center" wrapText="1"/>
    </xf>
    <xf numFmtId="9" fontId="27" fillId="2" borderId="2" xfId="1" applyNumberFormat="1" applyFont="1" applyFill="1" applyBorder="1" applyAlignment="1" applyProtection="1">
      <alignment horizontal="center" vertical="center" wrapText="1"/>
      <protection locked="0"/>
    </xf>
    <xf numFmtId="1" fontId="27" fillId="2" borderId="9" xfId="1" applyNumberFormat="1" applyFont="1" applyFill="1" applyBorder="1" applyAlignment="1">
      <alignment horizontal="center" vertical="center" wrapText="1"/>
    </xf>
    <xf numFmtId="43" fontId="27" fillId="2" borderId="9" xfId="5" applyFont="1" applyFill="1" applyBorder="1" applyAlignment="1" applyProtection="1">
      <alignment horizontal="center" vertical="center" wrapText="1"/>
      <protection locked="0"/>
    </xf>
    <xf numFmtId="9" fontId="27" fillId="4" borderId="0" xfId="3" applyFont="1" applyFill="1" applyBorder="1" applyAlignment="1">
      <alignment horizontal="center" vertical="center" textRotation="1" wrapText="1"/>
    </xf>
    <xf numFmtId="9" fontId="27" fillId="2" borderId="2" xfId="3" applyFont="1" applyFill="1" applyBorder="1" applyAlignment="1" applyProtection="1">
      <alignment horizontal="center" vertical="center" wrapText="1"/>
      <protection locked="0"/>
    </xf>
    <xf numFmtId="1" fontId="27" fillId="2" borderId="2" xfId="2" applyNumberFormat="1" applyFont="1" applyFill="1" applyBorder="1" applyAlignment="1">
      <alignment horizontal="center" vertical="center" wrapText="1"/>
    </xf>
    <xf numFmtId="1" fontId="27" fillId="2" borderId="2" xfId="3" applyNumberFormat="1" applyFont="1" applyFill="1" applyBorder="1" applyAlignment="1" applyProtection="1">
      <alignment horizontal="center" vertical="center" wrapText="1"/>
      <protection locked="0"/>
    </xf>
    <xf numFmtId="9" fontId="27" fillId="3" borderId="0" xfId="3" applyFont="1" applyFill="1" applyBorder="1" applyAlignment="1">
      <alignment horizontal="center" vertical="center" wrapText="1"/>
    </xf>
    <xf numFmtId="9" fontId="27" fillId="0" borderId="0" xfId="3" applyFont="1" applyFill="1" applyBorder="1" applyAlignment="1">
      <alignment horizontal="center" vertical="center" wrapText="1"/>
    </xf>
    <xf numFmtId="9" fontId="27" fillId="4" borderId="0" xfId="3" applyFont="1" applyFill="1" applyBorder="1" applyAlignment="1">
      <alignment horizontal="center" vertical="center" wrapText="1"/>
    </xf>
    <xf numFmtId="9" fontId="30" fillId="10" borderId="2" xfId="3" applyFont="1" applyFill="1" applyBorder="1" applyAlignment="1" applyProtection="1">
      <alignment horizontal="center" vertical="center" wrapText="1"/>
      <protection locked="0"/>
    </xf>
    <xf numFmtId="41" fontId="33" fillId="2" borderId="2" xfId="7" applyFont="1" applyFill="1" applyBorder="1" applyAlignment="1">
      <alignment horizontal="center" vertical="center" wrapText="1"/>
    </xf>
    <xf numFmtId="0" fontId="33" fillId="3" borderId="2" xfId="1" applyFont="1" applyFill="1" applyBorder="1" applyAlignment="1">
      <alignment horizontal="justify" vertical="center" wrapText="1"/>
    </xf>
    <xf numFmtId="41" fontId="27" fillId="2" borderId="2" xfId="7" applyFont="1" applyFill="1" applyBorder="1" applyAlignment="1">
      <alignment horizontal="center" vertical="center" wrapText="1"/>
    </xf>
    <xf numFmtId="1" fontId="27" fillId="2" borderId="2" xfId="1" applyNumberFormat="1" applyFont="1" applyFill="1" applyBorder="1" applyAlignment="1">
      <alignment horizontal="center" vertical="center" wrapText="1"/>
    </xf>
    <xf numFmtId="9" fontId="32" fillId="2" borderId="2" xfId="1" applyNumberFormat="1" applyFont="1" applyFill="1" applyBorder="1" applyAlignment="1" applyProtection="1">
      <alignment horizontal="center" vertical="center" wrapText="1"/>
      <protection locked="0"/>
    </xf>
    <xf numFmtId="41" fontId="27" fillId="2" borderId="9" xfId="7" applyFont="1" applyFill="1" applyBorder="1" applyAlignment="1">
      <alignment horizontal="center" vertical="center" wrapText="1"/>
    </xf>
    <xf numFmtId="1" fontId="27" fillId="3" borderId="2" xfId="1" applyNumberFormat="1" applyFont="1" applyFill="1" applyBorder="1" applyAlignment="1">
      <alignment horizontal="center" vertical="center" wrapText="1"/>
    </xf>
    <xf numFmtId="0" fontId="27" fillId="3" borderId="2" xfId="1" applyNumberFormat="1" applyFont="1" applyFill="1" applyBorder="1" applyAlignment="1">
      <alignment horizontal="center" vertical="center" wrapText="1"/>
    </xf>
    <xf numFmtId="0" fontId="27" fillId="2" borderId="2" xfId="2" applyNumberFormat="1" applyFont="1" applyFill="1" applyBorder="1" applyAlignment="1">
      <alignment horizontal="center" vertical="center" wrapText="1"/>
    </xf>
    <xf numFmtId="9" fontId="27" fillId="3" borderId="9" xfId="3" applyFont="1" applyFill="1" applyBorder="1" applyAlignment="1" applyProtection="1">
      <alignment horizontal="center" vertical="center" wrapText="1"/>
      <protection locked="0"/>
    </xf>
    <xf numFmtId="0" fontId="30" fillId="12" borderId="2" xfId="1" applyFont="1" applyFill="1" applyBorder="1" applyAlignment="1" applyProtection="1">
      <alignment horizontal="center" vertical="center" wrapText="1"/>
      <protection locked="0"/>
    </xf>
    <xf numFmtId="0" fontId="30" fillId="12" borderId="3" xfId="1" applyFont="1" applyFill="1" applyBorder="1" applyAlignment="1" applyProtection="1">
      <alignment horizontal="center" vertical="center" wrapText="1"/>
      <protection locked="0"/>
    </xf>
    <xf numFmtId="0" fontId="37" fillId="0" borderId="0" xfId="1" applyFont="1" applyBorder="1" applyAlignment="1">
      <alignment vertical="center" wrapText="1"/>
    </xf>
    <xf numFmtId="0" fontId="37" fillId="0" borderId="0" xfId="1" applyFont="1" applyFill="1" applyBorder="1" applyAlignment="1">
      <alignment vertical="center" wrapText="1"/>
    </xf>
    <xf numFmtId="0" fontId="37" fillId="4" borderId="0" xfId="1" applyFont="1" applyFill="1" applyBorder="1" applyAlignment="1">
      <alignment vertical="center" wrapText="1"/>
    </xf>
    <xf numFmtId="0" fontId="27" fillId="0" borderId="0" xfId="1" applyFont="1"/>
    <xf numFmtId="0" fontId="37" fillId="0" borderId="0" xfId="1" applyFont="1" applyFill="1" applyBorder="1" applyAlignment="1" applyProtection="1">
      <alignment vertical="center" wrapText="1"/>
      <protection locked="0"/>
    </xf>
    <xf numFmtId="0" fontId="37" fillId="0" borderId="0" xfId="1" applyFont="1" applyBorder="1" applyAlignment="1" applyProtection="1">
      <alignment vertical="center" wrapText="1"/>
      <protection locked="0"/>
    </xf>
    <xf numFmtId="0" fontId="38" fillId="0" borderId="0" xfId="1" applyFont="1" applyFill="1" applyBorder="1" applyAlignment="1" applyProtection="1">
      <alignment vertical="center" wrapText="1"/>
      <protection locked="0"/>
    </xf>
    <xf numFmtId="0" fontId="38" fillId="0" borderId="0" xfId="1" applyFont="1" applyBorder="1" applyAlignment="1" applyProtection="1">
      <alignment vertical="center" wrapText="1"/>
      <protection locked="0"/>
    </xf>
    <xf numFmtId="0" fontId="27" fillId="8" borderId="5" xfId="1" applyFont="1" applyFill="1" applyBorder="1" applyAlignment="1" applyProtection="1">
      <alignment horizontal="center" vertical="center" wrapText="1"/>
      <protection locked="0"/>
    </xf>
    <xf numFmtId="0" fontId="27" fillId="3" borderId="6" xfId="1" applyFont="1" applyFill="1" applyBorder="1" applyAlignment="1">
      <alignment horizontal="justify" vertical="center" wrapText="1"/>
    </xf>
    <xf numFmtId="9" fontId="27" fillId="3" borderId="6" xfId="1" applyNumberFormat="1" applyFont="1" applyFill="1" applyBorder="1" applyAlignment="1" applyProtection="1">
      <alignment horizontal="center" vertical="center" wrapText="1"/>
      <protection locked="0"/>
    </xf>
    <xf numFmtId="1" fontId="27" fillId="2" borderId="6" xfId="1" applyNumberFormat="1" applyFont="1" applyFill="1" applyBorder="1" applyAlignment="1">
      <alignment horizontal="center" vertical="center" wrapText="1"/>
    </xf>
    <xf numFmtId="9" fontId="27" fillId="2" borderId="6" xfId="2" applyFont="1" applyFill="1" applyBorder="1" applyAlignment="1">
      <alignment horizontal="center" vertical="center" wrapText="1"/>
    </xf>
    <xf numFmtId="10" fontId="27" fillId="3" borderId="6" xfId="1" applyNumberFormat="1" applyFont="1" applyFill="1" applyBorder="1" applyAlignment="1" applyProtection="1">
      <alignment horizontal="center" vertical="center" wrapText="1"/>
      <protection locked="0"/>
    </xf>
    <xf numFmtId="1" fontId="27" fillId="2" borderId="6" xfId="2" applyNumberFormat="1" applyFont="1" applyFill="1" applyBorder="1" applyAlignment="1">
      <alignment horizontal="center" vertical="center" wrapText="1"/>
    </xf>
    <xf numFmtId="10" fontId="27" fillId="2" borderId="6" xfId="1" applyNumberFormat="1" applyFont="1" applyFill="1" applyBorder="1" applyAlignment="1" applyProtection="1">
      <alignment horizontal="center" vertical="center" wrapText="1"/>
      <protection locked="0"/>
    </xf>
    <xf numFmtId="0" fontId="27" fillId="2" borderId="6" xfId="1" applyFont="1" applyFill="1" applyBorder="1" applyAlignment="1" applyProtection="1">
      <alignment horizontal="center" vertical="center" wrapText="1"/>
      <protection locked="0"/>
    </xf>
    <xf numFmtId="0" fontId="27" fillId="3" borderId="6" xfId="1" applyFont="1" applyFill="1" applyBorder="1" applyAlignment="1">
      <alignment horizontal="left" vertical="center" wrapText="1"/>
    </xf>
    <xf numFmtId="0" fontId="27" fillId="3" borderId="6" xfId="1" applyFont="1" applyFill="1" applyBorder="1" applyAlignment="1" applyProtection="1">
      <alignment horizontal="justify" vertical="center" wrapText="1"/>
      <protection locked="0"/>
    </xf>
    <xf numFmtId="0" fontId="32" fillId="3" borderId="44" xfId="1" applyFont="1" applyFill="1" applyBorder="1" applyAlignment="1" applyProtection="1">
      <alignment horizontal="left" vertical="center" wrapText="1"/>
      <protection locked="0"/>
    </xf>
    <xf numFmtId="0" fontId="27" fillId="3" borderId="6" xfId="1" applyFont="1" applyFill="1" applyBorder="1" applyAlignment="1" applyProtection="1">
      <alignment horizontal="center" vertical="center" wrapText="1"/>
      <protection locked="0"/>
    </xf>
    <xf numFmtId="0" fontId="27" fillId="3" borderId="4" xfId="8" applyFont="1" applyFill="1" applyBorder="1" applyAlignment="1" applyProtection="1">
      <alignment horizontal="justify" vertical="center" wrapText="1"/>
      <protection locked="0"/>
    </xf>
    <xf numFmtId="0" fontId="33" fillId="3" borderId="6" xfId="1" applyFont="1" applyFill="1" applyBorder="1" applyAlignment="1" applyProtection="1">
      <alignment vertical="center" wrapText="1"/>
      <protection locked="0"/>
    </xf>
    <xf numFmtId="0" fontId="32" fillId="3" borderId="6" xfId="1" applyNumberFormat="1" applyFont="1" applyFill="1" applyBorder="1" applyAlignment="1" applyProtection="1">
      <alignment horizontal="center" vertical="center" wrapText="1"/>
      <protection locked="0"/>
    </xf>
    <xf numFmtId="0" fontId="32" fillId="6" borderId="6" xfId="1" applyNumberFormat="1" applyFont="1" applyFill="1" applyBorder="1" applyAlignment="1" applyProtection="1">
      <alignment horizontal="center" vertical="center" wrapText="1"/>
      <protection locked="0"/>
    </xf>
    <xf numFmtId="9" fontId="27" fillId="6" borderId="6" xfId="1" applyNumberFormat="1" applyFont="1" applyFill="1" applyBorder="1" applyAlignment="1">
      <alignment horizontal="center" vertical="center" wrapText="1"/>
    </xf>
    <xf numFmtId="0" fontId="32" fillId="3" borderId="6" xfId="1" applyFont="1" applyFill="1" applyBorder="1" applyAlignment="1" applyProtection="1">
      <alignment horizontal="center" vertical="center" wrapText="1"/>
      <protection locked="0"/>
    </xf>
    <xf numFmtId="0" fontId="27" fillId="3" borderId="6" xfId="1" applyFont="1" applyFill="1" applyBorder="1" applyAlignment="1">
      <alignment horizontal="justify" vertical="top" wrapText="1"/>
    </xf>
    <xf numFmtId="1" fontId="32" fillId="6" borderId="6" xfId="1" applyNumberFormat="1" applyFont="1" applyFill="1" applyBorder="1" applyAlignment="1" applyProtection="1">
      <alignment horizontal="center" vertical="center" wrapText="1"/>
      <protection locked="0"/>
    </xf>
    <xf numFmtId="9" fontId="27" fillId="3" borderId="6" xfId="1" applyNumberFormat="1" applyFont="1" applyFill="1" applyBorder="1" applyAlignment="1">
      <alignment horizontal="left" vertical="top" wrapText="1"/>
    </xf>
    <xf numFmtId="9" fontId="27" fillId="3" borderId="7" xfId="1" applyNumberFormat="1" applyFont="1" applyFill="1" applyBorder="1" applyAlignment="1">
      <alignment horizontal="left" vertical="top" wrapText="1"/>
    </xf>
    <xf numFmtId="0" fontId="37" fillId="3" borderId="0" xfId="1" applyFont="1" applyFill="1" applyBorder="1" applyAlignment="1" applyProtection="1">
      <alignment vertical="center" wrapText="1"/>
      <protection locked="0"/>
    </xf>
    <xf numFmtId="0" fontId="27" fillId="3" borderId="2" xfId="1" applyFont="1" applyFill="1" applyBorder="1" applyAlignment="1">
      <alignment horizontal="left" vertical="center" wrapText="1"/>
    </xf>
    <xf numFmtId="0" fontId="32" fillId="3" borderId="2" xfId="1" applyFont="1" applyFill="1" applyBorder="1" applyAlignment="1" applyProtection="1">
      <alignment horizontal="left" vertical="center" wrapText="1"/>
      <protection locked="0"/>
    </xf>
    <xf numFmtId="0" fontId="27" fillId="3" borderId="2" xfId="8" applyFont="1" applyFill="1" applyBorder="1" applyAlignment="1" applyProtection="1">
      <alignment horizontal="justify" vertical="center" wrapText="1"/>
      <protection locked="0"/>
    </xf>
    <xf numFmtId="0" fontId="33" fillId="3" borderId="2" xfId="1" applyFont="1" applyFill="1" applyBorder="1" applyAlignment="1" applyProtection="1">
      <alignment vertical="center" wrapText="1"/>
      <protection locked="0"/>
    </xf>
    <xf numFmtId="9" fontId="27" fillId="3" borderId="2" xfId="1" applyNumberFormat="1" applyFont="1" applyFill="1" applyBorder="1" applyAlignment="1">
      <alignment horizontal="justify" vertical="top" wrapText="1"/>
    </xf>
    <xf numFmtId="0" fontId="27" fillId="3" borderId="2" xfId="1" applyFont="1" applyFill="1" applyBorder="1" applyAlignment="1" applyProtection="1">
      <alignment vertical="center" wrapText="1"/>
      <protection locked="0"/>
    </xf>
    <xf numFmtId="9" fontId="27" fillId="6" borderId="2" xfId="1" applyNumberFormat="1" applyFont="1" applyFill="1" applyBorder="1" applyAlignment="1">
      <alignment horizontal="justify" vertical="top" wrapText="1"/>
    </xf>
    <xf numFmtId="0" fontId="27" fillId="5" borderId="1" xfId="1" applyFont="1" applyFill="1" applyBorder="1" applyAlignment="1" applyProtection="1">
      <alignment horizontal="center" vertical="center" wrapText="1"/>
      <protection locked="0"/>
    </xf>
    <xf numFmtId="0" fontId="27" fillId="0" borderId="2" xfId="1" applyFont="1" applyBorder="1" applyAlignment="1">
      <alignment horizontal="justify" vertical="center" wrapText="1"/>
    </xf>
    <xf numFmtId="0" fontId="27" fillId="4" borderId="2" xfId="1" applyFont="1" applyFill="1" applyBorder="1" applyAlignment="1">
      <alignment horizontal="center" vertical="center" wrapText="1"/>
    </xf>
    <xf numFmtId="10" fontId="27" fillId="4" borderId="2" xfId="1" applyNumberFormat="1" applyFont="1" applyFill="1" applyBorder="1" applyAlignment="1" applyProtection="1">
      <alignment horizontal="center" vertical="center" wrapText="1"/>
      <protection locked="0"/>
    </xf>
    <xf numFmtId="0" fontId="32" fillId="0" borderId="2" xfId="1" applyFont="1" applyBorder="1" applyAlignment="1">
      <alignment horizontal="justify" vertical="center" wrapText="1"/>
    </xf>
    <xf numFmtId="0" fontId="27" fillId="0" borderId="2" xfId="1" applyFont="1" applyBorder="1" applyAlignment="1">
      <alignment horizontal="justify" vertical="top" wrapText="1"/>
    </xf>
    <xf numFmtId="0" fontId="27" fillId="0" borderId="2" xfId="1" applyFont="1" applyBorder="1" applyAlignment="1">
      <alignment horizontal="center" vertical="center" wrapText="1"/>
    </xf>
    <xf numFmtId="0" fontId="32" fillId="0" borderId="2" xfId="1" applyFont="1" applyBorder="1" applyAlignment="1">
      <alignment horizontal="center" vertical="center" wrapText="1"/>
    </xf>
    <xf numFmtId="0" fontId="27" fillId="4" borderId="2" xfId="1" applyFont="1" applyFill="1" applyBorder="1" applyAlignment="1" applyProtection="1">
      <alignment horizontal="center" vertical="center" wrapText="1"/>
      <protection locked="0"/>
    </xf>
    <xf numFmtId="0" fontId="27" fillId="0" borderId="2" xfId="1" applyFont="1" applyFill="1" applyBorder="1" applyAlignment="1" applyProtection="1">
      <alignment horizontal="justify" vertical="top" wrapText="1"/>
      <protection locked="0"/>
    </xf>
    <xf numFmtId="0" fontId="40" fillId="0" borderId="2" xfId="1" applyFont="1" applyFill="1" applyBorder="1" applyAlignment="1" applyProtection="1">
      <alignment vertical="center" wrapText="1"/>
      <protection locked="0"/>
    </xf>
    <xf numFmtId="0" fontId="32" fillId="7" borderId="2" xfId="1" applyNumberFormat="1" applyFont="1" applyFill="1" applyBorder="1" applyAlignment="1" applyProtection="1">
      <alignment horizontal="center" vertical="center" wrapText="1"/>
      <protection locked="0"/>
    </xf>
    <xf numFmtId="9" fontId="32" fillId="7" borderId="2" xfId="1" applyNumberFormat="1" applyFont="1" applyFill="1" applyBorder="1" applyAlignment="1">
      <alignment horizontal="justify" vertical="top" wrapText="1"/>
    </xf>
    <xf numFmtId="0" fontId="32" fillId="0" borderId="2" xfId="1" applyNumberFormat="1" applyFont="1" applyBorder="1" applyAlignment="1" applyProtection="1">
      <alignment horizontal="center" vertical="center" wrapText="1"/>
      <protection locked="0"/>
    </xf>
    <xf numFmtId="9" fontId="27" fillId="3" borderId="2" xfId="1" applyNumberFormat="1" applyFont="1" applyFill="1" applyBorder="1" applyAlignment="1">
      <alignment horizontal="left" vertical="top" wrapText="1"/>
    </xf>
    <xf numFmtId="9" fontId="27" fillId="3" borderId="3" xfId="1" applyNumberFormat="1" applyFont="1" applyFill="1" applyBorder="1" applyAlignment="1">
      <alignment horizontal="left" vertical="top" wrapText="1"/>
    </xf>
    <xf numFmtId="9" fontId="27" fillId="7" borderId="2" xfId="1" applyNumberFormat="1" applyFont="1" applyFill="1" applyBorder="1" applyAlignment="1">
      <alignment horizontal="center" vertical="center" wrapText="1"/>
    </xf>
    <xf numFmtId="0" fontId="36" fillId="0" borderId="2" xfId="1" applyFont="1" applyBorder="1" applyAlignment="1">
      <alignment vertical="center" wrapText="1"/>
    </xf>
    <xf numFmtId="9" fontId="27" fillId="7" borderId="2" xfId="1" applyNumberFormat="1" applyFont="1" applyFill="1" applyBorder="1" applyAlignment="1">
      <alignment horizontal="justify" vertical="top" wrapText="1"/>
    </xf>
    <xf numFmtId="9" fontId="27" fillId="0" borderId="2" xfId="1" applyNumberFormat="1" applyFont="1" applyFill="1" applyBorder="1" applyAlignment="1">
      <alignment horizontal="justify" vertical="top" wrapText="1"/>
    </xf>
    <xf numFmtId="9" fontId="27" fillId="0" borderId="3" xfId="1" applyNumberFormat="1" applyFont="1" applyFill="1" applyBorder="1" applyAlignment="1">
      <alignment horizontal="left" vertical="top" wrapText="1"/>
    </xf>
    <xf numFmtId="10" fontId="27" fillId="0" borderId="2" xfId="1" applyNumberFormat="1" applyFont="1" applyFill="1" applyBorder="1" applyAlignment="1" applyProtection="1">
      <alignment horizontal="justify" vertical="top" wrapText="1"/>
      <protection locked="0"/>
    </xf>
    <xf numFmtId="0" fontId="32" fillId="0" borderId="2" xfId="1" applyFont="1" applyBorder="1" applyAlignment="1">
      <alignment vertical="center" wrapText="1"/>
    </xf>
    <xf numFmtId="9" fontId="27" fillId="0" borderId="2" xfId="1" applyNumberFormat="1" applyFont="1" applyFill="1" applyBorder="1" applyAlignment="1">
      <alignment horizontal="left" vertical="top" wrapText="1"/>
    </xf>
    <xf numFmtId="0" fontId="37" fillId="4" borderId="0" xfId="1" applyFont="1" applyFill="1" applyBorder="1" applyAlignment="1" applyProtection="1">
      <alignment vertical="center" wrapText="1"/>
      <protection locked="0"/>
    </xf>
    <xf numFmtId="0" fontId="27" fillId="4" borderId="2" xfId="1" applyNumberFormat="1" applyFont="1" applyFill="1" applyBorder="1" applyAlignment="1">
      <alignment horizontal="center" vertical="center" wrapText="1"/>
    </xf>
    <xf numFmtId="0" fontId="27" fillId="7" borderId="2" xfId="1" applyNumberFormat="1" applyFont="1" applyFill="1" applyBorder="1" applyAlignment="1">
      <alignment horizontal="justify" vertical="center" wrapText="1"/>
    </xf>
    <xf numFmtId="0" fontId="27" fillId="4" borderId="2" xfId="1" applyNumberFormat="1" applyFont="1" applyFill="1" applyBorder="1" applyAlignment="1">
      <alignment horizontal="justify" vertical="center" wrapText="1"/>
    </xf>
    <xf numFmtId="0" fontId="27" fillId="4" borderId="2" xfId="1" applyFont="1" applyFill="1" applyBorder="1" applyAlignment="1">
      <alignment horizontal="justify" vertical="center" wrapText="1"/>
    </xf>
    <xf numFmtId="0" fontId="32" fillId="7" borderId="2" xfId="1" applyFont="1" applyFill="1" applyBorder="1" applyAlignment="1" applyProtection="1">
      <alignment horizontal="center" vertical="center" wrapText="1"/>
      <protection locked="0"/>
    </xf>
    <xf numFmtId="0" fontId="32" fillId="0" borderId="2" xfId="1" applyFont="1" applyBorder="1" applyAlignment="1" applyProtection="1">
      <alignment horizontal="center" vertical="center" wrapText="1"/>
      <protection locked="0"/>
    </xf>
    <xf numFmtId="0" fontId="32" fillId="4" borderId="2" xfId="1" applyNumberFormat="1" applyFont="1" applyFill="1" applyBorder="1" applyAlignment="1" applyProtection="1">
      <alignment horizontal="center" vertical="center" wrapText="1"/>
      <protection locked="0"/>
    </xf>
    <xf numFmtId="0" fontId="27" fillId="0" borderId="2" xfId="1" applyNumberFormat="1" applyFont="1" applyFill="1" applyBorder="1" applyAlignment="1" applyProtection="1">
      <alignment horizontal="center" vertical="center" wrapText="1"/>
      <protection locked="0"/>
    </xf>
    <xf numFmtId="0" fontId="27" fillId="5" borderId="8" xfId="1" applyFont="1" applyFill="1" applyBorder="1" applyAlignment="1" applyProtection="1">
      <alignment horizontal="center" vertical="center" wrapText="1"/>
      <protection locked="0"/>
    </xf>
    <xf numFmtId="0" fontId="27" fillId="4" borderId="9" xfId="1" applyFont="1" applyFill="1" applyBorder="1" applyAlignment="1">
      <alignment horizontal="justify" vertical="center" wrapText="1"/>
    </xf>
    <xf numFmtId="0" fontId="27" fillId="0" borderId="9" xfId="1" applyNumberFormat="1" applyFont="1" applyFill="1" applyBorder="1" applyAlignment="1" applyProtection="1">
      <alignment horizontal="center" vertical="center" wrapText="1"/>
      <protection locked="0"/>
    </xf>
    <xf numFmtId="10" fontId="27" fillId="4" borderId="9" xfId="1" applyNumberFormat="1" applyFont="1" applyFill="1" applyBorder="1" applyAlignment="1" applyProtection="1">
      <alignment horizontal="center" vertical="center" wrapText="1"/>
      <protection locked="0"/>
    </xf>
    <xf numFmtId="0" fontId="27" fillId="0" borderId="9" xfId="1" applyFont="1" applyBorder="1" applyAlignment="1">
      <alignment horizontal="justify" vertical="center" wrapText="1"/>
    </xf>
    <xf numFmtId="0" fontId="27" fillId="0" borderId="9" xfId="1" applyFont="1" applyBorder="1" applyAlignment="1">
      <alignment horizontal="justify" vertical="top" wrapText="1"/>
    </xf>
    <xf numFmtId="0" fontId="27" fillId="0" borderId="9" xfId="1" applyFont="1" applyBorder="1" applyAlignment="1">
      <alignment horizontal="center" vertical="center" wrapText="1"/>
    </xf>
    <xf numFmtId="0" fontId="27" fillId="4" borderId="9" xfId="1" applyFont="1" applyFill="1" applyBorder="1" applyAlignment="1" applyProtection="1">
      <alignment horizontal="center" vertical="center" wrapText="1"/>
      <protection locked="0"/>
    </xf>
    <xf numFmtId="0" fontId="27" fillId="0" borderId="9" xfId="1" applyFont="1" applyFill="1" applyBorder="1" applyAlignment="1" applyProtection="1">
      <alignment horizontal="justify" vertical="top" wrapText="1"/>
      <protection locked="0"/>
    </xf>
    <xf numFmtId="0" fontId="40" fillId="0" borderId="9" xfId="1" applyFont="1" applyFill="1" applyBorder="1" applyAlignment="1" applyProtection="1">
      <alignment vertical="center" wrapText="1"/>
      <protection locked="0"/>
    </xf>
    <xf numFmtId="0" fontId="32" fillId="7" borderId="9" xfId="1" applyFont="1" applyFill="1" applyBorder="1" applyAlignment="1" applyProtection="1">
      <alignment horizontal="center" vertical="center" wrapText="1"/>
      <protection locked="0"/>
    </xf>
    <xf numFmtId="0" fontId="32" fillId="7" borderId="9" xfId="1" applyNumberFormat="1" applyFont="1" applyFill="1" applyBorder="1" applyAlignment="1" applyProtection="1">
      <alignment horizontal="center" vertical="center" wrapText="1"/>
      <protection locked="0"/>
    </xf>
    <xf numFmtId="9" fontId="27" fillId="7" borderId="9" xfId="1" applyNumberFormat="1" applyFont="1" applyFill="1" applyBorder="1" applyAlignment="1">
      <alignment horizontal="center" vertical="center" wrapText="1"/>
    </xf>
    <xf numFmtId="0" fontId="32" fillId="0" borderId="9" xfId="1" applyFont="1" applyBorder="1" applyAlignment="1" applyProtection="1">
      <alignment horizontal="center" vertical="center" wrapText="1"/>
      <protection locked="0"/>
    </xf>
    <xf numFmtId="0" fontId="32" fillId="0" borderId="9" xfId="1" applyNumberFormat="1" applyFont="1" applyBorder="1" applyAlignment="1" applyProtection="1">
      <alignment horizontal="center" vertical="center" wrapText="1"/>
      <protection locked="0"/>
    </xf>
    <xf numFmtId="9" fontId="32" fillId="7" borderId="9" xfId="1" applyNumberFormat="1" applyFont="1" applyFill="1" applyBorder="1" applyAlignment="1">
      <alignment horizontal="justify" vertical="top" wrapText="1"/>
    </xf>
    <xf numFmtId="10" fontId="37" fillId="0" borderId="0" xfId="1" applyNumberFormat="1" applyFont="1" applyFill="1" applyBorder="1" applyAlignment="1" applyProtection="1">
      <alignment vertical="center" wrapText="1"/>
      <protection locked="0"/>
    </xf>
    <xf numFmtId="0" fontId="41" fillId="4" borderId="0" xfId="1" applyFont="1" applyFill="1" applyBorder="1" applyAlignment="1">
      <alignment vertical="center" wrapText="1"/>
    </xf>
    <xf numFmtId="0" fontId="42" fillId="4" borderId="0" xfId="1" applyFont="1" applyFill="1" applyBorder="1" applyAlignment="1">
      <alignment vertical="center" wrapText="1"/>
    </xf>
    <xf numFmtId="0" fontId="27" fillId="0" borderId="0" xfId="1" applyFont="1" applyBorder="1" applyAlignment="1">
      <alignment vertical="center" wrapText="1"/>
    </xf>
    <xf numFmtId="0" fontId="27" fillId="0" borderId="0" xfId="1" applyFont="1" applyFill="1" applyBorder="1" applyAlignment="1">
      <alignment vertical="center" wrapText="1"/>
    </xf>
    <xf numFmtId="0" fontId="27" fillId="4" borderId="0" xfId="1" applyFont="1" applyFill="1" applyBorder="1" applyAlignment="1">
      <alignment vertical="center" wrapText="1"/>
    </xf>
    <xf numFmtId="0" fontId="27" fillId="0" borderId="0" xfId="1" applyFont="1" applyFill="1" applyBorder="1" applyAlignment="1" applyProtection="1">
      <alignment vertical="center" wrapText="1"/>
      <protection locked="0"/>
    </xf>
    <xf numFmtId="0" fontId="27" fillId="0" borderId="0" xfId="1" applyFont="1" applyBorder="1" applyAlignment="1" applyProtection="1">
      <alignment vertical="center" wrapText="1"/>
      <protection locked="0"/>
    </xf>
    <xf numFmtId="0" fontId="30" fillId="0" borderId="0" xfId="1" applyFont="1" applyFill="1" applyBorder="1" applyAlignment="1" applyProtection="1">
      <alignment vertical="center" wrapText="1"/>
      <protection locked="0"/>
    </xf>
    <xf numFmtId="0" fontId="30" fillId="0" borderId="0" xfId="1" applyFont="1" applyBorder="1" applyAlignment="1" applyProtection="1">
      <alignment vertical="center" wrapText="1"/>
      <protection locked="0"/>
    </xf>
    <xf numFmtId="0" fontId="27" fillId="3" borderId="0" xfId="1" applyFont="1" applyFill="1" applyBorder="1" applyAlignment="1" applyProtection="1">
      <alignment vertical="center" wrapText="1"/>
      <protection locked="0"/>
    </xf>
    <xf numFmtId="0" fontId="27" fillId="4" borderId="0" xfId="1" applyFont="1" applyFill="1" applyBorder="1" applyAlignment="1" applyProtection="1">
      <alignment vertical="center" wrapText="1"/>
      <protection locked="0"/>
    </xf>
    <xf numFmtId="10" fontId="27" fillId="0" borderId="0" xfId="1" applyNumberFormat="1" applyFont="1" applyFill="1" applyBorder="1" applyAlignment="1" applyProtection="1">
      <alignment vertical="center" wrapText="1"/>
      <protection locked="0"/>
    </xf>
    <xf numFmtId="0" fontId="32" fillId="4" borderId="0" xfId="1" applyFont="1" applyFill="1" applyBorder="1" applyAlignment="1">
      <alignment vertical="center" wrapText="1"/>
    </xf>
    <xf numFmtId="0" fontId="31" fillId="4" borderId="0" xfId="1" applyFont="1" applyFill="1" applyBorder="1" applyAlignment="1">
      <alignment vertical="center" wrapText="1"/>
    </xf>
    <xf numFmtId="0" fontId="30" fillId="9" borderId="28" xfId="1" applyFont="1" applyFill="1" applyBorder="1" applyAlignment="1" applyProtection="1">
      <alignment vertical="center" wrapText="1"/>
      <protection locked="0"/>
    </xf>
    <xf numFmtId="0" fontId="30" fillId="10" borderId="40" xfId="1" applyFont="1" applyFill="1" applyBorder="1" applyAlignment="1" applyProtection="1">
      <alignment horizontal="center" vertical="center" wrapText="1"/>
      <protection locked="0"/>
    </xf>
    <xf numFmtId="9" fontId="30" fillId="10" borderId="40" xfId="1" applyNumberFormat="1" applyFont="1" applyFill="1" applyBorder="1" applyAlignment="1" applyProtection="1">
      <alignment horizontal="center" vertical="center" wrapText="1"/>
      <protection locked="0"/>
    </xf>
    <xf numFmtId="0" fontId="30" fillId="10" borderId="9" xfId="1" applyFont="1" applyFill="1" applyBorder="1" applyAlignment="1" applyProtection="1">
      <alignment horizontal="center" vertical="center" wrapText="1"/>
      <protection locked="0"/>
    </xf>
    <xf numFmtId="0" fontId="30" fillId="12" borderId="39" xfId="1" applyFont="1" applyFill="1" applyBorder="1" applyAlignment="1" applyProtection="1">
      <alignment horizontal="center" vertical="center" wrapText="1"/>
      <protection locked="0"/>
    </xf>
    <xf numFmtId="0" fontId="30" fillId="12" borderId="40" xfId="1" applyFont="1" applyFill="1" applyBorder="1" applyAlignment="1" applyProtection="1">
      <alignment horizontal="center" vertical="center" wrapText="1"/>
      <protection locked="0"/>
    </xf>
    <xf numFmtId="0" fontId="30" fillId="12" borderId="43" xfId="1" applyFont="1" applyFill="1" applyBorder="1" applyAlignment="1" applyProtection="1">
      <alignment horizontal="center" vertical="center" wrapText="1"/>
      <protection locked="0"/>
    </xf>
    <xf numFmtId="0" fontId="29" fillId="3" borderId="2" xfId="1" applyFont="1" applyFill="1" applyBorder="1" applyAlignment="1">
      <alignment horizontal="justify" vertical="center" wrapText="1"/>
    </xf>
    <xf numFmtId="0" fontId="38" fillId="9" borderId="28" xfId="1" applyFont="1" applyFill="1" applyBorder="1" applyAlignment="1" applyProtection="1">
      <alignment vertical="center" wrapText="1"/>
      <protection locked="0"/>
    </xf>
    <xf numFmtId="1" fontId="27" fillId="2" borderId="9" xfId="2" applyNumberFormat="1" applyFont="1" applyFill="1" applyBorder="1" applyAlignment="1">
      <alignment horizontal="center" vertical="center" wrapText="1"/>
    </xf>
    <xf numFmtId="0" fontId="27" fillId="0" borderId="0" xfId="8" applyFont="1"/>
    <xf numFmtId="0" fontId="27" fillId="8" borderId="2" xfId="8" applyFont="1" applyFill="1" applyBorder="1" applyAlignment="1" applyProtection="1">
      <alignment horizontal="center" vertical="center" wrapText="1"/>
      <protection locked="0"/>
    </xf>
    <xf numFmtId="0" fontId="27" fillId="3" borderId="2" xfId="8" applyFont="1" applyFill="1" applyBorder="1" applyAlignment="1">
      <alignment horizontal="left" vertical="center" wrapText="1"/>
    </xf>
    <xf numFmtId="9" fontId="27" fillId="3" borderId="2" xfId="8" applyNumberFormat="1" applyFont="1" applyFill="1" applyBorder="1" applyAlignment="1" applyProtection="1">
      <alignment horizontal="center" vertical="center" wrapText="1"/>
      <protection locked="0"/>
    </xf>
    <xf numFmtId="0" fontId="27" fillId="2" borderId="2" xfId="8" applyFont="1" applyFill="1" applyBorder="1" applyAlignment="1">
      <alignment horizontal="center" vertical="center" wrapText="1"/>
    </xf>
    <xf numFmtId="10" fontId="27" fillId="3" borderId="2" xfId="8" applyNumberFormat="1" applyFont="1" applyFill="1" applyBorder="1" applyAlignment="1" applyProtection="1">
      <alignment horizontal="center" vertical="center" wrapText="1"/>
      <protection locked="0"/>
    </xf>
    <xf numFmtId="10" fontId="27" fillId="2" borderId="2" xfId="8" applyNumberFormat="1" applyFont="1" applyFill="1" applyBorder="1" applyAlignment="1" applyProtection="1">
      <alignment horizontal="center" vertical="center" wrapText="1"/>
      <protection locked="0"/>
    </xf>
    <xf numFmtId="0" fontId="27" fillId="3" borderId="2" xfId="8" applyFont="1" applyFill="1" applyBorder="1" applyAlignment="1">
      <alignment horizontal="justify" vertical="center" wrapText="1"/>
    </xf>
    <xf numFmtId="0" fontId="27" fillId="2" borderId="2" xfId="8" applyFont="1" applyFill="1" applyBorder="1" applyAlignment="1" applyProtection="1">
      <alignment horizontal="center" vertical="center" wrapText="1"/>
      <protection locked="0"/>
    </xf>
    <xf numFmtId="1" fontId="27" fillId="3" borderId="2" xfId="8" applyNumberFormat="1" applyFont="1" applyFill="1" applyBorder="1" applyAlignment="1" applyProtection="1">
      <alignment horizontal="center" vertical="center" wrapText="1"/>
      <protection locked="0"/>
    </xf>
    <xf numFmtId="0" fontId="32" fillId="3" borderId="2" xfId="8" applyFont="1" applyFill="1" applyBorder="1" applyAlignment="1" applyProtection="1">
      <alignment horizontal="center" vertical="center" wrapText="1"/>
      <protection locked="0"/>
    </xf>
    <xf numFmtId="0" fontId="27" fillId="3" borderId="2" xfId="8" applyFont="1" applyFill="1" applyBorder="1" applyAlignment="1" applyProtection="1">
      <alignment horizontal="left" vertical="center" wrapText="1"/>
      <protection locked="0"/>
    </xf>
    <xf numFmtId="0" fontId="27" fillId="2" borderId="2" xfId="8" quotePrefix="1" applyFont="1" applyFill="1" applyBorder="1" applyAlignment="1" applyProtection="1">
      <alignment horizontal="center" vertical="center" wrapText="1"/>
      <protection locked="0"/>
    </xf>
    <xf numFmtId="0" fontId="27" fillId="3" borderId="2" xfId="8" applyFont="1" applyFill="1" applyBorder="1" applyAlignment="1">
      <alignment horizontal="justify" vertical="top" wrapText="1"/>
    </xf>
    <xf numFmtId="0" fontId="32" fillId="3" borderId="2" xfId="8" applyNumberFormat="1" applyFont="1" applyFill="1" applyBorder="1" applyAlignment="1" applyProtection="1">
      <alignment horizontal="center" vertical="center" wrapText="1"/>
      <protection locked="0"/>
    </xf>
    <xf numFmtId="9" fontId="27" fillId="3" borderId="2" xfId="8" applyNumberFormat="1" applyFont="1" applyFill="1" applyBorder="1" applyAlignment="1">
      <alignment horizontal="center" vertical="center" wrapText="1"/>
    </xf>
    <xf numFmtId="1" fontId="32" fillId="3" borderId="2" xfId="8" applyNumberFormat="1" applyFont="1" applyFill="1" applyBorder="1" applyAlignment="1" applyProtection="1">
      <alignment horizontal="center" vertical="center" wrapText="1"/>
      <protection locked="0"/>
    </xf>
    <xf numFmtId="9" fontId="27" fillId="3" borderId="2" xfId="8" applyNumberFormat="1" applyFont="1" applyFill="1" applyBorder="1" applyAlignment="1">
      <alignment horizontal="left" vertical="top" wrapText="1"/>
    </xf>
    <xf numFmtId="0" fontId="27" fillId="2" borderId="2" xfId="8" applyFont="1" applyFill="1" applyBorder="1" applyAlignment="1">
      <alignment horizontal="justify" vertical="top" wrapText="1"/>
    </xf>
    <xf numFmtId="0" fontId="27" fillId="3" borderId="2" xfId="8" applyFont="1" applyFill="1" applyBorder="1" applyAlignment="1">
      <alignment horizontal="center" vertical="center" wrapText="1"/>
    </xf>
    <xf numFmtId="9" fontId="27" fillId="3" borderId="2" xfId="8" applyNumberFormat="1" applyFont="1" applyFill="1" applyBorder="1" applyAlignment="1">
      <alignment horizontal="justify" vertical="top" wrapText="1"/>
    </xf>
    <xf numFmtId="0" fontId="27" fillId="3" borderId="2" xfId="8" applyFont="1" applyFill="1" applyBorder="1" applyAlignment="1" applyProtection="1">
      <alignment horizontal="center" vertical="center" wrapText="1"/>
      <protection locked="0"/>
    </xf>
    <xf numFmtId="0" fontId="32" fillId="3" borderId="2" xfId="8" applyFont="1" applyFill="1" applyBorder="1" applyAlignment="1">
      <alignment horizontal="justify" vertical="center" wrapText="1"/>
    </xf>
    <xf numFmtId="0" fontId="36" fillId="3" borderId="2" xfId="8" applyFont="1" applyFill="1" applyBorder="1" applyAlignment="1">
      <alignment vertical="center" wrapText="1"/>
    </xf>
    <xf numFmtId="0" fontId="27" fillId="5" borderId="2" xfId="8" applyFont="1" applyFill="1" applyBorder="1" applyAlignment="1" applyProtection="1">
      <alignment horizontal="center" vertical="center" wrapText="1"/>
      <protection locked="0"/>
    </xf>
    <xf numFmtId="0" fontId="27" fillId="0" borderId="2" xfId="8" applyFont="1" applyFill="1" applyBorder="1" applyAlignment="1">
      <alignment horizontal="justify" vertical="center" wrapText="1"/>
    </xf>
    <xf numFmtId="9" fontId="27" fillId="0" borderId="2" xfId="8" applyNumberFormat="1" applyFont="1" applyFill="1" applyBorder="1" applyAlignment="1" applyProtection="1">
      <alignment horizontal="center" vertical="center" wrapText="1"/>
      <protection locked="0"/>
    </xf>
    <xf numFmtId="0" fontId="27" fillId="4" borderId="2" xfId="8" applyFont="1" applyFill="1" applyBorder="1" applyAlignment="1">
      <alignment horizontal="center" vertical="center" wrapText="1"/>
    </xf>
    <xf numFmtId="10" fontId="27" fillId="0" borderId="2" xfId="8" applyNumberFormat="1" applyFont="1" applyFill="1" applyBorder="1" applyAlignment="1" applyProtection="1">
      <alignment horizontal="center" vertical="center" wrapText="1"/>
      <protection locked="0"/>
    </xf>
    <xf numFmtId="10" fontId="27" fillId="4" borderId="2" xfId="8" applyNumberFormat="1" applyFont="1" applyFill="1" applyBorder="1" applyAlignment="1" applyProtection="1">
      <alignment horizontal="center" vertical="center" wrapText="1"/>
      <protection locked="0"/>
    </xf>
    <xf numFmtId="0" fontId="27" fillId="0" borderId="2" xfId="8" applyFont="1" applyBorder="1" applyAlignment="1">
      <alignment horizontal="justify" vertical="center" wrapText="1"/>
    </xf>
    <xf numFmtId="0" fontId="27" fillId="0" borderId="2" xfId="8" applyFont="1" applyBorder="1" applyAlignment="1">
      <alignment horizontal="justify" vertical="top" wrapText="1"/>
    </xf>
    <xf numFmtId="0" fontId="27" fillId="4" borderId="2" xfId="8" applyFont="1" applyFill="1" applyBorder="1" applyAlignment="1" applyProtection="1">
      <alignment horizontal="center" vertical="center" wrapText="1"/>
      <protection locked="0"/>
    </xf>
    <xf numFmtId="0" fontId="27" fillId="0" borderId="2" xfId="8" applyFont="1" applyFill="1" applyBorder="1" applyAlignment="1" applyProtection="1">
      <alignment horizontal="justify" vertical="top" wrapText="1"/>
      <protection locked="0"/>
    </xf>
    <xf numFmtId="0" fontId="27" fillId="0" borderId="2" xfId="8" applyFont="1" applyFill="1" applyBorder="1" applyAlignment="1" applyProtection="1">
      <alignment horizontal="center" vertical="center" wrapText="1"/>
      <protection locked="0"/>
    </xf>
    <xf numFmtId="10" fontId="27" fillId="0" borderId="2" xfId="8" applyNumberFormat="1" applyFont="1" applyFill="1" applyBorder="1" applyAlignment="1" applyProtection="1">
      <alignment horizontal="justify" vertical="top" wrapText="1"/>
      <protection locked="0"/>
    </xf>
    <xf numFmtId="0" fontId="40" fillId="0" borderId="2" xfId="8" applyFont="1" applyFill="1" applyBorder="1" applyAlignment="1" applyProtection="1">
      <alignment vertical="center" wrapText="1"/>
      <protection locked="0"/>
    </xf>
    <xf numFmtId="0" fontId="32" fillId="0" borderId="2" xfId="8" applyNumberFormat="1" applyFont="1" applyFill="1" applyBorder="1" applyAlignment="1" applyProtection="1">
      <alignment horizontal="center" vertical="center" wrapText="1"/>
      <protection locked="0"/>
    </xf>
    <xf numFmtId="9" fontId="27" fillId="0" borderId="2" xfId="8" applyNumberFormat="1" applyFont="1" applyFill="1" applyBorder="1" applyAlignment="1">
      <alignment horizontal="center" vertical="center" wrapText="1"/>
    </xf>
    <xf numFmtId="0" fontId="32" fillId="0" borderId="2" xfId="8" applyFont="1" applyFill="1" applyBorder="1" applyAlignment="1">
      <alignment vertical="center" wrapText="1"/>
    </xf>
    <xf numFmtId="0" fontId="27" fillId="0" borderId="2" xfId="8" applyFont="1" applyFill="1" applyBorder="1" applyAlignment="1">
      <alignment horizontal="center" vertical="center" wrapText="1"/>
    </xf>
    <xf numFmtId="9" fontId="27" fillId="0" borderId="2" xfId="8" applyNumberFormat="1" applyFont="1" applyFill="1" applyBorder="1" applyAlignment="1">
      <alignment horizontal="justify" vertical="top" wrapText="1"/>
    </xf>
    <xf numFmtId="9" fontId="27" fillId="0" borderId="2" xfId="8" applyNumberFormat="1" applyFont="1" applyFill="1" applyBorder="1" applyAlignment="1">
      <alignment horizontal="left" vertical="top" wrapText="1"/>
    </xf>
    <xf numFmtId="0" fontId="27" fillId="4" borderId="2" xfId="8" applyNumberFormat="1" applyFont="1" applyFill="1" applyBorder="1" applyAlignment="1">
      <alignment horizontal="center" vertical="center" wrapText="1"/>
    </xf>
    <xf numFmtId="0" fontId="27" fillId="0" borderId="2" xfId="8" applyNumberFormat="1" applyFont="1" applyFill="1" applyBorder="1" applyAlignment="1">
      <alignment horizontal="justify" vertical="center" wrapText="1"/>
    </xf>
    <xf numFmtId="0" fontId="27" fillId="0" borderId="2" xfId="8" applyFont="1" applyBorder="1" applyAlignment="1">
      <alignment horizontal="center" vertical="center" wrapText="1"/>
    </xf>
    <xf numFmtId="9" fontId="32" fillId="0" borderId="2" xfId="8" applyNumberFormat="1" applyFont="1" applyFill="1" applyBorder="1" applyAlignment="1">
      <alignment horizontal="justify" vertical="top" wrapText="1"/>
    </xf>
    <xf numFmtId="0" fontId="27" fillId="4" borderId="2" xfId="8" applyFont="1" applyFill="1" applyBorder="1" applyAlignment="1">
      <alignment horizontal="justify" vertical="center" wrapText="1"/>
    </xf>
    <xf numFmtId="0" fontId="32" fillId="0" borderId="2" xfId="8" applyFont="1" applyFill="1" applyBorder="1" applyAlignment="1" applyProtection="1">
      <alignment horizontal="center" vertical="center" wrapText="1"/>
      <protection locked="0"/>
    </xf>
    <xf numFmtId="0" fontId="27" fillId="0" borderId="2" xfId="8" applyNumberFormat="1" applyFont="1" applyFill="1" applyBorder="1" applyAlignment="1" applyProtection="1">
      <alignment horizontal="center" vertical="center" wrapText="1"/>
      <protection locked="0"/>
    </xf>
    <xf numFmtId="0" fontId="27" fillId="0" borderId="0" xfId="8" applyFont="1" applyBorder="1" applyAlignment="1">
      <alignment vertical="center" wrapText="1"/>
    </xf>
    <xf numFmtId="0" fontId="27" fillId="0" borderId="0" xfId="8" applyFont="1" applyFill="1" applyBorder="1" applyAlignment="1">
      <alignment vertical="center" wrapText="1"/>
    </xf>
    <xf numFmtId="0" fontId="27" fillId="4" borderId="0" xfId="8" applyFont="1" applyFill="1" applyBorder="1" applyAlignment="1">
      <alignment vertical="center" wrapText="1"/>
    </xf>
    <xf numFmtId="0" fontId="27" fillId="0" borderId="0" xfId="8" applyFont="1" applyFill="1" applyBorder="1" applyAlignment="1" applyProtection="1">
      <alignment vertical="center" wrapText="1"/>
      <protection locked="0"/>
    </xf>
    <xf numFmtId="0" fontId="27" fillId="0" borderId="0" xfId="8" applyFont="1" applyBorder="1" applyAlignment="1" applyProtection="1">
      <alignment vertical="center" wrapText="1"/>
      <protection locked="0"/>
    </xf>
    <xf numFmtId="0" fontId="30" fillId="0" borderId="0" xfId="8" applyFont="1" applyFill="1" applyBorder="1" applyAlignment="1" applyProtection="1">
      <alignment vertical="center" wrapText="1"/>
      <protection locked="0"/>
    </xf>
    <xf numFmtId="0" fontId="30" fillId="0" borderId="0" xfId="8" applyFont="1" applyBorder="1" applyAlignment="1" applyProtection="1">
      <alignment vertical="center" wrapText="1"/>
      <protection locked="0"/>
    </xf>
    <xf numFmtId="0" fontId="27" fillId="3" borderId="0" xfId="8" applyFont="1" applyFill="1" applyBorder="1" applyAlignment="1" applyProtection="1">
      <alignment vertical="center" wrapText="1"/>
      <protection locked="0"/>
    </xf>
    <xf numFmtId="0" fontId="27" fillId="4" borderId="0" xfId="8" applyFont="1" applyFill="1" applyBorder="1" applyAlignment="1" applyProtection="1">
      <alignment vertical="center" wrapText="1"/>
      <protection locked="0"/>
    </xf>
    <xf numFmtId="10" fontId="27" fillId="0" borderId="0" xfId="8" applyNumberFormat="1" applyFont="1" applyFill="1" applyBorder="1" applyAlignment="1" applyProtection="1">
      <alignment vertical="center" wrapText="1"/>
      <protection locked="0"/>
    </xf>
    <xf numFmtId="0" fontId="32" fillId="0" borderId="0" xfId="8" applyFont="1" applyFill="1" applyBorder="1" applyAlignment="1">
      <alignment vertical="center" wrapText="1"/>
    </xf>
    <xf numFmtId="9" fontId="27" fillId="0" borderId="0" xfId="8" applyNumberFormat="1" applyFont="1" applyFill="1" applyBorder="1" applyAlignment="1" applyProtection="1">
      <alignment vertical="center" wrapText="1"/>
      <protection locked="0"/>
    </xf>
    <xf numFmtId="0" fontId="32" fillId="4" borderId="0" xfId="8" applyFont="1" applyFill="1" applyBorder="1" applyAlignment="1">
      <alignment vertical="center" wrapText="1"/>
    </xf>
    <xf numFmtId="0" fontId="31" fillId="4" borderId="0" xfId="8" applyFont="1" applyFill="1" applyBorder="1" applyAlignment="1">
      <alignment vertical="center" wrapText="1"/>
    </xf>
    <xf numFmtId="0" fontId="30" fillId="9" borderId="28" xfId="8" applyFont="1" applyFill="1" applyBorder="1" applyAlignment="1" applyProtection="1">
      <alignment vertical="center" wrapText="1"/>
      <protection locked="0"/>
    </xf>
    <xf numFmtId="0" fontId="30" fillId="10" borderId="40" xfId="8" applyFont="1" applyFill="1" applyBorder="1" applyAlignment="1" applyProtection="1">
      <alignment horizontal="center" vertical="center" wrapText="1"/>
      <protection locked="0"/>
    </xf>
    <xf numFmtId="9" fontId="30" fillId="10" borderId="40" xfId="8" applyNumberFormat="1" applyFont="1" applyFill="1" applyBorder="1" applyAlignment="1" applyProtection="1">
      <alignment horizontal="center" vertical="center" wrapText="1"/>
      <protection locked="0"/>
    </xf>
    <xf numFmtId="0" fontId="30" fillId="10" borderId="40" xfId="8" applyFont="1" applyFill="1" applyBorder="1" applyAlignment="1" applyProtection="1">
      <alignment horizontal="justify" vertical="center" wrapText="1"/>
      <protection locked="0"/>
    </xf>
    <xf numFmtId="0" fontId="30" fillId="10" borderId="2" xfId="8" applyFont="1" applyFill="1" applyBorder="1" applyAlignment="1" applyProtection="1">
      <alignment horizontal="center" vertical="center" wrapText="1"/>
      <protection locked="0"/>
    </xf>
    <xf numFmtId="0" fontId="30" fillId="12" borderId="39" xfId="8" applyFont="1" applyFill="1" applyBorder="1" applyAlignment="1" applyProtection="1">
      <alignment horizontal="center" vertical="center" wrapText="1"/>
      <protection locked="0"/>
    </xf>
    <xf numFmtId="0" fontId="30" fillId="12" borderId="40" xfId="8" applyFont="1" applyFill="1" applyBorder="1" applyAlignment="1" applyProtection="1">
      <alignment horizontal="center" vertical="center" wrapText="1"/>
      <protection locked="0"/>
    </xf>
    <xf numFmtId="0" fontId="30" fillId="12" borderId="43" xfId="8" applyFont="1" applyFill="1" applyBorder="1" applyAlignment="1" applyProtection="1">
      <alignment horizontal="center" vertical="center" wrapText="1"/>
      <protection locked="0"/>
    </xf>
    <xf numFmtId="0" fontId="27" fillId="2" borderId="2" xfId="8" applyFont="1" applyFill="1" applyBorder="1" applyAlignment="1">
      <alignment horizontal="justify" vertical="center" wrapText="1"/>
    </xf>
    <xf numFmtId="9" fontId="27" fillId="2" borderId="2" xfId="8" applyNumberFormat="1" applyFont="1" applyFill="1" applyBorder="1" applyAlignment="1" applyProtection="1">
      <alignment horizontal="center" vertical="center" wrapText="1"/>
      <protection locked="0"/>
    </xf>
    <xf numFmtId="49" fontId="27" fillId="3" borderId="2" xfId="8" applyNumberFormat="1" applyFont="1" applyFill="1" applyBorder="1" applyAlignment="1">
      <alignment horizontal="justify" vertical="center" wrapText="1"/>
    </xf>
    <xf numFmtId="0" fontId="33" fillId="3" borderId="2" xfId="8" applyFont="1" applyFill="1" applyBorder="1" applyAlignment="1" applyProtection="1">
      <alignment vertical="center" wrapText="1"/>
      <protection locked="0"/>
    </xf>
    <xf numFmtId="0" fontId="32" fillId="6" borderId="45" xfId="8" applyNumberFormat="1" applyFont="1" applyFill="1" applyBorder="1" applyAlignment="1" applyProtection="1">
      <alignment horizontal="center" vertical="center" wrapText="1"/>
      <protection locked="0"/>
    </xf>
    <xf numFmtId="9" fontId="27" fillId="6" borderId="45" xfId="8" applyNumberFormat="1" applyFont="1" applyFill="1" applyBorder="1" applyAlignment="1">
      <alignment horizontal="center" vertical="center" wrapText="1"/>
    </xf>
    <xf numFmtId="0" fontId="32" fillId="3" borderId="45" xfId="8" applyFont="1" applyFill="1" applyBorder="1" applyAlignment="1" applyProtection="1">
      <alignment horizontal="center" vertical="center" wrapText="1"/>
      <protection locked="0"/>
    </xf>
    <xf numFmtId="0" fontId="27" fillId="3" borderId="45" xfId="8" applyFont="1" applyFill="1" applyBorder="1" applyAlignment="1">
      <alignment horizontal="justify" vertical="top" wrapText="1"/>
    </xf>
    <xf numFmtId="0" fontId="32" fillId="6" borderId="2" xfId="8" applyNumberFormat="1" applyFont="1" applyFill="1" applyBorder="1" applyAlignment="1" applyProtection="1">
      <alignment horizontal="center" vertical="center" wrapText="1"/>
      <protection locked="0"/>
    </xf>
    <xf numFmtId="2" fontId="32" fillId="6" borderId="2" xfId="8" applyNumberFormat="1" applyFont="1" applyFill="1" applyBorder="1" applyAlignment="1" applyProtection="1">
      <alignment horizontal="center" vertical="center" wrapText="1"/>
      <protection locked="0"/>
    </xf>
    <xf numFmtId="0" fontId="32" fillId="3" borderId="45" xfId="8" applyNumberFormat="1" applyFont="1" applyFill="1" applyBorder="1" applyAlignment="1" applyProtection="1">
      <alignment horizontal="center" vertical="center" wrapText="1"/>
      <protection locked="0"/>
    </xf>
    <xf numFmtId="9" fontId="27" fillId="3" borderId="45" xfId="8" applyNumberFormat="1" applyFont="1" applyFill="1" applyBorder="1" applyAlignment="1">
      <alignment horizontal="left" vertical="top" wrapText="1"/>
    </xf>
    <xf numFmtId="9" fontId="27" fillId="3" borderId="46" xfId="8" applyNumberFormat="1" applyFont="1" applyFill="1" applyBorder="1" applyAlignment="1">
      <alignment horizontal="left" vertical="top" wrapText="1"/>
    </xf>
    <xf numFmtId="2" fontId="32" fillId="3" borderId="2" xfId="8" applyNumberFormat="1" applyFont="1" applyFill="1" applyBorder="1" applyAlignment="1" applyProtection="1">
      <alignment horizontal="center" vertical="center" wrapText="1"/>
      <protection locked="0"/>
    </xf>
    <xf numFmtId="9" fontId="27" fillId="6" borderId="2" xfId="8" applyNumberFormat="1" applyFont="1" applyFill="1" applyBorder="1" applyAlignment="1">
      <alignment horizontal="center" vertical="center" wrapText="1"/>
    </xf>
    <xf numFmtId="9" fontId="27" fillId="6" borderId="47" xfId="8" applyNumberFormat="1" applyFont="1" applyFill="1" applyBorder="1" applyAlignment="1">
      <alignment horizontal="center" vertical="center" wrapText="1"/>
    </xf>
    <xf numFmtId="9" fontId="17" fillId="2" borderId="2" xfId="2" applyFont="1" applyFill="1" applyBorder="1" applyAlignment="1">
      <alignment horizontal="center" vertical="center" wrapText="1"/>
    </xf>
    <xf numFmtId="0" fontId="37" fillId="3" borderId="2" xfId="1" applyFont="1" applyFill="1" applyBorder="1" applyAlignment="1" applyProtection="1">
      <alignment vertical="center" wrapText="1"/>
      <protection locked="0"/>
    </xf>
    <xf numFmtId="0" fontId="27" fillId="3" borderId="2" xfId="1" applyFont="1" applyFill="1" applyBorder="1" applyAlignment="1">
      <alignment vertical="center" wrapText="1"/>
    </xf>
    <xf numFmtId="0" fontId="27" fillId="3" borderId="2" xfId="1" applyNumberFormat="1" applyFont="1" applyFill="1" applyBorder="1" applyAlignment="1" applyProtection="1">
      <alignment horizontal="center" vertical="center" wrapText="1"/>
      <protection locked="0"/>
    </xf>
    <xf numFmtId="0" fontId="27" fillId="6" borderId="2" xfId="1" applyNumberFormat="1" applyFont="1" applyFill="1" applyBorder="1" applyAlignment="1" applyProtection="1">
      <alignment horizontal="center" vertical="center" wrapText="1"/>
      <protection locked="0"/>
    </xf>
    <xf numFmtId="0" fontId="27" fillId="3" borderId="2" xfId="1" applyFont="1" applyFill="1" applyBorder="1" applyAlignment="1">
      <alignment horizontal="justify" vertical="top" wrapText="1"/>
    </xf>
    <xf numFmtId="0" fontId="46" fillId="3" borderId="2" xfId="1" applyFont="1" applyFill="1" applyBorder="1" applyAlignment="1">
      <alignment wrapText="1"/>
    </xf>
    <xf numFmtId="10" fontId="27" fillId="6" borderId="2" xfId="1" applyNumberFormat="1" applyFont="1" applyFill="1" applyBorder="1" applyAlignment="1" applyProtection="1">
      <alignment horizontal="center" vertical="center" wrapText="1"/>
      <protection locked="0"/>
    </xf>
    <xf numFmtId="9" fontId="17" fillId="2" borderId="9" xfId="2" applyFont="1" applyFill="1" applyBorder="1" applyAlignment="1">
      <alignment horizontal="center" vertical="center" wrapText="1"/>
    </xf>
    <xf numFmtId="0" fontId="27" fillId="3" borderId="9" xfId="1" applyFont="1" applyFill="1" applyBorder="1" applyAlignment="1">
      <alignment vertical="center" wrapText="1"/>
    </xf>
    <xf numFmtId="0" fontId="27" fillId="3" borderId="9" xfId="1" applyFont="1" applyFill="1" applyBorder="1" applyAlignment="1" applyProtection="1">
      <alignment vertical="center" wrapText="1"/>
      <protection locked="0"/>
    </xf>
    <xf numFmtId="1" fontId="27" fillId="6" borderId="9" xfId="1" applyNumberFormat="1" applyFont="1" applyFill="1" applyBorder="1" applyAlignment="1" applyProtection="1">
      <alignment horizontal="center" vertical="center" wrapText="1"/>
      <protection locked="0"/>
    </xf>
    <xf numFmtId="0" fontId="27" fillId="6" borderId="9" xfId="1" applyNumberFormat="1" applyFont="1" applyFill="1" applyBorder="1" applyAlignment="1" applyProtection="1">
      <alignment horizontal="center" vertical="center" wrapText="1"/>
      <protection locked="0"/>
    </xf>
    <xf numFmtId="9" fontId="27" fillId="6" borderId="9" xfId="1" applyNumberFormat="1" applyFont="1" applyFill="1" applyBorder="1" applyAlignment="1">
      <alignment horizontal="justify" vertical="top" wrapText="1"/>
    </xf>
    <xf numFmtId="9" fontId="27" fillId="3" borderId="9" xfId="1" applyNumberFormat="1" applyFont="1" applyFill="1" applyBorder="1" applyAlignment="1">
      <alignment horizontal="justify" vertical="top" wrapText="1"/>
    </xf>
    <xf numFmtId="9" fontId="37" fillId="0" borderId="0" xfId="1" applyNumberFormat="1" applyFont="1" applyFill="1" applyBorder="1" applyAlignment="1" applyProtection="1">
      <alignment vertical="center" wrapText="1"/>
      <protection locked="0"/>
    </xf>
    <xf numFmtId="0" fontId="30" fillId="9" borderId="2" xfId="1" applyFont="1" applyFill="1" applyBorder="1" applyAlignment="1" applyProtection="1">
      <alignment vertical="center" wrapText="1"/>
      <protection locked="0"/>
    </xf>
    <xf numFmtId="0" fontId="38" fillId="10" borderId="2" xfId="1" applyFont="1" applyFill="1" applyBorder="1" applyAlignment="1" applyProtection="1">
      <alignment horizontal="center" vertical="center" wrapText="1"/>
      <protection locked="0"/>
    </xf>
    <xf numFmtId="0" fontId="38" fillId="10" borderId="2" xfId="1" applyFont="1" applyFill="1" applyBorder="1" applyAlignment="1" applyProtection="1">
      <alignment horizontal="justify" vertical="center" wrapText="1"/>
      <protection locked="0"/>
    </xf>
    <xf numFmtId="0" fontId="45" fillId="12" borderId="2" xfId="1" applyFont="1" applyFill="1" applyBorder="1" applyAlignment="1" applyProtection="1">
      <alignment horizontal="center" vertical="center" wrapText="1"/>
      <protection locked="0"/>
    </xf>
    <xf numFmtId="0" fontId="45" fillId="12" borderId="3" xfId="1" applyFont="1" applyFill="1" applyBorder="1" applyAlignment="1" applyProtection="1">
      <alignment horizontal="center" vertical="center" wrapText="1"/>
      <protection locked="0"/>
    </xf>
    <xf numFmtId="0" fontId="24" fillId="0" borderId="54" xfId="0" applyFont="1" applyBorder="1"/>
    <xf numFmtId="0" fontId="23" fillId="0" borderId="65" xfId="9" applyFont="1" applyBorder="1" applyAlignment="1">
      <alignment horizontal="justify" vertical="center"/>
    </xf>
    <xf numFmtId="0" fontId="23" fillId="0" borderId="66" xfId="9" applyFont="1" applyBorder="1" applyAlignment="1">
      <alignment horizontal="justify" vertical="center"/>
    </xf>
    <xf numFmtId="0" fontId="21" fillId="0" borderId="51" xfId="0" applyFont="1" applyBorder="1"/>
    <xf numFmtId="0" fontId="47" fillId="0" borderId="64" xfId="9" applyFont="1" applyBorder="1" applyAlignment="1">
      <alignment horizontal="justify" vertical="center"/>
    </xf>
    <xf numFmtId="0" fontId="0" fillId="0" borderId="2" xfId="0" applyFont="1" applyBorder="1" applyAlignment="1" applyProtection="1">
      <alignment horizontal="center" vertical="center" wrapText="1"/>
      <protection locked="0"/>
    </xf>
    <xf numFmtId="0" fontId="0" fillId="0" borderId="2" xfId="0" applyFont="1" applyBorder="1" applyAlignment="1">
      <alignment horizontal="left" vertical="center" wrapText="1"/>
    </xf>
    <xf numFmtId="0" fontId="0" fillId="0" borderId="2" xfId="0" applyFont="1" applyBorder="1" applyAlignment="1" applyProtection="1">
      <alignment horizontal="justify" vertical="top" wrapText="1"/>
      <protection locked="0"/>
    </xf>
    <xf numFmtId="0" fontId="48" fillId="0" borderId="2" xfId="0" applyFont="1" applyBorder="1" applyAlignment="1" applyProtection="1">
      <alignment horizontal="center" vertical="center" wrapText="1"/>
      <protection locked="0"/>
    </xf>
    <xf numFmtId="0" fontId="0" fillId="0" borderId="0" xfId="0" applyAlignment="1">
      <alignment horizontal="justify" vertical="center"/>
    </xf>
    <xf numFmtId="0" fontId="0" fillId="0" borderId="49" xfId="0" applyBorder="1" applyAlignment="1">
      <alignment horizontal="justify" vertical="center"/>
    </xf>
    <xf numFmtId="0" fontId="0" fillId="0" borderId="0" xfId="0" applyBorder="1" applyAlignment="1">
      <alignment horizontal="justify" vertical="center"/>
    </xf>
    <xf numFmtId="0" fontId="49" fillId="0" borderId="0" xfId="0" applyFont="1" applyBorder="1" applyAlignment="1">
      <alignment horizontal="justify" vertical="center"/>
    </xf>
    <xf numFmtId="0" fontId="0" fillId="0" borderId="54" xfId="0" applyBorder="1" applyAlignment="1">
      <alignment horizontal="justify" vertical="center"/>
    </xf>
    <xf numFmtId="0" fontId="0" fillId="0" borderId="2" xfId="0" applyFont="1" applyFill="1" applyBorder="1" applyAlignment="1" applyProtection="1">
      <alignment horizontal="justify" vertical="center" wrapText="1"/>
      <protection locked="0"/>
    </xf>
    <xf numFmtId="0" fontId="30" fillId="10" borderId="2" xfId="0" applyFont="1" applyFill="1" applyBorder="1" applyAlignment="1" applyProtection="1">
      <alignment horizontal="center" vertical="center" wrapText="1"/>
      <protection locked="0"/>
    </xf>
    <xf numFmtId="0" fontId="31" fillId="12" borderId="2" xfId="0" applyFont="1" applyFill="1" applyBorder="1" applyAlignment="1" applyProtection="1">
      <alignment horizontal="center" vertical="center" wrapText="1"/>
      <protection locked="0"/>
    </xf>
    <xf numFmtId="0" fontId="31" fillId="12" borderId="3" xfId="0" applyFont="1" applyFill="1" applyBorder="1" applyAlignment="1" applyProtection="1">
      <alignment horizontal="center" vertical="center" wrapText="1"/>
      <protection locked="0"/>
    </xf>
    <xf numFmtId="0" fontId="30" fillId="9" borderId="2" xfId="0" applyFont="1" applyFill="1" applyBorder="1" applyAlignment="1" applyProtection="1">
      <alignment horizontal="justify" vertical="center" wrapText="1"/>
      <protection locked="0"/>
    </xf>
    <xf numFmtId="9" fontId="27" fillId="2" borderId="68" xfId="2" applyFont="1" applyFill="1" applyBorder="1" applyAlignment="1">
      <alignment horizontal="center" vertical="center" wrapText="1"/>
    </xf>
    <xf numFmtId="0" fontId="29" fillId="3" borderId="68" xfId="0" applyFont="1" applyFill="1" applyBorder="1" applyAlignment="1">
      <alignment horizontal="justify" vertical="center" wrapText="1"/>
    </xf>
    <xf numFmtId="10" fontId="29" fillId="3" borderId="68" xfId="0" applyNumberFormat="1" applyFont="1" applyFill="1" applyBorder="1" applyAlignment="1" applyProtection="1">
      <alignment horizontal="center" vertical="center" wrapText="1"/>
      <protection locked="0"/>
    </xf>
    <xf numFmtId="0" fontId="27" fillId="2" borderId="68" xfId="0" applyFont="1" applyFill="1" applyBorder="1" applyAlignment="1" applyProtection="1">
      <alignment horizontal="center" vertical="center" wrapText="1"/>
      <protection locked="0"/>
    </xf>
    <xf numFmtId="0" fontId="27" fillId="3" borderId="68" xfId="0" applyFont="1" applyFill="1" applyBorder="1" applyAlignment="1">
      <alignment horizontal="center" vertical="center" wrapText="1"/>
    </xf>
    <xf numFmtId="0" fontId="27" fillId="3" borderId="68" xfId="0" applyFont="1" applyFill="1" applyBorder="1" applyAlignment="1" applyProtection="1">
      <alignment horizontal="justify" vertical="center" wrapText="1"/>
      <protection locked="0"/>
    </xf>
    <xf numFmtId="0" fontId="32" fillId="3" borderId="68" xfId="0" applyFont="1" applyFill="1" applyBorder="1" applyAlignment="1" applyProtection="1">
      <alignment horizontal="center" vertical="center" wrapText="1"/>
      <protection locked="0"/>
    </xf>
    <xf numFmtId="0" fontId="27" fillId="3" borderId="35" xfId="0" applyFont="1" applyFill="1" applyBorder="1" applyAlignment="1" applyProtection="1">
      <alignment horizontal="center" vertical="center" wrapText="1"/>
      <protection locked="0"/>
    </xf>
    <xf numFmtId="0" fontId="32" fillId="6" borderId="45" xfId="0" applyFont="1" applyFill="1" applyBorder="1" applyAlignment="1" applyProtection="1">
      <alignment horizontal="center" vertical="center" wrapText="1"/>
      <protection locked="0"/>
    </xf>
    <xf numFmtId="9" fontId="27" fillId="6" borderId="45" xfId="0" applyNumberFormat="1" applyFont="1" applyFill="1" applyBorder="1" applyAlignment="1">
      <alignment horizontal="center" vertical="center" wrapText="1"/>
    </xf>
    <xf numFmtId="0" fontId="32" fillId="3" borderId="45" xfId="0" applyFont="1" applyFill="1" applyBorder="1" applyAlignment="1" applyProtection="1">
      <alignment horizontal="center" vertical="center" wrapText="1"/>
      <protection locked="0"/>
    </xf>
    <xf numFmtId="0" fontId="27" fillId="3" borderId="45" xfId="0" applyFont="1" applyFill="1" applyBorder="1" applyAlignment="1">
      <alignment horizontal="justify" vertical="top" wrapText="1"/>
    </xf>
    <xf numFmtId="9" fontId="27" fillId="3" borderId="45" xfId="0" applyNumberFormat="1" applyFont="1" applyFill="1" applyBorder="1" applyAlignment="1">
      <alignment horizontal="left" vertical="top" wrapText="1"/>
    </xf>
    <xf numFmtId="9" fontId="27" fillId="3" borderId="2" xfId="0" applyNumberFormat="1" applyFont="1" applyFill="1" applyBorder="1" applyAlignment="1">
      <alignment horizontal="justify" vertical="top" wrapText="1"/>
    </xf>
    <xf numFmtId="0" fontId="27" fillId="3" borderId="70" xfId="0" applyFont="1" applyFill="1" applyBorder="1" applyAlignment="1" applyProtection="1">
      <alignment horizontal="center" vertical="center" wrapText="1"/>
      <protection locked="0"/>
    </xf>
    <xf numFmtId="0" fontId="27" fillId="3" borderId="4" xfId="0" applyFont="1" applyFill="1" applyBorder="1" applyAlignment="1" applyProtection="1">
      <alignment horizontal="justify" vertical="center" wrapText="1"/>
      <protection locked="0"/>
    </xf>
    <xf numFmtId="9" fontId="27" fillId="6" borderId="2" xfId="0" applyNumberFormat="1" applyFont="1" applyFill="1" applyBorder="1" applyAlignment="1">
      <alignment horizontal="justify" vertical="top" wrapText="1"/>
    </xf>
    <xf numFmtId="0" fontId="27" fillId="3" borderId="71" xfId="0" applyFont="1" applyFill="1" applyBorder="1" applyAlignment="1" applyProtection="1">
      <alignment horizontal="center" vertical="center" wrapText="1"/>
      <protection locked="0"/>
    </xf>
    <xf numFmtId="0" fontId="27" fillId="3" borderId="42" xfId="0" applyFont="1" applyFill="1" applyBorder="1" applyAlignment="1" applyProtection="1">
      <alignment horizontal="justify" vertical="center" wrapText="1"/>
      <protection locked="0"/>
    </xf>
    <xf numFmtId="0" fontId="32" fillId="6" borderId="40" xfId="0" applyFont="1" applyFill="1" applyBorder="1" applyAlignment="1" applyProtection="1">
      <alignment horizontal="center" vertical="center" wrapText="1"/>
      <protection locked="0"/>
    </xf>
    <xf numFmtId="9" fontId="27" fillId="6" borderId="40" xfId="0" applyNumberFormat="1" applyFont="1" applyFill="1" applyBorder="1" applyAlignment="1">
      <alignment horizontal="center" vertical="center" wrapText="1"/>
    </xf>
    <xf numFmtId="0" fontId="32" fillId="3" borderId="40" xfId="0" applyFont="1" applyFill="1" applyBorder="1" applyAlignment="1" applyProtection="1">
      <alignment horizontal="center" vertical="center" wrapText="1"/>
      <protection locked="0"/>
    </xf>
    <xf numFmtId="0" fontId="27" fillId="3" borderId="40" xfId="0" applyFont="1" applyFill="1" applyBorder="1" applyAlignment="1">
      <alignment horizontal="center" vertical="center" wrapText="1"/>
    </xf>
    <xf numFmtId="9" fontId="27" fillId="6" borderId="40" xfId="0" applyNumberFormat="1" applyFont="1" applyFill="1" applyBorder="1" applyAlignment="1">
      <alignment horizontal="justify" vertical="top" wrapText="1"/>
    </xf>
    <xf numFmtId="9" fontId="27" fillId="3" borderId="40" xfId="0" applyNumberFormat="1" applyFont="1" applyFill="1" applyBorder="1" applyAlignment="1">
      <alignment horizontal="justify" vertical="top" wrapText="1"/>
    </xf>
    <xf numFmtId="0" fontId="27" fillId="3" borderId="39" xfId="0" applyFont="1" applyFill="1" applyBorder="1" applyAlignment="1" applyProtection="1">
      <alignment horizontal="center" vertical="center" wrapText="1"/>
      <protection locked="0"/>
    </xf>
    <xf numFmtId="0" fontId="27" fillId="3" borderId="40" xfId="0" applyFont="1" applyFill="1" applyBorder="1" applyAlignment="1" applyProtection="1">
      <alignment horizontal="justify" vertical="center" wrapText="1"/>
      <protection locked="0"/>
    </xf>
    <xf numFmtId="9" fontId="29" fillId="3" borderId="68" xfId="0" applyNumberFormat="1" applyFont="1" applyFill="1" applyBorder="1" applyAlignment="1" applyProtection="1">
      <alignment horizontal="center" vertical="center" wrapText="1"/>
      <protection locked="0"/>
    </xf>
    <xf numFmtId="9" fontId="29" fillId="2" borderId="68" xfId="0" applyNumberFormat="1" applyFont="1" applyFill="1" applyBorder="1" applyAlignment="1">
      <alignment horizontal="center" vertical="center" wrapText="1"/>
    </xf>
    <xf numFmtId="9" fontId="29" fillId="2" borderId="68" xfId="2" applyFont="1" applyFill="1" applyBorder="1" applyAlignment="1">
      <alignment horizontal="center" vertical="center" wrapText="1"/>
    </xf>
    <xf numFmtId="10" fontId="29" fillId="2" borderId="68" xfId="0" applyNumberFormat="1" applyFont="1" applyFill="1" applyBorder="1" applyAlignment="1" applyProtection="1">
      <alignment horizontal="center" vertical="center" wrapText="1"/>
      <protection locked="0"/>
    </xf>
    <xf numFmtId="0" fontId="29" fillId="3" borderId="68" xfId="0" applyFont="1" applyFill="1" applyBorder="1" applyAlignment="1">
      <alignment horizontal="center" vertical="center" wrapText="1"/>
    </xf>
    <xf numFmtId="0" fontId="29" fillId="2" borderId="68" xfId="0" applyFont="1" applyFill="1" applyBorder="1" applyAlignment="1">
      <alignment horizontal="center" vertical="center" wrapText="1"/>
    </xf>
    <xf numFmtId="0" fontId="27" fillId="3" borderId="68" xfId="0" applyFont="1" applyFill="1" applyBorder="1" applyAlignment="1">
      <alignment horizontal="justify" vertical="top" wrapText="1"/>
    </xf>
    <xf numFmtId="0" fontId="27" fillId="3" borderId="27" xfId="0" applyFont="1" applyFill="1" applyBorder="1" applyAlignment="1" applyProtection="1">
      <alignment horizontal="center" vertical="center" wrapText="1"/>
      <protection locked="0"/>
    </xf>
    <xf numFmtId="0" fontId="27" fillId="3" borderId="29" xfId="0" applyFont="1" applyFill="1" applyBorder="1" applyAlignment="1" applyProtection="1">
      <alignment horizontal="justify" vertical="top" wrapText="1"/>
      <protection locked="0"/>
    </xf>
    <xf numFmtId="0" fontId="27" fillId="3" borderId="31" xfId="0" applyFont="1" applyFill="1" applyBorder="1" applyAlignment="1" applyProtection="1">
      <alignment horizontal="center" vertical="center" wrapText="1"/>
      <protection locked="0"/>
    </xf>
    <xf numFmtId="0" fontId="27" fillId="3" borderId="28" xfId="0" applyFont="1" applyFill="1" applyBorder="1" applyAlignment="1">
      <alignment horizontal="justify" vertical="top" wrapText="1"/>
    </xf>
    <xf numFmtId="0" fontId="32" fillId="6" borderId="28" xfId="0" applyFont="1" applyFill="1" applyBorder="1" applyAlignment="1" applyProtection="1">
      <alignment horizontal="center" vertical="center" wrapText="1"/>
      <protection locked="0"/>
    </xf>
    <xf numFmtId="9" fontId="27" fillId="6" borderId="28" xfId="0" applyNumberFormat="1" applyFont="1" applyFill="1" applyBorder="1" applyAlignment="1">
      <alignment horizontal="center" vertical="center" wrapText="1"/>
    </xf>
    <xf numFmtId="9" fontId="27" fillId="6" borderId="28" xfId="0" applyNumberFormat="1" applyFont="1" applyFill="1" applyBorder="1" applyAlignment="1">
      <alignment horizontal="justify" vertical="top" wrapText="1"/>
    </xf>
    <xf numFmtId="0" fontId="33" fillId="8" borderId="67" xfId="0" applyFont="1" applyFill="1" applyBorder="1" applyAlignment="1" applyProtection="1">
      <alignment horizontal="center" vertical="center" wrapText="1"/>
      <protection locked="0"/>
    </xf>
    <xf numFmtId="0" fontId="33" fillId="3" borderId="68" xfId="0" applyFont="1" applyFill="1" applyBorder="1" applyAlignment="1">
      <alignment horizontal="justify" vertical="center" wrapText="1"/>
    </xf>
    <xf numFmtId="9" fontId="33" fillId="3" borderId="68" xfId="0" applyNumberFormat="1" applyFont="1" applyFill="1" applyBorder="1" applyAlignment="1" applyProtection="1">
      <alignment horizontal="center" vertical="center" wrapText="1"/>
      <protection locked="0"/>
    </xf>
    <xf numFmtId="9" fontId="33" fillId="2" borderId="68" xfId="0" applyNumberFormat="1" applyFont="1" applyFill="1" applyBorder="1" applyAlignment="1">
      <alignment horizontal="center" vertical="center" wrapText="1"/>
    </xf>
    <xf numFmtId="10" fontId="33" fillId="3" borderId="68" xfId="0" applyNumberFormat="1" applyFont="1" applyFill="1" applyBorder="1" applyAlignment="1" applyProtection="1">
      <alignment horizontal="center" vertical="center" wrapText="1"/>
      <protection locked="0"/>
    </xf>
    <xf numFmtId="0" fontId="33" fillId="2" borderId="68" xfId="0" applyFont="1" applyFill="1" applyBorder="1" applyAlignment="1">
      <alignment horizontal="center" vertical="center" wrapText="1"/>
    </xf>
    <xf numFmtId="10" fontId="33" fillId="2" borderId="68" xfId="0" applyNumberFormat="1" applyFont="1" applyFill="1" applyBorder="1" applyAlignment="1" applyProtection="1">
      <alignment horizontal="center" vertical="center" wrapText="1"/>
      <protection locked="0"/>
    </xf>
    <xf numFmtId="0" fontId="33" fillId="3" borderId="68" xfId="0" applyFont="1" applyFill="1" applyBorder="1" applyAlignment="1">
      <alignment horizontal="center" vertical="center" wrapText="1"/>
    </xf>
    <xf numFmtId="0" fontId="27" fillId="3" borderId="68" xfId="0" applyFont="1" applyFill="1" applyBorder="1" applyAlignment="1" applyProtection="1">
      <alignment horizontal="center" vertical="center" wrapText="1"/>
      <protection locked="0"/>
    </xf>
    <xf numFmtId="0" fontId="27" fillId="3" borderId="0" xfId="0" applyFont="1" applyFill="1" applyAlignment="1" applyProtection="1">
      <alignment vertical="center" wrapText="1"/>
      <protection locked="0"/>
    </xf>
    <xf numFmtId="0" fontId="33" fillId="8" borderId="69" xfId="0" applyFont="1" applyFill="1" applyBorder="1" applyAlignment="1" applyProtection="1">
      <alignment horizontal="center" vertical="center" wrapText="1"/>
      <protection locked="0"/>
    </xf>
    <xf numFmtId="9" fontId="33" fillId="6" borderId="2" xfId="0" applyNumberFormat="1" applyFont="1" applyFill="1" applyBorder="1" applyAlignment="1">
      <alignment horizontal="justify" vertical="top" wrapText="1"/>
    </xf>
    <xf numFmtId="9" fontId="33" fillId="3" borderId="2" xfId="0" applyNumberFormat="1" applyFont="1" applyFill="1" applyBorder="1" applyAlignment="1">
      <alignment horizontal="justify" vertical="top" wrapText="1"/>
    </xf>
    <xf numFmtId="0" fontId="33" fillId="6" borderId="29" xfId="0" applyFont="1" applyFill="1" applyBorder="1" applyAlignment="1" applyProtection="1">
      <alignment horizontal="center" vertical="center" wrapText="1"/>
      <protection locked="0"/>
    </xf>
    <xf numFmtId="9" fontId="33" fillId="6" borderId="29" xfId="0" applyNumberFormat="1" applyFont="1" applyFill="1" applyBorder="1" applyAlignment="1">
      <alignment horizontal="justify" vertical="top" wrapText="1"/>
    </xf>
    <xf numFmtId="9" fontId="33" fillId="6" borderId="29" xfId="0" applyNumberFormat="1" applyFont="1" applyFill="1" applyBorder="1" applyAlignment="1">
      <alignment horizontal="center" vertical="center" wrapText="1"/>
    </xf>
    <xf numFmtId="9" fontId="33" fillId="6" borderId="28" xfId="0" applyNumberFormat="1" applyFont="1" applyFill="1" applyBorder="1" applyAlignment="1">
      <alignment horizontal="justify" vertical="top" wrapText="1"/>
    </xf>
    <xf numFmtId="0" fontId="27" fillId="2" borderId="0" xfId="0" applyFont="1" applyFill="1" applyAlignment="1" applyProtection="1">
      <alignment vertical="center" wrapText="1"/>
      <protection locked="0"/>
    </xf>
    <xf numFmtId="0" fontId="27" fillId="4" borderId="0" xfId="0" applyFont="1" applyFill="1" applyAlignment="1" applyProtection="1">
      <alignment vertical="center" wrapText="1"/>
      <protection locked="0"/>
    </xf>
    <xf numFmtId="0" fontId="27" fillId="0" borderId="0" xfId="0" applyFont="1" applyAlignment="1" applyProtection="1">
      <alignment vertical="center" wrapText="1"/>
      <protection locked="0"/>
    </xf>
    <xf numFmtId="10" fontId="27" fillId="0" borderId="0" xfId="0" applyNumberFormat="1" applyFont="1" applyAlignment="1" applyProtection="1">
      <alignment vertical="center" wrapText="1"/>
      <protection locked="0"/>
    </xf>
    <xf numFmtId="0" fontId="27" fillId="0" borderId="0" xfId="0" applyFont="1" applyAlignment="1">
      <alignment vertical="center" wrapText="1"/>
    </xf>
    <xf numFmtId="0" fontId="27" fillId="4" borderId="0" xfId="0" applyFont="1" applyFill="1" applyAlignment="1">
      <alignment vertical="center" wrapText="1"/>
    </xf>
    <xf numFmtId="0" fontId="32" fillId="4" borderId="0" xfId="0" applyFont="1" applyFill="1" applyAlignment="1">
      <alignment vertical="center" wrapText="1"/>
    </xf>
    <xf numFmtId="9" fontId="27" fillId="0" borderId="0" xfId="0" applyNumberFormat="1" applyFont="1" applyAlignment="1" applyProtection="1">
      <alignment vertical="center" wrapText="1"/>
      <protection locked="0"/>
    </xf>
    <xf numFmtId="0" fontId="33" fillId="0" borderId="0" xfId="0" applyFont="1" applyAlignment="1"/>
    <xf numFmtId="0" fontId="49" fillId="0" borderId="0" xfId="0" applyFont="1" applyBorder="1" applyAlignment="1">
      <alignment horizontal="justify" vertical="center" wrapText="1"/>
    </xf>
    <xf numFmtId="0" fontId="18" fillId="0" borderId="0" xfId="0" applyFont="1" applyBorder="1" applyAlignment="1">
      <alignment horizontal="justify" vertical="center" wrapText="1"/>
    </xf>
    <xf numFmtId="0" fontId="19" fillId="0" borderId="51" xfId="0" applyFont="1" applyBorder="1" applyAlignment="1">
      <alignment horizontal="center" vertical="center" wrapText="1"/>
    </xf>
    <xf numFmtId="0" fontId="19" fillId="0" borderId="0" xfId="0" applyFont="1" applyBorder="1" applyAlignment="1">
      <alignment horizontal="center" vertical="center" wrapText="1"/>
    </xf>
    <xf numFmtId="0" fontId="20" fillId="0" borderId="51" xfId="0" applyFont="1" applyBorder="1" applyAlignment="1">
      <alignment horizontal="left" vertical="center" wrapText="1"/>
    </xf>
    <xf numFmtId="0" fontId="20" fillId="0" borderId="0" xfId="0" applyFont="1" applyBorder="1" applyAlignment="1">
      <alignment horizontal="left" vertical="center" wrapText="1"/>
    </xf>
    <xf numFmtId="0" fontId="0" fillId="0" borderId="53" xfId="0" applyBorder="1" applyAlignment="1">
      <alignment horizontal="center" wrapText="1"/>
    </xf>
    <xf numFmtId="0" fontId="0" fillId="0" borderId="54" xfId="0" applyBorder="1" applyAlignment="1">
      <alignment horizontal="center" wrapText="1"/>
    </xf>
    <xf numFmtId="0" fontId="13" fillId="0" borderId="51" xfId="0" applyFont="1" applyBorder="1" applyAlignment="1">
      <alignment horizontal="center" vertical="center" wrapText="1"/>
    </xf>
    <xf numFmtId="0" fontId="13" fillId="0" borderId="0" xfId="0" applyFont="1" applyBorder="1" applyAlignment="1">
      <alignment horizontal="center" vertical="center" wrapText="1"/>
    </xf>
    <xf numFmtId="0" fontId="26" fillId="0" borderId="61" xfId="9" applyFont="1" applyBorder="1" applyAlignment="1">
      <alignment horizontal="center" vertical="center"/>
    </xf>
    <xf numFmtId="0" fontId="26" fillId="0" borderId="62" xfId="9" applyFont="1" applyBorder="1" applyAlignment="1">
      <alignment horizontal="center" vertical="center"/>
    </xf>
    <xf numFmtId="0" fontId="26" fillId="0" borderId="63" xfId="9" applyFont="1" applyBorder="1" applyAlignment="1">
      <alignment horizontal="center" vertical="center"/>
    </xf>
    <xf numFmtId="0" fontId="21" fillId="0" borderId="49" xfId="0" applyFont="1" applyBorder="1" applyAlignment="1">
      <alignment horizontal="center" vertical="center"/>
    </xf>
    <xf numFmtId="0" fontId="26" fillId="0" borderId="57" xfId="9" applyFont="1" applyBorder="1" applyAlignment="1">
      <alignment horizontal="center" vertical="center"/>
    </xf>
    <xf numFmtId="0" fontId="26" fillId="0" borderId="56" xfId="9" applyFont="1" applyBorder="1" applyAlignment="1">
      <alignment horizontal="center" vertical="center"/>
    </xf>
    <xf numFmtId="0" fontId="26" fillId="0" borderId="58" xfId="9" applyFont="1" applyBorder="1" applyAlignment="1">
      <alignment horizontal="center" vertical="center"/>
    </xf>
    <xf numFmtId="0" fontId="26" fillId="0" borderId="59" xfId="9" applyFont="1" applyBorder="1" applyAlignment="1">
      <alignment horizontal="center" vertical="center"/>
    </xf>
    <xf numFmtId="0" fontId="26" fillId="0" borderId="11" xfId="9" applyFont="1" applyBorder="1" applyAlignment="1">
      <alignment horizontal="center" vertical="center"/>
    </xf>
    <xf numFmtId="0" fontId="26" fillId="0" borderId="60" xfId="9" applyFont="1" applyBorder="1" applyAlignment="1">
      <alignment horizontal="center" vertical="center"/>
    </xf>
    <xf numFmtId="0" fontId="27" fillId="9" borderId="2" xfId="1" applyFont="1" applyFill="1" applyBorder="1" applyAlignment="1">
      <alignment horizontal="center" vertical="center" wrapText="1"/>
    </xf>
    <xf numFmtId="0" fontId="27" fillId="9" borderId="3" xfId="1" applyFont="1" applyFill="1" applyBorder="1" applyAlignment="1">
      <alignment horizontal="center" vertical="center" wrapText="1"/>
    </xf>
    <xf numFmtId="0" fontId="28" fillId="9" borderId="2" xfId="1" applyFont="1" applyFill="1" applyBorder="1" applyAlignment="1">
      <alignment horizontal="center" vertical="center" wrapText="1"/>
    </xf>
    <xf numFmtId="14" fontId="27" fillId="9" borderId="2" xfId="1" applyNumberFormat="1" applyFont="1" applyFill="1" applyBorder="1" applyAlignment="1">
      <alignment horizontal="center" vertical="center" wrapText="1"/>
    </xf>
    <xf numFmtId="14" fontId="27" fillId="9" borderId="3" xfId="1" applyNumberFormat="1" applyFont="1" applyFill="1" applyBorder="1" applyAlignment="1">
      <alignment horizontal="center" vertical="center" wrapText="1"/>
    </xf>
    <xf numFmtId="0" fontId="29" fillId="9" borderId="2" xfId="1" applyFont="1" applyFill="1" applyBorder="1" applyAlignment="1">
      <alignment horizontal="center" vertical="center" wrapText="1"/>
    </xf>
    <xf numFmtId="0" fontId="27" fillId="9" borderId="2" xfId="1" applyFont="1" applyFill="1" applyBorder="1" applyAlignment="1" applyProtection="1">
      <alignment horizontal="center" vertical="center" wrapText="1"/>
      <protection locked="0"/>
    </xf>
    <xf numFmtId="0" fontId="27" fillId="9" borderId="3" xfId="1" applyFont="1" applyFill="1" applyBorder="1" applyAlignment="1" applyProtection="1">
      <alignment horizontal="center" vertical="center" wrapText="1"/>
      <protection locked="0"/>
    </xf>
    <xf numFmtId="0" fontId="27" fillId="9" borderId="5" xfId="1" applyFont="1" applyFill="1" applyBorder="1" applyAlignment="1">
      <alignment horizontal="center" vertical="center" wrapText="1"/>
    </xf>
    <xf numFmtId="0" fontId="27" fillId="9" borderId="1" xfId="1" applyFont="1" applyFill="1" applyBorder="1" applyAlignment="1">
      <alignment horizontal="center" vertical="center" wrapText="1"/>
    </xf>
    <xf numFmtId="0" fontId="27" fillId="9" borderId="6" xfId="1" applyFont="1" applyFill="1" applyBorder="1" applyAlignment="1">
      <alignment horizontal="center" vertical="center" wrapText="1"/>
    </xf>
    <xf numFmtId="0" fontId="29" fillId="9" borderId="6" xfId="1" applyFont="1" applyFill="1" applyBorder="1" applyAlignment="1">
      <alignment horizontal="center" vertical="center" wrapText="1"/>
    </xf>
    <xf numFmtId="0" fontId="28" fillId="9" borderId="6" xfId="1" applyFont="1" applyFill="1" applyBorder="1" applyAlignment="1">
      <alignment horizontal="center" vertical="center" wrapText="1"/>
    </xf>
    <xf numFmtId="0" fontId="27" fillId="9" borderId="7" xfId="1" applyFont="1" applyFill="1" applyBorder="1" applyAlignment="1">
      <alignment horizontal="center" vertical="center" wrapText="1"/>
    </xf>
    <xf numFmtId="0" fontId="30" fillId="9" borderId="1" xfId="1" applyFont="1" applyFill="1" applyBorder="1" applyAlignment="1" applyProtection="1">
      <alignment horizontal="center" vertical="center" wrapText="1"/>
      <protection locked="0"/>
    </xf>
    <xf numFmtId="0" fontId="30" fillId="9" borderId="2" xfId="1" applyFont="1" applyFill="1" applyBorder="1" applyAlignment="1" applyProtection="1">
      <alignment horizontal="center" vertical="center" wrapText="1"/>
      <protection locked="0"/>
    </xf>
    <xf numFmtId="14" fontId="30" fillId="9" borderId="2" xfId="1" applyNumberFormat="1" applyFont="1" applyFill="1" applyBorder="1" applyAlignment="1" applyProtection="1">
      <alignment horizontal="justify" vertical="center" wrapText="1"/>
      <protection locked="0"/>
    </xf>
    <xf numFmtId="0" fontId="30" fillId="9" borderId="2" xfId="1" applyFont="1" applyFill="1" applyBorder="1" applyAlignment="1" applyProtection="1">
      <alignment horizontal="justify" vertical="center" wrapText="1"/>
      <protection locked="0"/>
    </xf>
    <xf numFmtId="0" fontId="30" fillId="9" borderId="2" xfId="1" applyFont="1" applyFill="1" applyBorder="1" applyAlignment="1">
      <alignment horizontal="center" vertical="center" wrapText="1"/>
    </xf>
    <xf numFmtId="0" fontId="27" fillId="9" borderId="1" xfId="1" applyFont="1" applyFill="1" applyBorder="1" applyAlignment="1" applyProtection="1">
      <alignment horizontal="center" vertical="center" wrapText="1"/>
      <protection locked="0"/>
    </xf>
    <xf numFmtId="0" fontId="31" fillId="9" borderId="2" xfId="1" applyFont="1" applyFill="1" applyBorder="1" applyAlignment="1" applyProtection="1">
      <alignment horizontal="center" vertical="center" wrapText="1"/>
      <protection locked="0"/>
    </xf>
    <xf numFmtId="0" fontId="31" fillId="9" borderId="3" xfId="1" applyFont="1" applyFill="1" applyBorder="1" applyAlignment="1" applyProtection="1">
      <alignment horizontal="center" vertical="center" wrapText="1"/>
      <protection locked="0"/>
    </xf>
    <xf numFmtId="0" fontId="35" fillId="9" borderId="6" xfId="1" applyFont="1" applyFill="1" applyBorder="1" applyAlignment="1">
      <alignment horizontal="center" vertical="center" wrapText="1"/>
    </xf>
    <xf numFmtId="0" fontId="35" fillId="9" borderId="2" xfId="1" applyFont="1" applyFill="1" applyBorder="1" applyAlignment="1">
      <alignment horizontal="center" vertical="center" wrapText="1"/>
    </xf>
    <xf numFmtId="0" fontId="34" fillId="9" borderId="6" xfId="1" applyFont="1" applyFill="1" applyBorder="1" applyAlignment="1">
      <alignment horizontal="center" vertical="center" wrapText="1"/>
    </xf>
    <xf numFmtId="0" fontId="30" fillId="9" borderId="6" xfId="1" applyFont="1" applyFill="1" applyBorder="1" applyAlignment="1">
      <alignment horizontal="center" vertical="center" wrapText="1"/>
    </xf>
    <xf numFmtId="0" fontId="30" fillId="9" borderId="7" xfId="1" applyFont="1" applyFill="1" applyBorder="1" applyAlignment="1">
      <alignment horizontal="center" vertical="center" wrapText="1"/>
    </xf>
    <xf numFmtId="0" fontId="34" fillId="9" borderId="2" xfId="1" applyFont="1" applyFill="1" applyBorder="1" applyAlignment="1">
      <alignment horizontal="center" vertical="center" wrapText="1"/>
    </xf>
    <xf numFmtId="14" fontId="30" fillId="9" borderId="2" xfId="1" applyNumberFormat="1" applyFont="1" applyFill="1" applyBorder="1" applyAlignment="1">
      <alignment horizontal="center" vertical="center" wrapText="1"/>
    </xf>
    <xf numFmtId="14" fontId="30" fillId="9" borderId="3" xfId="1" applyNumberFormat="1" applyFont="1" applyFill="1" applyBorder="1" applyAlignment="1">
      <alignment horizontal="center" vertical="center" wrapText="1"/>
    </xf>
    <xf numFmtId="0" fontId="30" fillId="10" borderId="1" xfId="1" applyFont="1" applyFill="1" applyBorder="1" applyAlignment="1" applyProtection="1">
      <alignment horizontal="center" vertical="center" wrapText="1"/>
      <protection locked="0"/>
    </xf>
    <xf numFmtId="0" fontId="30" fillId="10" borderId="2" xfId="1" applyFont="1" applyFill="1" applyBorder="1" applyAlignment="1" applyProtection="1">
      <alignment horizontal="center" vertical="center" wrapText="1"/>
      <protection locked="0"/>
    </xf>
    <xf numFmtId="0" fontId="30" fillId="11" borderId="2" xfId="1" applyFont="1" applyFill="1" applyBorder="1" applyAlignment="1" applyProtection="1">
      <alignment horizontal="center" vertical="center" wrapText="1"/>
      <protection locked="0"/>
    </xf>
    <xf numFmtId="0" fontId="31" fillId="12" borderId="2" xfId="1" applyFont="1" applyFill="1" applyBorder="1" applyAlignment="1" applyProtection="1">
      <alignment horizontal="center" vertical="center" wrapText="1"/>
      <protection locked="0"/>
    </xf>
    <xf numFmtId="0" fontId="31" fillId="12" borderId="3" xfId="1" applyFont="1" applyFill="1" applyBorder="1" applyAlignment="1" applyProtection="1">
      <alignment horizontal="center" vertical="center" wrapText="1"/>
      <protection locked="0"/>
    </xf>
    <xf numFmtId="0" fontId="27" fillId="9" borderId="2" xfId="1" applyFont="1" applyFill="1" applyBorder="1" applyAlignment="1" applyProtection="1">
      <alignment horizontal="justify" vertical="center" wrapText="1"/>
      <protection locked="0"/>
    </xf>
    <xf numFmtId="0" fontId="27" fillId="9" borderId="2" xfId="1" applyFont="1" applyFill="1" applyBorder="1" applyAlignment="1">
      <alignment horizontal="justify" vertical="center" wrapText="1"/>
    </xf>
    <xf numFmtId="0" fontId="30" fillId="9" borderId="2" xfId="1" applyFont="1" applyFill="1" applyBorder="1" applyAlignment="1">
      <alignment horizontal="justify" vertical="center" wrapText="1"/>
    </xf>
    <xf numFmtId="14" fontId="27" fillId="9" borderId="2" xfId="1" applyNumberFormat="1" applyFont="1" applyFill="1" applyBorder="1" applyAlignment="1" applyProtection="1">
      <alignment horizontal="justify" vertical="center" wrapText="1"/>
      <protection locked="0"/>
    </xf>
    <xf numFmtId="0" fontId="30" fillId="10" borderId="2" xfId="1" applyFont="1" applyFill="1" applyBorder="1" applyAlignment="1" applyProtection="1">
      <alignment horizontal="justify" vertical="center" wrapText="1"/>
      <protection locked="0"/>
    </xf>
    <xf numFmtId="0" fontId="27" fillId="9" borderId="5" xfId="1" applyFont="1" applyFill="1" applyBorder="1" applyAlignment="1">
      <alignment horizontal="center" vertical="center"/>
    </xf>
    <xf numFmtId="0" fontId="27" fillId="9" borderId="1" xfId="1" applyFont="1" applyFill="1" applyBorder="1" applyAlignment="1">
      <alignment horizontal="center" vertical="center"/>
    </xf>
    <xf numFmtId="0" fontId="30" fillId="9" borderId="2" xfId="4" applyFont="1" applyFill="1" applyBorder="1" applyAlignment="1">
      <alignment horizontal="center" vertical="center" wrapText="1"/>
    </xf>
    <xf numFmtId="0" fontId="35" fillId="9" borderId="6" xfId="4" applyFont="1" applyFill="1" applyBorder="1" applyAlignment="1">
      <alignment horizontal="center" vertical="center" wrapText="1"/>
    </xf>
    <xf numFmtId="0" fontId="35" fillId="9" borderId="2" xfId="4" applyFont="1" applyFill="1" applyBorder="1" applyAlignment="1">
      <alignment horizontal="center" vertical="center" wrapText="1"/>
    </xf>
    <xf numFmtId="0" fontId="34" fillId="9" borderId="6" xfId="4" applyFont="1" applyFill="1" applyBorder="1" applyAlignment="1">
      <alignment horizontal="center" vertical="center" wrapText="1"/>
    </xf>
    <xf numFmtId="0" fontId="30" fillId="9" borderId="6" xfId="4" applyFont="1" applyFill="1" applyBorder="1" applyAlignment="1">
      <alignment horizontal="center" vertical="center" wrapText="1"/>
    </xf>
    <xf numFmtId="0" fontId="30" fillId="9" borderId="7" xfId="4" applyFont="1" applyFill="1" applyBorder="1" applyAlignment="1">
      <alignment horizontal="center" vertical="center" wrapText="1"/>
    </xf>
    <xf numFmtId="0" fontId="34" fillId="9" borderId="2" xfId="4" applyFont="1" applyFill="1" applyBorder="1" applyAlignment="1">
      <alignment horizontal="center" vertical="center" wrapText="1"/>
    </xf>
    <xf numFmtId="0" fontId="27" fillId="9" borderId="2" xfId="4" applyFont="1" applyFill="1" applyBorder="1" applyAlignment="1">
      <alignment horizontal="center" vertical="center" wrapText="1"/>
    </xf>
    <xf numFmtId="0" fontId="27" fillId="9" borderId="3" xfId="4" applyFont="1" applyFill="1" applyBorder="1" applyAlignment="1">
      <alignment horizontal="center" vertical="center" wrapText="1"/>
    </xf>
    <xf numFmtId="14" fontId="30" fillId="9" borderId="2" xfId="4" applyNumberFormat="1" applyFont="1" applyFill="1" applyBorder="1" applyAlignment="1">
      <alignment horizontal="center" vertical="center" wrapText="1"/>
    </xf>
    <xf numFmtId="14" fontId="30" fillId="9" borderId="3" xfId="4" applyNumberFormat="1" applyFont="1" applyFill="1" applyBorder="1" applyAlignment="1">
      <alignment horizontal="center" vertical="center" wrapText="1"/>
    </xf>
    <xf numFmtId="0" fontId="30" fillId="10" borderId="1" xfId="0" applyFont="1" applyFill="1" applyBorder="1" applyAlignment="1" applyProtection="1">
      <alignment horizontal="center" vertical="center" wrapText="1"/>
      <protection locked="0"/>
    </xf>
    <xf numFmtId="0" fontId="30" fillId="10" borderId="2" xfId="0" applyFont="1" applyFill="1" applyBorder="1" applyAlignment="1" applyProtection="1">
      <alignment horizontal="center" vertical="center" wrapText="1"/>
      <protection locked="0"/>
    </xf>
    <xf numFmtId="0" fontId="27" fillId="9" borderId="2" xfId="0" applyFont="1" applyFill="1" applyBorder="1" applyAlignment="1" applyProtection="1">
      <alignment horizontal="center" vertical="center" wrapText="1"/>
      <protection locked="0"/>
    </xf>
    <xf numFmtId="0" fontId="27" fillId="9" borderId="3" xfId="0" applyFont="1" applyFill="1" applyBorder="1" applyAlignment="1" applyProtection="1">
      <alignment horizontal="center" vertical="center" wrapText="1"/>
      <protection locked="0"/>
    </xf>
    <xf numFmtId="0" fontId="27" fillId="9" borderId="2" xfId="0" applyFont="1" applyFill="1" applyBorder="1" applyAlignment="1" applyProtection="1">
      <alignment horizontal="justify" vertical="center" wrapText="1"/>
      <protection locked="0"/>
    </xf>
    <xf numFmtId="0" fontId="27" fillId="9" borderId="2" xfId="0" applyFont="1" applyFill="1" applyBorder="1" applyAlignment="1">
      <alignment horizontal="justify" vertical="center" wrapText="1"/>
    </xf>
    <xf numFmtId="0" fontId="33" fillId="9" borderId="2" xfId="0" applyFont="1" applyFill="1" applyBorder="1" applyAlignment="1" applyProtection="1">
      <alignment horizontal="justify" vertical="center" wrapText="1"/>
      <protection locked="0"/>
    </xf>
    <xf numFmtId="0" fontId="27" fillId="9" borderId="5" xfId="4" applyFont="1" applyFill="1" applyBorder="1" applyAlignment="1">
      <alignment horizontal="center" vertical="center" wrapText="1"/>
    </xf>
    <xf numFmtId="0" fontId="27" fillId="9" borderId="1" xfId="4" applyFont="1" applyFill="1" applyBorder="1" applyAlignment="1">
      <alignment horizontal="center" vertical="center" wrapText="1"/>
    </xf>
    <xf numFmtId="14" fontId="30" fillId="9" borderId="2" xfId="0" applyNumberFormat="1" applyFont="1" applyFill="1" applyBorder="1" applyAlignment="1" applyProtection="1">
      <alignment horizontal="justify" vertical="center" wrapText="1"/>
      <protection locked="0"/>
    </xf>
    <xf numFmtId="0" fontId="30" fillId="9" borderId="2" xfId="0" applyFont="1" applyFill="1" applyBorder="1" applyAlignment="1" applyProtection="1">
      <alignment horizontal="justify" vertical="center" wrapText="1"/>
      <protection locked="0"/>
    </xf>
    <xf numFmtId="0" fontId="30" fillId="9" borderId="2" xfId="0" applyFont="1" applyFill="1" applyBorder="1" applyAlignment="1" applyProtection="1">
      <alignment horizontal="center" vertical="center" wrapText="1"/>
      <protection locked="0"/>
    </xf>
    <xf numFmtId="0" fontId="30" fillId="11" borderId="2" xfId="0" applyFont="1" applyFill="1" applyBorder="1" applyAlignment="1" applyProtection="1">
      <alignment horizontal="center" vertical="center" wrapText="1"/>
      <protection locked="0"/>
    </xf>
    <xf numFmtId="0" fontId="31" fillId="12" borderId="2" xfId="0" applyFont="1" applyFill="1" applyBorder="1" applyAlignment="1" applyProtection="1">
      <alignment horizontal="center" vertical="center" wrapText="1"/>
      <protection locked="0"/>
    </xf>
    <xf numFmtId="0" fontId="31" fillId="12" borderId="3" xfId="0" applyFont="1" applyFill="1" applyBorder="1" applyAlignment="1" applyProtection="1">
      <alignment horizontal="center" vertical="center" wrapText="1"/>
      <protection locked="0"/>
    </xf>
    <xf numFmtId="0" fontId="27" fillId="3" borderId="2" xfId="1" applyFont="1" applyFill="1" applyBorder="1" applyAlignment="1">
      <alignment horizontal="center" vertical="center" wrapText="1"/>
    </xf>
    <xf numFmtId="0" fontId="30" fillId="12" borderId="2" xfId="1" applyFont="1" applyFill="1" applyBorder="1" applyAlignment="1" applyProtection="1">
      <alignment horizontal="center" vertical="center" wrapText="1"/>
      <protection locked="0"/>
    </xf>
    <xf numFmtId="0" fontId="30" fillId="12" borderId="3" xfId="1" applyFont="1" applyFill="1" applyBorder="1" applyAlignment="1" applyProtection="1">
      <alignment horizontal="center" vertical="center" wrapText="1"/>
      <protection locked="0"/>
    </xf>
    <xf numFmtId="0" fontId="27" fillId="3" borderId="9" xfId="1" applyFont="1" applyFill="1" applyBorder="1" applyAlignment="1">
      <alignment horizontal="center" vertical="center" wrapText="1"/>
    </xf>
    <xf numFmtId="0" fontId="30" fillId="9" borderId="13" xfId="1" applyFont="1" applyFill="1" applyBorder="1" applyAlignment="1">
      <alignment horizontal="center" vertical="center" wrapText="1"/>
    </xf>
    <xf numFmtId="0" fontId="30" fillId="9" borderId="14" xfId="1" applyFont="1" applyFill="1" applyBorder="1" applyAlignment="1">
      <alignment horizontal="center" vertical="center" wrapText="1"/>
    </xf>
    <xf numFmtId="0" fontId="30" fillId="9" borderId="15" xfId="1" applyFont="1" applyFill="1" applyBorder="1" applyAlignment="1">
      <alignment horizontal="center" vertical="center" wrapText="1"/>
    </xf>
    <xf numFmtId="0" fontId="30" fillId="9" borderId="22" xfId="1" applyFont="1" applyFill="1" applyBorder="1" applyAlignment="1">
      <alignment horizontal="center" vertical="center" wrapText="1"/>
    </xf>
    <xf numFmtId="0" fontId="30" fillId="9" borderId="23" xfId="1" applyFont="1" applyFill="1" applyBorder="1" applyAlignment="1">
      <alignment horizontal="center" vertical="center" wrapText="1"/>
    </xf>
    <xf numFmtId="0" fontId="30" fillId="9" borderId="24" xfId="1" applyFont="1" applyFill="1" applyBorder="1" applyAlignment="1">
      <alignment horizontal="center" vertical="center" wrapText="1"/>
    </xf>
    <xf numFmtId="0" fontId="30" fillId="9" borderId="20" xfId="1" applyFont="1" applyFill="1" applyBorder="1" applyAlignment="1">
      <alignment horizontal="center" vertical="center" wrapText="1"/>
    </xf>
    <xf numFmtId="0" fontId="30" fillId="9" borderId="0" xfId="1" applyFont="1" applyFill="1" applyBorder="1" applyAlignment="1">
      <alignment horizontal="center" vertical="center" wrapText="1"/>
    </xf>
    <xf numFmtId="0" fontId="30" fillId="9" borderId="21" xfId="1" applyFont="1" applyFill="1" applyBorder="1" applyAlignment="1">
      <alignment horizontal="center" vertical="center" wrapText="1"/>
    </xf>
    <xf numFmtId="0" fontId="30" fillId="9" borderId="16" xfId="1" applyFont="1" applyFill="1" applyBorder="1" applyAlignment="1">
      <alignment horizontal="center" vertical="center" wrapText="1"/>
    </xf>
    <xf numFmtId="0" fontId="30" fillId="9" borderId="17" xfId="1" applyFont="1" applyFill="1" applyBorder="1" applyAlignment="1">
      <alignment horizontal="center" vertical="center" wrapText="1"/>
    </xf>
    <xf numFmtId="0" fontId="30" fillId="9" borderId="18" xfId="1" applyFont="1" applyFill="1" applyBorder="1" applyAlignment="1">
      <alignment horizontal="center" vertical="center" wrapText="1"/>
    </xf>
    <xf numFmtId="0" fontId="27" fillId="9" borderId="16" xfId="1" applyFont="1" applyFill="1" applyBorder="1" applyAlignment="1">
      <alignment horizontal="center" vertical="center" wrapText="1"/>
    </xf>
    <xf numFmtId="0" fontId="27" fillId="9" borderId="17" xfId="1" applyFont="1" applyFill="1" applyBorder="1" applyAlignment="1">
      <alignment horizontal="center" vertical="center" wrapText="1"/>
    </xf>
    <xf numFmtId="0" fontId="27" fillId="9" borderId="18" xfId="1" applyFont="1" applyFill="1" applyBorder="1" applyAlignment="1">
      <alignment horizontal="center" vertical="center" wrapText="1"/>
    </xf>
    <xf numFmtId="14" fontId="30" fillId="9" borderId="16" xfId="1" applyNumberFormat="1" applyFont="1" applyFill="1" applyBorder="1" applyAlignment="1">
      <alignment horizontal="center" vertical="center" wrapText="1"/>
    </xf>
    <xf numFmtId="14" fontId="30" fillId="9" borderId="17" xfId="1" applyNumberFormat="1" applyFont="1" applyFill="1" applyBorder="1" applyAlignment="1">
      <alignment horizontal="center" vertical="center" wrapText="1"/>
    </xf>
    <xf numFmtId="14" fontId="30" fillId="9" borderId="18" xfId="1" applyNumberFormat="1" applyFont="1" applyFill="1" applyBorder="1" applyAlignment="1">
      <alignment horizontal="center" vertical="center" wrapText="1"/>
    </xf>
    <xf numFmtId="0" fontId="27" fillId="9" borderId="36" xfId="1" applyFont="1" applyFill="1" applyBorder="1" applyAlignment="1" applyProtection="1">
      <alignment horizontal="center" vertical="center" wrapText="1"/>
      <protection locked="0"/>
    </xf>
    <xf numFmtId="0" fontId="27" fillId="9" borderId="37" xfId="1" applyFont="1" applyFill="1" applyBorder="1" applyAlignment="1" applyProtection="1">
      <alignment horizontal="center" vertical="center" wrapText="1"/>
      <protection locked="0"/>
    </xf>
    <xf numFmtId="0" fontId="27" fillId="9" borderId="13" xfId="1" applyFont="1" applyFill="1" applyBorder="1" applyAlignment="1">
      <alignment horizontal="center" vertical="center" wrapText="1"/>
    </xf>
    <xf numFmtId="0" fontId="27" fillId="9" borderId="14" xfId="1" applyFont="1" applyFill="1" applyBorder="1" applyAlignment="1">
      <alignment horizontal="center" vertical="center" wrapText="1"/>
    </xf>
    <xf numFmtId="0" fontId="27" fillId="9" borderId="15" xfId="1" applyFont="1" applyFill="1" applyBorder="1" applyAlignment="1">
      <alignment horizontal="center" vertical="center" wrapText="1"/>
    </xf>
    <xf numFmtId="0" fontId="27" fillId="9" borderId="22" xfId="1" applyFont="1" applyFill="1" applyBorder="1" applyAlignment="1">
      <alignment horizontal="center" vertical="center" wrapText="1"/>
    </xf>
    <xf numFmtId="0" fontId="27" fillId="9" borderId="23" xfId="1" applyFont="1" applyFill="1" applyBorder="1" applyAlignment="1">
      <alignment horizontal="center" vertical="center" wrapText="1"/>
    </xf>
    <xf numFmtId="0" fontId="27" fillId="9" borderId="24" xfId="1" applyFont="1" applyFill="1" applyBorder="1" applyAlignment="1">
      <alignment horizontal="center" vertical="center" wrapText="1"/>
    </xf>
    <xf numFmtId="0" fontId="30" fillId="10" borderId="26" xfId="1" applyFont="1" applyFill="1" applyBorder="1" applyAlignment="1" applyProtection="1">
      <alignment horizontal="center" vertical="center" wrapText="1"/>
      <protection locked="0"/>
    </xf>
    <xf numFmtId="0" fontId="30" fillId="10" borderId="27" xfId="1" applyFont="1" applyFill="1" applyBorder="1" applyAlignment="1" applyProtection="1">
      <alignment horizontal="center" vertical="center" wrapText="1"/>
      <protection locked="0"/>
    </xf>
    <xf numFmtId="0" fontId="30" fillId="9" borderId="28" xfId="1" applyFont="1" applyFill="1" applyBorder="1" applyAlignment="1" applyProtection="1">
      <alignment horizontal="left" vertical="center" wrapText="1"/>
      <protection locked="0"/>
    </xf>
    <xf numFmtId="0" fontId="30" fillId="9" borderId="29" xfId="1" applyFont="1" applyFill="1" applyBorder="1" applyAlignment="1" applyProtection="1">
      <alignment horizontal="center" vertical="center" wrapText="1"/>
      <protection locked="0"/>
    </xf>
    <xf numFmtId="0" fontId="30" fillId="9" borderId="28" xfId="1" applyFont="1" applyFill="1" applyBorder="1" applyAlignment="1">
      <alignment horizontal="center" vertical="center" wrapText="1"/>
    </xf>
    <xf numFmtId="0" fontId="27" fillId="9" borderId="28" xfId="1" applyFont="1" applyFill="1" applyBorder="1" applyAlignment="1" applyProtection="1">
      <alignment horizontal="center" vertical="center" wrapText="1"/>
      <protection locked="0"/>
    </xf>
    <xf numFmtId="0" fontId="27" fillId="9" borderId="0" xfId="1" applyFont="1" applyFill="1" applyBorder="1" applyAlignment="1" applyProtection="1">
      <alignment horizontal="center" vertical="center" wrapText="1"/>
      <protection locked="0"/>
    </xf>
    <xf numFmtId="0" fontId="27" fillId="9" borderId="21" xfId="1" applyFont="1" applyFill="1" applyBorder="1" applyAlignment="1" applyProtection="1">
      <alignment horizontal="center" vertical="center" wrapText="1"/>
      <protection locked="0"/>
    </xf>
    <xf numFmtId="0" fontId="27" fillId="9" borderId="12" xfId="1" applyFont="1" applyFill="1" applyBorder="1"/>
    <xf numFmtId="0" fontId="27" fillId="9" borderId="19" xfId="1" applyFont="1" applyFill="1" applyBorder="1"/>
    <xf numFmtId="0" fontId="27" fillId="9" borderId="25" xfId="1" applyFont="1" applyFill="1" applyBorder="1"/>
    <xf numFmtId="0" fontId="30" fillId="10" borderId="30" xfId="1" applyFont="1" applyFill="1" applyBorder="1" applyAlignment="1" applyProtection="1">
      <alignment horizontal="center" vertical="center" wrapText="1"/>
      <protection locked="0"/>
    </xf>
    <xf numFmtId="0" fontId="30" fillId="10" borderId="31" xfId="1" applyFont="1" applyFill="1" applyBorder="1" applyAlignment="1" applyProtection="1">
      <alignment horizontal="center" vertical="center" wrapText="1"/>
      <protection locked="0"/>
    </xf>
    <xf numFmtId="0" fontId="27" fillId="9" borderId="32" xfId="1" applyFont="1" applyFill="1" applyBorder="1" applyAlignment="1" applyProtection="1">
      <alignment horizontal="left" vertical="center" wrapText="1"/>
      <protection locked="0"/>
    </xf>
    <xf numFmtId="0" fontId="27" fillId="9" borderId="33" xfId="1" applyFont="1" applyFill="1" applyBorder="1" applyAlignment="1" applyProtection="1">
      <alignment horizontal="left" vertical="center" wrapText="1"/>
      <protection locked="0"/>
    </xf>
    <xf numFmtId="0" fontId="27" fillId="9" borderId="34" xfId="1" applyFont="1" applyFill="1" applyBorder="1" applyAlignment="1" applyProtection="1">
      <alignment horizontal="left" vertical="center" wrapText="1"/>
      <protection locked="0"/>
    </xf>
    <xf numFmtId="14" fontId="30" fillId="9" borderId="32" xfId="1" applyNumberFormat="1" applyFont="1" applyFill="1" applyBorder="1" applyAlignment="1" applyProtection="1">
      <alignment horizontal="center" vertical="center" wrapText="1"/>
      <protection locked="0"/>
    </xf>
    <xf numFmtId="0" fontId="30" fillId="9" borderId="33" xfId="1" applyFont="1" applyFill="1" applyBorder="1" applyAlignment="1" applyProtection="1">
      <alignment horizontal="center" vertical="center" wrapText="1"/>
      <protection locked="0"/>
    </xf>
    <xf numFmtId="0" fontId="30" fillId="9" borderId="35" xfId="1" applyFont="1" applyFill="1" applyBorder="1" applyAlignment="1" applyProtection="1">
      <alignment horizontal="center" vertical="center" wrapText="1"/>
      <protection locked="0"/>
    </xf>
    <xf numFmtId="0" fontId="30" fillId="10" borderId="41" xfId="1" applyFont="1" applyFill="1" applyBorder="1" applyAlignment="1" applyProtection="1">
      <alignment horizontal="center" vertical="center" wrapText="1"/>
      <protection locked="0"/>
    </xf>
    <xf numFmtId="0" fontId="30" fillId="10" borderId="40" xfId="1" applyFont="1" applyFill="1" applyBorder="1" applyAlignment="1" applyProtection="1">
      <alignment horizontal="center" vertical="center" wrapText="1"/>
      <protection locked="0"/>
    </xf>
    <xf numFmtId="0" fontId="30" fillId="11" borderId="2" xfId="1" applyFont="1" applyFill="1" applyBorder="1" applyAlignment="1" applyProtection="1">
      <alignment horizontal="justify" vertical="center" wrapText="1"/>
      <protection locked="0"/>
    </xf>
    <xf numFmtId="0" fontId="30" fillId="11" borderId="40" xfId="1" applyFont="1" applyFill="1" applyBorder="1" applyAlignment="1" applyProtection="1">
      <alignment horizontal="justify" vertical="center" wrapText="1"/>
      <protection locked="0"/>
    </xf>
    <xf numFmtId="0" fontId="30" fillId="10" borderId="38" xfId="1" applyFont="1" applyFill="1" applyBorder="1" applyAlignment="1" applyProtection="1">
      <alignment horizontal="center" vertical="center" wrapText="1"/>
      <protection locked="0"/>
    </xf>
    <xf numFmtId="0" fontId="30" fillId="10" borderId="36" xfId="1" applyFont="1" applyFill="1" applyBorder="1" applyAlignment="1" applyProtection="1">
      <alignment horizontal="center" vertical="center" wrapText="1"/>
      <protection locked="0"/>
    </xf>
    <xf numFmtId="0" fontId="30" fillId="10" borderId="39" xfId="1" applyFont="1" applyFill="1" applyBorder="1" applyAlignment="1" applyProtection="1">
      <alignment horizontal="center" vertical="center" wrapText="1"/>
      <protection locked="0"/>
    </xf>
    <xf numFmtId="0" fontId="30" fillId="9" borderId="40" xfId="1" applyFont="1" applyFill="1" applyBorder="1" applyAlignment="1" applyProtection="1">
      <alignment horizontal="center" vertical="center" wrapText="1"/>
      <protection locked="0"/>
    </xf>
    <xf numFmtId="0" fontId="30" fillId="9" borderId="42" xfId="1" applyFont="1" applyFill="1" applyBorder="1" applyAlignment="1" applyProtection="1">
      <alignment horizontal="center" vertical="center" wrapText="1"/>
      <protection locked="0"/>
    </xf>
    <xf numFmtId="0" fontId="30" fillId="12" borderId="35" xfId="1" applyFont="1" applyFill="1" applyBorder="1" applyAlignment="1" applyProtection="1">
      <alignment horizontal="center" vertical="center" wrapText="1"/>
      <protection locked="0"/>
    </xf>
    <xf numFmtId="0" fontId="37" fillId="9" borderId="0" xfId="1" applyFont="1" applyFill="1" applyBorder="1" applyAlignment="1" applyProtection="1">
      <alignment horizontal="center" vertical="center" wrapText="1"/>
      <protection locked="0"/>
    </xf>
    <xf numFmtId="0" fontId="37" fillId="9" borderId="21" xfId="1" applyFont="1" applyFill="1" applyBorder="1" applyAlignment="1" applyProtection="1">
      <alignment horizontal="center" vertical="center" wrapText="1"/>
      <protection locked="0"/>
    </xf>
    <xf numFmtId="0" fontId="38" fillId="10" borderId="26" xfId="1" applyFont="1" applyFill="1" applyBorder="1" applyAlignment="1" applyProtection="1">
      <alignment horizontal="center" vertical="center" wrapText="1"/>
      <protection locked="0"/>
    </xf>
    <xf numFmtId="0" fontId="38" fillId="10" borderId="27" xfId="1" applyFont="1" applyFill="1" applyBorder="1" applyAlignment="1" applyProtection="1">
      <alignment horizontal="center" vertical="center" wrapText="1"/>
      <protection locked="0"/>
    </xf>
    <xf numFmtId="0" fontId="38" fillId="9" borderId="29" xfId="1" applyFont="1" applyFill="1" applyBorder="1" applyAlignment="1" applyProtection="1">
      <alignment horizontal="center" vertical="center" wrapText="1"/>
      <protection locked="0"/>
    </xf>
    <xf numFmtId="0" fontId="38" fillId="10" borderId="30" xfId="1" applyFont="1" applyFill="1" applyBorder="1" applyAlignment="1" applyProtection="1">
      <alignment horizontal="center" vertical="center" wrapText="1"/>
      <protection locked="0"/>
    </xf>
    <xf numFmtId="0" fontId="38" fillId="10" borderId="31" xfId="1" applyFont="1" applyFill="1" applyBorder="1" applyAlignment="1" applyProtection="1">
      <alignment horizontal="center" vertical="center" wrapText="1"/>
      <protection locked="0"/>
    </xf>
    <xf numFmtId="14" fontId="38" fillId="9" borderId="32" xfId="1" applyNumberFormat="1" applyFont="1" applyFill="1" applyBorder="1" applyAlignment="1" applyProtection="1">
      <alignment horizontal="center" vertical="center" wrapText="1"/>
      <protection locked="0"/>
    </xf>
    <xf numFmtId="0" fontId="38" fillId="9" borderId="33" xfId="1" applyFont="1" applyFill="1" applyBorder="1" applyAlignment="1" applyProtection="1">
      <alignment horizontal="center" vertical="center" wrapText="1"/>
      <protection locked="0"/>
    </xf>
    <xf numFmtId="0" fontId="30" fillId="10" borderId="2" xfId="8" applyFont="1" applyFill="1" applyBorder="1" applyAlignment="1" applyProtection="1">
      <alignment horizontal="center" vertical="center" wrapText="1"/>
      <protection locked="0"/>
    </xf>
    <xf numFmtId="0" fontId="30" fillId="10" borderId="40" xfId="8" applyFont="1" applyFill="1" applyBorder="1" applyAlignment="1" applyProtection="1">
      <alignment horizontal="center" vertical="center" wrapText="1"/>
      <protection locked="0"/>
    </xf>
    <xf numFmtId="0" fontId="30" fillId="12" borderId="35" xfId="8" applyFont="1" applyFill="1" applyBorder="1" applyAlignment="1" applyProtection="1">
      <alignment horizontal="center" vertical="center" wrapText="1"/>
      <protection locked="0"/>
    </xf>
    <xf numFmtId="0" fontId="30" fillId="12" borderId="2" xfId="8" applyFont="1" applyFill="1" applyBorder="1" applyAlignment="1" applyProtection="1">
      <alignment horizontal="center" vertical="center" wrapText="1"/>
      <protection locked="0"/>
    </xf>
    <xf numFmtId="0" fontId="30" fillId="12" borderId="3" xfId="8" applyFont="1" applyFill="1" applyBorder="1" applyAlignment="1" applyProtection="1">
      <alignment horizontal="center" vertical="center" wrapText="1"/>
      <protection locked="0"/>
    </xf>
    <xf numFmtId="0" fontId="30" fillId="11" borderId="2" xfId="8" applyFont="1" applyFill="1" applyBorder="1" applyAlignment="1" applyProtection="1">
      <alignment horizontal="justify" vertical="center" wrapText="1"/>
      <protection locked="0"/>
    </xf>
    <xf numFmtId="0" fontId="30" fillId="11" borderId="40" xfId="8" applyFont="1" applyFill="1" applyBorder="1" applyAlignment="1" applyProtection="1">
      <alignment horizontal="justify" vertical="center" wrapText="1"/>
      <protection locked="0"/>
    </xf>
    <xf numFmtId="0" fontId="30" fillId="10" borderId="38" xfId="8" applyFont="1" applyFill="1" applyBorder="1" applyAlignment="1" applyProtection="1">
      <alignment horizontal="center" vertical="center" wrapText="1"/>
      <protection locked="0"/>
    </xf>
    <xf numFmtId="0" fontId="30" fillId="10" borderId="36" xfId="8" applyFont="1" applyFill="1" applyBorder="1" applyAlignment="1" applyProtection="1">
      <alignment horizontal="center" vertical="center" wrapText="1"/>
      <protection locked="0"/>
    </xf>
    <xf numFmtId="0" fontId="30" fillId="10" borderId="39" xfId="8" applyFont="1" applyFill="1" applyBorder="1" applyAlignment="1" applyProtection="1">
      <alignment horizontal="center" vertical="center" wrapText="1"/>
      <protection locked="0"/>
    </xf>
    <xf numFmtId="0" fontId="30" fillId="9" borderId="40" xfId="8" applyFont="1" applyFill="1" applyBorder="1" applyAlignment="1" applyProtection="1">
      <alignment horizontal="center" vertical="center" wrapText="1"/>
      <protection locked="0"/>
    </xf>
    <xf numFmtId="0" fontId="30" fillId="9" borderId="42" xfId="8" applyFont="1" applyFill="1" applyBorder="1" applyAlignment="1" applyProtection="1">
      <alignment horizontal="center" vertical="center" wrapText="1"/>
      <protection locked="0"/>
    </xf>
    <xf numFmtId="0" fontId="30" fillId="10" borderId="1" xfId="8" applyFont="1" applyFill="1" applyBorder="1" applyAlignment="1" applyProtection="1">
      <alignment horizontal="center" vertical="center" wrapText="1"/>
      <protection locked="0"/>
    </xf>
    <xf numFmtId="0" fontId="30" fillId="10" borderId="41" xfId="8" applyFont="1" applyFill="1" applyBorder="1" applyAlignment="1" applyProtection="1">
      <alignment horizontal="center" vertical="center" wrapText="1"/>
      <protection locked="0"/>
    </xf>
    <xf numFmtId="0" fontId="30" fillId="10" borderId="30" xfId="8" applyFont="1" applyFill="1" applyBorder="1" applyAlignment="1" applyProtection="1">
      <alignment horizontal="center" vertical="center" wrapText="1"/>
      <protection locked="0"/>
    </xf>
    <xf numFmtId="0" fontId="30" fillId="10" borderId="31" xfId="8" applyFont="1" applyFill="1" applyBorder="1" applyAlignment="1" applyProtection="1">
      <alignment horizontal="center" vertical="center" wrapText="1"/>
      <protection locked="0"/>
    </xf>
    <xf numFmtId="0" fontId="27" fillId="9" borderId="32" xfId="8" applyFont="1" applyFill="1" applyBorder="1" applyAlignment="1" applyProtection="1">
      <alignment horizontal="left" vertical="center" wrapText="1"/>
      <protection locked="0"/>
    </xf>
    <xf numFmtId="0" fontId="27" fillId="9" borderId="33" xfId="8" applyFont="1" applyFill="1" applyBorder="1" applyAlignment="1" applyProtection="1">
      <alignment horizontal="left" vertical="center" wrapText="1"/>
      <protection locked="0"/>
    </xf>
    <xf numFmtId="0" fontId="27" fillId="9" borderId="34" xfId="8" applyFont="1" applyFill="1" applyBorder="1" applyAlignment="1" applyProtection="1">
      <alignment horizontal="left" vertical="center" wrapText="1"/>
      <protection locked="0"/>
    </xf>
    <xf numFmtId="14" fontId="30" fillId="9" borderId="32" xfId="8" applyNumberFormat="1" applyFont="1" applyFill="1" applyBorder="1" applyAlignment="1" applyProtection="1">
      <alignment horizontal="center" vertical="center" wrapText="1"/>
      <protection locked="0"/>
    </xf>
    <xf numFmtId="0" fontId="30" fillId="9" borderId="33" xfId="8" applyFont="1" applyFill="1" applyBorder="1" applyAlignment="1" applyProtection="1">
      <alignment horizontal="center" vertical="center" wrapText="1"/>
      <protection locked="0"/>
    </xf>
    <xf numFmtId="0" fontId="30" fillId="9" borderId="35" xfId="8" applyFont="1" applyFill="1" applyBorder="1" applyAlignment="1" applyProtection="1">
      <alignment horizontal="center" vertical="center" wrapText="1"/>
      <protection locked="0"/>
    </xf>
    <xf numFmtId="0" fontId="27" fillId="9" borderId="2" xfId="8" applyFont="1" applyFill="1" applyBorder="1" applyAlignment="1" applyProtection="1">
      <alignment horizontal="center" vertical="center" wrapText="1"/>
      <protection locked="0"/>
    </xf>
    <xf numFmtId="0" fontId="27" fillId="9" borderId="3" xfId="8" applyFont="1" applyFill="1" applyBorder="1" applyAlignment="1" applyProtection="1">
      <alignment horizontal="center" vertical="center" wrapText="1"/>
      <protection locked="0"/>
    </xf>
    <xf numFmtId="0" fontId="27" fillId="9" borderId="36" xfId="8" applyFont="1" applyFill="1" applyBorder="1" applyAlignment="1" applyProtection="1">
      <alignment horizontal="center" vertical="center" wrapText="1"/>
      <protection locked="0"/>
    </xf>
    <xf numFmtId="0" fontId="27" fillId="9" borderId="37" xfId="8" applyFont="1" applyFill="1" applyBorder="1" applyAlignment="1" applyProtection="1">
      <alignment horizontal="center" vertical="center" wrapText="1"/>
      <protection locked="0"/>
    </xf>
    <xf numFmtId="0" fontId="30" fillId="10" borderId="26" xfId="8" applyFont="1" applyFill="1" applyBorder="1" applyAlignment="1" applyProtection="1">
      <alignment horizontal="center" vertical="center" wrapText="1"/>
      <protection locked="0"/>
    </xf>
    <xf numFmtId="0" fontId="30" fillId="10" borderId="27" xfId="8" applyFont="1" applyFill="1" applyBorder="1" applyAlignment="1" applyProtection="1">
      <alignment horizontal="center" vertical="center" wrapText="1"/>
      <protection locked="0"/>
    </xf>
    <xf numFmtId="0" fontId="30" fillId="9" borderId="28" xfId="8" applyFont="1" applyFill="1" applyBorder="1" applyAlignment="1" applyProtection="1">
      <alignment horizontal="center" vertical="center" wrapText="1"/>
      <protection locked="0"/>
    </xf>
    <xf numFmtId="0" fontId="30" fillId="9" borderId="29" xfId="8" applyFont="1" applyFill="1" applyBorder="1" applyAlignment="1" applyProtection="1">
      <alignment horizontal="center" vertical="center" wrapText="1"/>
      <protection locked="0"/>
    </xf>
    <xf numFmtId="0" fontId="30" fillId="9" borderId="28" xfId="8" applyFont="1" applyFill="1" applyBorder="1" applyAlignment="1">
      <alignment horizontal="center" vertical="center" wrapText="1"/>
    </xf>
    <xf numFmtId="0" fontId="27" fillId="9" borderId="28" xfId="8" applyFont="1" applyFill="1" applyBorder="1" applyAlignment="1" applyProtection="1">
      <alignment horizontal="center" vertical="center" wrapText="1"/>
      <protection locked="0"/>
    </xf>
    <xf numFmtId="0" fontId="27" fillId="9" borderId="0" xfId="8" applyFont="1" applyFill="1" applyBorder="1" applyAlignment="1" applyProtection="1">
      <alignment horizontal="center" vertical="center" wrapText="1"/>
      <protection locked="0"/>
    </xf>
    <xf numFmtId="0" fontId="27" fillId="9" borderId="21" xfId="8" applyFont="1" applyFill="1" applyBorder="1" applyAlignment="1" applyProtection="1">
      <alignment horizontal="center" vertical="center" wrapText="1"/>
      <protection locked="0"/>
    </xf>
    <xf numFmtId="0" fontId="27" fillId="9" borderId="32" xfId="8" applyFont="1" applyFill="1" applyBorder="1" applyAlignment="1" applyProtection="1">
      <alignment horizontal="center" vertical="center" wrapText="1"/>
      <protection locked="0"/>
    </xf>
    <xf numFmtId="0" fontId="27" fillId="9" borderId="33" xfId="8" applyFont="1" applyFill="1" applyBorder="1" applyAlignment="1" applyProtection="1">
      <alignment horizontal="center" vertical="center" wrapText="1"/>
      <protection locked="0"/>
    </xf>
    <xf numFmtId="0" fontId="27" fillId="9" borderId="34" xfId="8" applyFont="1" applyFill="1" applyBorder="1" applyAlignment="1" applyProtection="1">
      <alignment horizontal="center" vertical="center" wrapText="1"/>
      <protection locked="0"/>
    </xf>
    <xf numFmtId="0" fontId="38" fillId="10" borderId="1" xfId="1" applyFont="1" applyFill="1" applyBorder="1" applyAlignment="1" applyProtection="1">
      <alignment horizontal="center" vertical="center" wrapText="1"/>
      <protection locked="0"/>
    </xf>
    <xf numFmtId="0" fontId="38" fillId="10" borderId="2" xfId="1" applyFont="1" applyFill="1" applyBorder="1" applyAlignment="1" applyProtection="1">
      <alignment horizontal="center" vertical="center" wrapText="1"/>
      <protection locked="0"/>
    </xf>
    <xf numFmtId="0" fontId="37" fillId="9" borderId="2" xfId="1" applyFont="1" applyFill="1" applyBorder="1" applyAlignment="1" applyProtection="1">
      <alignment horizontal="center" vertical="center" wrapText="1"/>
      <protection locked="0"/>
    </xf>
    <xf numFmtId="0" fontId="37" fillId="9" borderId="3" xfId="1" applyFont="1" applyFill="1" applyBorder="1" applyAlignment="1" applyProtection="1">
      <alignment horizontal="center" vertical="center" wrapText="1"/>
      <protection locked="0"/>
    </xf>
    <xf numFmtId="0" fontId="27" fillId="9" borderId="5" xfId="1" applyFont="1" applyFill="1" applyBorder="1"/>
    <xf numFmtId="0" fontId="27" fillId="9" borderId="1" xfId="1" applyFont="1" applyFill="1" applyBorder="1"/>
    <xf numFmtId="14" fontId="30" fillId="9" borderId="2" xfId="1" applyNumberFormat="1" applyFont="1" applyFill="1" applyBorder="1" applyAlignment="1" applyProtection="1">
      <alignment horizontal="center" vertical="center" wrapText="1"/>
      <protection locked="0"/>
    </xf>
    <xf numFmtId="0" fontId="39" fillId="10" borderId="1" xfId="1" applyFont="1" applyFill="1" applyBorder="1" applyAlignment="1" applyProtection="1">
      <alignment horizontal="center" vertical="center" wrapText="1"/>
      <protection locked="0"/>
    </xf>
    <xf numFmtId="0" fontId="39" fillId="10" borderId="2" xfId="1" applyFont="1" applyFill="1" applyBorder="1" applyAlignment="1" applyProtection="1">
      <alignment horizontal="center" vertical="center" wrapText="1"/>
      <protection locked="0"/>
    </xf>
    <xf numFmtId="0" fontId="39" fillId="9" borderId="2" xfId="1" applyFont="1" applyFill="1" applyBorder="1" applyAlignment="1" applyProtection="1">
      <alignment horizontal="center" vertical="center" wrapText="1"/>
      <protection locked="0"/>
    </xf>
    <xf numFmtId="0" fontId="25" fillId="9" borderId="2" xfId="1" applyFont="1" applyFill="1" applyBorder="1" applyAlignment="1" applyProtection="1">
      <alignment horizontal="center" vertical="center" wrapText="1"/>
      <protection locked="0"/>
    </xf>
    <xf numFmtId="0" fontId="25" fillId="9" borderId="3" xfId="1" applyFont="1" applyFill="1" applyBorder="1" applyAlignment="1" applyProtection="1">
      <alignment horizontal="center" vertical="center" wrapText="1"/>
      <protection locked="0"/>
    </xf>
    <xf numFmtId="0" fontId="38" fillId="11" borderId="2" xfId="1" applyFont="1" applyFill="1" applyBorder="1" applyAlignment="1" applyProtection="1">
      <alignment horizontal="justify" vertical="center" wrapText="1"/>
      <protection locked="0"/>
    </xf>
    <xf numFmtId="0" fontId="38" fillId="9" borderId="2" xfId="1" applyFont="1" applyFill="1" applyBorder="1" applyAlignment="1" applyProtection="1">
      <alignment horizontal="center" vertical="center" wrapText="1"/>
      <protection locked="0"/>
    </xf>
  </cellXfs>
  <cellStyles count="10">
    <cellStyle name="Hipervínculo" xfId="9" builtinId="8"/>
    <cellStyle name="Millares [0] 2" xfId="7"/>
    <cellStyle name="Millares 2" xfId="5"/>
    <cellStyle name="Normal" xfId="0" builtinId="0"/>
    <cellStyle name="Normal 2 2" xfId="8"/>
    <cellStyle name="Normal 3" xfId="1"/>
    <cellStyle name="Normal 3 2" xfId="4"/>
    <cellStyle name="Porcentaje 2" xfId="2"/>
    <cellStyle name="Porcentaje 3" xfId="3"/>
    <cellStyle name="Porcentaje 4" xfId="6"/>
  </cellStyles>
  <dxfs count="166">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s>
  <tableStyles count="0" defaultTableStyle="TableStyleMedium2" defaultPivotStyle="PivotStyleLight16"/>
  <colors>
    <mruColors>
      <color rgb="FFCC00FF"/>
      <color rgb="FFFF33CC"/>
      <color rgb="FFFF3399"/>
      <color rgb="FFFF00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20" Type="http://schemas.openxmlformats.org/officeDocument/2006/relationships/worksheet" Target="worksheets/sheet20.xml"/><Relationship Id="rId41"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 Id="rId4" Type="http://schemas.openxmlformats.org/officeDocument/2006/relationships/image" Target="../media/image7.png"/></Relationships>
</file>

<file path=xl/drawings/_rels/drawing2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2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2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86590</xdr:colOff>
      <xdr:row>2</xdr:row>
      <xdr:rowOff>69273</xdr:rowOff>
    </xdr:from>
    <xdr:to>
      <xdr:col>14</xdr:col>
      <xdr:colOff>774388</xdr:colOff>
      <xdr:row>34</xdr:row>
      <xdr:rowOff>34637</xdr:rowOff>
    </xdr:to>
    <xdr:pic>
      <xdr:nvPicPr>
        <xdr:cNvPr id="4" name="Imagen 3">
          <a:extLst>
            <a:ext uri="{FF2B5EF4-FFF2-40B4-BE49-F238E27FC236}">
              <a16:creationId xmlns:a16="http://schemas.microsoft.com/office/drawing/2014/main" id="{7DFEB9D0-391F-4910-91C3-A7EF4A3D8B02}"/>
            </a:ext>
          </a:extLst>
        </xdr:cNvPr>
        <xdr:cNvPicPr>
          <a:picLocks noChangeAspect="1"/>
        </xdr:cNvPicPr>
      </xdr:nvPicPr>
      <xdr:blipFill>
        <a:blip xmlns:r="http://schemas.openxmlformats.org/officeDocument/2006/relationships" r:embed="rId1"/>
        <a:stretch>
          <a:fillRect/>
        </a:stretch>
      </xdr:blipFill>
      <xdr:spPr>
        <a:xfrm>
          <a:off x="848590" y="467591"/>
          <a:ext cx="11246941" cy="606136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60</xdr:col>
      <xdr:colOff>3263900</xdr:colOff>
      <xdr:row>24</xdr:row>
      <xdr:rowOff>12700</xdr:rowOff>
    </xdr:from>
    <xdr:ext cx="2638977" cy="895350"/>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59075" y="16033750"/>
          <a:ext cx="2638977" cy="895350"/>
        </a:xfrm>
        <a:prstGeom prst="rect">
          <a:avLst/>
        </a:prstGeom>
      </xdr:spPr>
    </xdr:pic>
    <xdr:clientData/>
  </xdr:oneCellAnchor>
  <xdr:twoCellAnchor editAs="oneCell">
    <xdr:from>
      <xdr:col>34</xdr:col>
      <xdr:colOff>0</xdr:colOff>
      <xdr:row>24</xdr:row>
      <xdr:rowOff>0</xdr:rowOff>
    </xdr:from>
    <xdr:to>
      <xdr:col>36</xdr:col>
      <xdr:colOff>2724149</xdr:colOff>
      <xdr:row>32</xdr:row>
      <xdr:rowOff>3176</xdr:rowOff>
    </xdr:to>
    <xdr:pic>
      <xdr:nvPicPr>
        <xdr:cNvPr id="3" name="Imagen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56550" y="16021050"/>
          <a:ext cx="5448300" cy="1174751"/>
        </a:xfrm>
        <a:prstGeom prst="rect">
          <a:avLst/>
        </a:prstGeom>
        <a:noFill/>
      </xdr:spPr>
    </xdr:pic>
    <xdr:clientData/>
  </xdr:twoCellAnchor>
  <xdr:twoCellAnchor editAs="oneCell">
    <xdr:from>
      <xdr:col>1</xdr:col>
      <xdr:colOff>48846</xdr:colOff>
      <xdr:row>1</xdr:row>
      <xdr:rowOff>36636</xdr:rowOff>
    </xdr:from>
    <xdr:to>
      <xdr:col>1</xdr:col>
      <xdr:colOff>732692</xdr:colOff>
      <xdr:row>5</xdr:row>
      <xdr:rowOff>97692</xdr:rowOff>
    </xdr:to>
    <xdr:pic>
      <xdr:nvPicPr>
        <xdr:cNvPr id="5" name="Imagen 4">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2019" y="109905"/>
          <a:ext cx="683846" cy="647210"/>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oneCellAnchor>
    <xdr:from>
      <xdr:col>60</xdr:col>
      <xdr:colOff>3263900</xdr:colOff>
      <xdr:row>28</xdr:row>
      <xdr:rowOff>12700</xdr:rowOff>
    </xdr:from>
    <xdr:ext cx="2638977" cy="895350"/>
    <xdr:pic>
      <xdr:nvPicPr>
        <xdr:cNvPr id="2" name="Imagen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92900" y="28663900"/>
          <a:ext cx="2638977" cy="895350"/>
        </a:xfrm>
        <a:prstGeom prst="rect">
          <a:avLst/>
        </a:prstGeom>
      </xdr:spPr>
    </xdr:pic>
    <xdr:clientData/>
  </xdr:oneCellAnchor>
  <xdr:twoCellAnchor editAs="oneCell">
    <xdr:from>
      <xdr:col>34</xdr:col>
      <xdr:colOff>0</xdr:colOff>
      <xdr:row>27</xdr:row>
      <xdr:rowOff>101600</xdr:rowOff>
    </xdr:from>
    <xdr:to>
      <xdr:col>36</xdr:col>
      <xdr:colOff>2873829</xdr:colOff>
      <xdr:row>34</xdr:row>
      <xdr:rowOff>140152</xdr:rowOff>
    </xdr:to>
    <xdr:pic>
      <xdr:nvPicPr>
        <xdr:cNvPr id="3" name="Imagen 2">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319325" y="28562300"/>
          <a:ext cx="5505450" cy="1184275"/>
        </a:xfrm>
        <a:prstGeom prst="rect">
          <a:avLst/>
        </a:prstGeom>
        <a:noFill/>
      </xdr:spPr>
    </xdr:pic>
    <xdr:clientData/>
  </xdr:twoCellAnchor>
  <xdr:twoCellAnchor editAs="oneCell">
    <xdr:from>
      <xdr:col>1</xdr:col>
      <xdr:colOff>35719</xdr:colOff>
      <xdr:row>1</xdr:row>
      <xdr:rowOff>130968</xdr:rowOff>
    </xdr:from>
    <xdr:to>
      <xdr:col>1</xdr:col>
      <xdr:colOff>607219</xdr:colOff>
      <xdr:row>5</xdr:row>
      <xdr:rowOff>59530</xdr:rowOff>
    </xdr:to>
    <xdr:pic>
      <xdr:nvPicPr>
        <xdr:cNvPr id="4" name="Imagen 3">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6688" y="202406"/>
          <a:ext cx="571500" cy="547687"/>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oneCellAnchor>
    <xdr:from>
      <xdr:col>60</xdr:col>
      <xdr:colOff>3263900</xdr:colOff>
      <xdr:row>24</xdr:row>
      <xdr:rowOff>12700</xdr:rowOff>
    </xdr:from>
    <xdr:ext cx="2638977" cy="895350"/>
    <xdr:pic>
      <xdr:nvPicPr>
        <xdr:cNvPr id="2" name="Imagen 1">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59075" y="16033750"/>
          <a:ext cx="2638977" cy="895350"/>
        </a:xfrm>
        <a:prstGeom prst="rect">
          <a:avLst/>
        </a:prstGeom>
      </xdr:spPr>
    </xdr:pic>
    <xdr:clientData/>
  </xdr:oneCellAnchor>
  <xdr:twoCellAnchor editAs="oneCell">
    <xdr:from>
      <xdr:col>34</xdr:col>
      <xdr:colOff>0</xdr:colOff>
      <xdr:row>24</xdr:row>
      <xdr:rowOff>0</xdr:rowOff>
    </xdr:from>
    <xdr:to>
      <xdr:col>36</xdr:col>
      <xdr:colOff>2795587</xdr:colOff>
      <xdr:row>32</xdr:row>
      <xdr:rowOff>3176</xdr:rowOff>
    </xdr:to>
    <xdr:pic>
      <xdr:nvPicPr>
        <xdr:cNvPr id="3" name="Imagen 2">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56550" y="16021050"/>
          <a:ext cx="5448300" cy="1174751"/>
        </a:xfrm>
        <a:prstGeom prst="rect">
          <a:avLst/>
        </a:prstGeom>
        <a:noFill/>
      </xdr:spPr>
    </xdr:pic>
    <xdr:clientData/>
  </xdr:twoCellAnchor>
  <xdr:twoCellAnchor editAs="oneCell">
    <xdr:from>
      <xdr:col>1</xdr:col>
      <xdr:colOff>35721</xdr:colOff>
      <xdr:row>1</xdr:row>
      <xdr:rowOff>21433</xdr:rowOff>
    </xdr:from>
    <xdr:to>
      <xdr:col>1</xdr:col>
      <xdr:colOff>595313</xdr:colOff>
      <xdr:row>5</xdr:row>
      <xdr:rowOff>95250</xdr:rowOff>
    </xdr:to>
    <xdr:pic>
      <xdr:nvPicPr>
        <xdr:cNvPr id="4" name="Imagen 3">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6690" y="92871"/>
          <a:ext cx="559592" cy="69294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oneCellAnchor>
    <xdr:from>
      <xdr:col>60</xdr:col>
      <xdr:colOff>3263900</xdr:colOff>
      <xdr:row>21</xdr:row>
      <xdr:rowOff>12700</xdr:rowOff>
    </xdr:from>
    <xdr:ext cx="2638977" cy="895350"/>
    <xdr:pic>
      <xdr:nvPicPr>
        <xdr:cNvPr id="2" name="Imagen 1">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816575" y="9775825"/>
          <a:ext cx="2638977" cy="895350"/>
        </a:xfrm>
        <a:prstGeom prst="rect">
          <a:avLst/>
        </a:prstGeom>
      </xdr:spPr>
    </xdr:pic>
    <xdr:clientData/>
  </xdr:oneCellAnchor>
  <xdr:twoCellAnchor editAs="oneCell">
    <xdr:from>
      <xdr:col>34</xdr:col>
      <xdr:colOff>0</xdr:colOff>
      <xdr:row>20</xdr:row>
      <xdr:rowOff>101600</xdr:rowOff>
    </xdr:from>
    <xdr:to>
      <xdr:col>36</xdr:col>
      <xdr:colOff>419101</xdr:colOff>
      <xdr:row>28</xdr:row>
      <xdr:rowOff>114299</xdr:rowOff>
    </xdr:to>
    <xdr:pic>
      <xdr:nvPicPr>
        <xdr:cNvPr id="3" name="Imagen 2">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252400" y="9721850"/>
          <a:ext cx="3067050" cy="1184275"/>
        </a:xfrm>
        <a:prstGeom prst="rect">
          <a:avLst/>
        </a:prstGeom>
        <a:noFill/>
      </xdr:spPr>
    </xdr:pic>
    <xdr:clientData/>
  </xdr:twoCellAnchor>
  <xdr:twoCellAnchor editAs="oneCell">
    <xdr:from>
      <xdr:col>1</xdr:col>
      <xdr:colOff>35718</xdr:colOff>
      <xdr:row>1</xdr:row>
      <xdr:rowOff>95250</xdr:rowOff>
    </xdr:from>
    <xdr:to>
      <xdr:col>1</xdr:col>
      <xdr:colOff>619124</xdr:colOff>
      <xdr:row>5</xdr:row>
      <xdr:rowOff>95249</xdr:rowOff>
    </xdr:to>
    <xdr:pic>
      <xdr:nvPicPr>
        <xdr:cNvPr id="4" name="Imagen 3">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6687" y="166688"/>
          <a:ext cx="583406" cy="61912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oneCellAnchor>
    <xdr:from>
      <xdr:col>60</xdr:col>
      <xdr:colOff>3263900</xdr:colOff>
      <xdr:row>25</xdr:row>
      <xdr:rowOff>12700</xdr:rowOff>
    </xdr:from>
    <xdr:ext cx="2638977" cy="895350"/>
    <xdr:pic>
      <xdr:nvPicPr>
        <xdr:cNvPr id="2" name="Imagen 1">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444850" y="20091400"/>
          <a:ext cx="2638977" cy="895350"/>
        </a:xfrm>
        <a:prstGeom prst="rect">
          <a:avLst/>
        </a:prstGeom>
      </xdr:spPr>
    </xdr:pic>
    <xdr:clientData/>
  </xdr:oneCellAnchor>
  <xdr:twoCellAnchor editAs="oneCell">
    <xdr:from>
      <xdr:col>34</xdr:col>
      <xdr:colOff>0</xdr:colOff>
      <xdr:row>24</xdr:row>
      <xdr:rowOff>101600</xdr:rowOff>
    </xdr:from>
    <xdr:to>
      <xdr:col>36</xdr:col>
      <xdr:colOff>419101</xdr:colOff>
      <xdr:row>32</xdr:row>
      <xdr:rowOff>114302</xdr:rowOff>
    </xdr:to>
    <xdr:pic>
      <xdr:nvPicPr>
        <xdr:cNvPr id="3" name="Imagen 2">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20037425"/>
          <a:ext cx="3067050" cy="1184275"/>
        </a:xfrm>
        <a:prstGeom prst="rect">
          <a:avLst/>
        </a:prstGeom>
        <a:noFill/>
      </xdr:spPr>
    </xdr:pic>
    <xdr:clientData/>
  </xdr:twoCellAnchor>
  <xdr:twoCellAnchor editAs="oneCell">
    <xdr:from>
      <xdr:col>1</xdr:col>
      <xdr:colOff>59531</xdr:colOff>
      <xdr:row>1</xdr:row>
      <xdr:rowOff>47624</xdr:rowOff>
    </xdr:from>
    <xdr:to>
      <xdr:col>1</xdr:col>
      <xdr:colOff>631031</xdr:colOff>
      <xdr:row>5</xdr:row>
      <xdr:rowOff>130968</xdr:rowOff>
    </xdr:to>
    <xdr:pic>
      <xdr:nvPicPr>
        <xdr:cNvPr id="4" name="Imagen 3">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119062"/>
          <a:ext cx="571500" cy="702469"/>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oneCellAnchor>
    <xdr:from>
      <xdr:col>60</xdr:col>
      <xdr:colOff>3263900</xdr:colOff>
      <xdr:row>22</xdr:row>
      <xdr:rowOff>12700</xdr:rowOff>
    </xdr:from>
    <xdr:ext cx="2638977" cy="895350"/>
    <xdr:pic>
      <xdr:nvPicPr>
        <xdr:cNvPr id="2" name="Imagen 1">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285050" y="15205075"/>
          <a:ext cx="2638977" cy="895350"/>
        </a:xfrm>
        <a:prstGeom prst="rect">
          <a:avLst/>
        </a:prstGeom>
      </xdr:spPr>
    </xdr:pic>
    <xdr:clientData/>
  </xdr:oneCellAnchor>
  <xdr:twoCellAnchor editAs="oneCell">
    <xdr:from>
      <xdr:col>34</xdr:col>
      <xdr:colOff>0</xdr:colOff>
      <xdr:row>21</xdr:row>
      <xdr:rowOff>101600</xdr:rowOff>
    </xdr:from>
    <xdr:to>
      <xdr:col>36</xdr:col>
      <xdr:colOff>419101</xdr:colOff>
      <xdr:row>29</xdr:row>
      <xdr:rowOff>114303</xdr:rowOff>
    </xdr:to>
    <xdr:pic>
      <xdr:nvPicPr>
        <xdr:cNvPr id="3" name="Imagen 2">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28950" y="15151100"/>
          <a:ext cx="3067051" cy="1184277"/>
        </a:xfrm>
        <a:prstGeom prst="rect">
          <a:avLst/>
        </a:prstGeom>
        <a:noFill/>
      </xdr:spPr>
    </xdr:pic>
    <xdr:clientData/>
  </xdr:twoCellAnchor>
  <xdr:twoCellAnchor editAs="oneCell">
    <xdr:from>
      <xdr:col>1</xdr:col>
      <xdr:colOff>47624</xdr:colOff>
      <xdr:row>1</xdr:row>
      <xdr:rowOff>71437</xdr:rowOff>
    </xdr:from>
    <xdr:to>
      <xdr:col>1</xdr:col>
      <xdr:colOff>619124</xdr:colOff>
      <xdr:row>5</xdr:row>
      <xdr:rowOff>119062</xdr:rowOff>
    </xdr:to>
    <xdr:pic>
      <xdr:nvPicPr>
        <xdr:cNvPr id="4" name="Imagen 3">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8593" y="142875"/>
          <a:ext cx="571500" cy="666750"/>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oneCellAnchor>
    <xdr:from>
      <xdr:col>60</xdr:col>
      <xdr:colOff>3263900</xdr:colOff>
      <xdr:row>27</xdr:row>
      <xdr:rowOff>12700</xdr:rowOff>
    </xdr:from>
    <xdr:ext cx="2638977" cy="895350"/>
    <xdr:pic>
      <xdr:nvPicPr>
        <xdr:cNvPr id="2" name="Imagen 1">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01700" y="23529925"/>
          <a:ext cx="2638977" cy="895350"/>
        </a:xfrm>
        <a:prstGeom prst="rect">
          <a:avLst/>
        </a:prstGeom>
      </xdr:spPr>
    </xdr:pic>
    <xdr:clientData/>
  </xdr:oneCellAnchor>
  <xdr:twoCellAnchor editAs="oneCell">
    <xdr:from>
      <xdr:col>34</xdr:col>
      <xdr:colOff>0</xdr:colOff>
      <xdr:row>26</xdr:row>
      <xdr:rowOff>101600</xdr:rowOff>
    </xdr:from>
    <xdr:to>
      <xdr:col>36</xdr:col>
      <xdr:colOff>432706</xdr:colOff>
      <xdr:row>34</xdr:row>
      <xdr:rowOff>114300</xdr:rowOff>
    </xdr:to>
    <xdr:pic>
      <xdr:nvPicPr>
        <xdr:cNvPr id="3" name="Imagen 2">
          <a:extLst>
            <a:ext uri="{FF2B5EF4-FFF2-40B4-BE49-F238E27FC236}">
              <a16:creationId xmlns:a16="http://schemas.microsoft.com/office/drawing/2014/main" id="{00000000-0008-0000-1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461700" y="23475950"/>
          <a:ext cx="3067049" cy="1184276"/>
        </a:xfrm>
        <a:prstGeom prst="rect">
          <a:avLst/>
        </a:prstGeom>
        <a:noFill/>
      </xdr:spPr>
    </xdr:pic>
    <xdr:clientData/>
  </xdr:twoCellAnchor>
  <xdr:twoCellAnchor editAs="oneCell">
    <xdr:from>
      <xdr:col>1</xdr:col>
      <xdr:colOff>11907</xdr:colOff>
      <xdr:row>1</xdr:row>
      <xdr:rowOff>85197</xdr:rowOff>
    </xdr:from>
    <xdr:to>
      <xdr:col>1</xdr:col>
      <xdr:colOff>645584</xdr:colOff>
      <xdr:row>5</xdr:row>
      <xdr:rowOff>93928</xdr:rowOff>
    </xdr:to>
    <xdr:pic>
      <xdr:nvPicPr>
        <xdr:cNvPr id="4" name="Imagen 3">
          <a:extLst>
            <a:ext uri="{FF2B5EF4-FFF2-40B4-BE49-F238E27FC236}">
              <a16:creationId xmlns:a16="http://schemas.microsoft.com/office/drawing/2014/main" id="{00000000-0008-0000-10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876" y="156635"/>
          <a:ext cx="633677" cy="627856"/>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oneCellAnchor>
    <xdr:from>
      <xdr:col>60</xdr:col>
      <xdr:colOff>3263900</xdr:colOff>
      <xdr:row>23</xdr:row>
      <xdr:rowOff>12700</xdr:rowOff>
    </xdr:from>
    <xdr:ext cx="2638977" cy="895350"/>
    <xdr:pic>
      <xdr:nvPicPr>
        <xdr:cNvPr id="2" name="Imagen 1">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30425" y="24034750"/>
          <a:ext cx="2638977" cy="895350"/>
        </a:xfrm>
        <a:prstGeom prst="rect">
          <a:avLst/>
        </a:prstGeom>
      </xdr:spPr>
    </xdr:pic>
    <xdr:clientData/>
  </xdr:oneCellAnchor>
  <xdr:twoCellAnchor editAs="oneCell">
    <xdr:from>
      <xdr:col>34</xdr:col>
      <xdr:colOff>0</xdr:colOff>
      <xdr:row>22</xdr:row>
      <xdr:rowOff>101600</xdr:rowOff>
    </xdr:from>
    <xdr:to>
      <xdr:col>36</xdr:col>
      <xdr:colOff>432708</xdr:colOff>
      <xdr:row>30</xdr:row>
      <xdr:rowOff>114300</xdr:rowOff>
    </xdr:to>
    <xdr:pic>
      <xdr:nvPicPr>
        <xdr:cNvPr id="3" name="Imagen 2">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23980775"/>
          <a:ext cx="3067050" cy="1184275"/>
        </a:xfrm>
        <a:prstGeom prst="rect">
          <a:avLst/>
        </a:prstGeom>
        <a:noFill/>
      </xdr:spPr>
    </xdr:pic>
    <xdr:clientData/>
  </xdr:twoCellAnchor>
  <xdr:twoCellAnchor editAs="oneCell">
    <xdr:from>
      <xdr:col>1</xdr:col>
      <xdr:colOff>59532</xdr:colOff>
      <xdr:row>1</xdr:row>
      <xdr:rowOff>54768</xdr:rowOff>
    </xdr:from>
    <xdr:to>
      <xdr:col>1</xdr:col>
      <xdr:colOff>600075</xdr:colOff>
      <xdr:row>5</xdr:row>
      <xdr:rowOff>85725</xdr:rowOff>
    </xdr:to>
    <xdr:pic>
      <xdr:nvPicPr>
        <xdr:cNvPr id="4" name="Imagen 3">
          <a:extLst>
            <a:ext uri="{FF2B5EF4-FFF2-40B4-BE49-F238E27FC236}">
              <a16:creationId xmlns:a16="http://schemas.microsoft.com/office/drawing/2014/main" id="{00000000-0008-0000-11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2882" y="130968"/>
          <a:ext cx="540543" cy="640557"/>
        </a:xfrm>
        <a:prstGeom prst="rect">
          <a:avLst/>
        </a:prstGeom>
        <a:noFill/>
      </xdr:spPr>
    </xdr:pic>
    <xdr:clientData/>
  </xdr:twoCellAnchor>
</xdr:wsDr>
</file>

<file path=xl/drawings/drawing18.xml><?xml version="1.0" encoding="utf-8"?>
<xdr:wsDr xmlns:xdr="http://schemas.openxmlformats.org/drawingml/2006/spreadsheetDrawing" xmlns:a="http://schemas.openxmlformats.org/drawingml/2006/main">
  <xdr:oneCellAnchor>
    <xdr:from>
      <xdr:col>60</xdr:col>
      <xdr:colOff>3263900</xdr:colOff>
      <xdr:row>24</xdr:row>
      <xdr:rowOff>12700</xdr:rowOff>
    </xdr:from>
    <xdr:ext cx="2638977" cy="895350"/>
    <xdr:pic>
      <xdr:nvPicPr>
        <xdr:cNvPr id="2" name="Imagen 1">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683100" y="21310600"/>
          <a:ext cx="2638977" cy="895350"/>
        </a:xfrm>
        <a:prstGeom prst="rect">
          <a:avLst/>
        </a:prstGeom>
      </xdr:spPr>
    </xdr:pic>
    <xdr:clientData/>
  </xdr:oneCellAnchor>
  <xdr:twoCellAnchor editAs="oneCell">
    <xdr:from>
      <xdr:col>34</xdr:col>
      <xdr:colOff>0</xdr:colOff>
      <xdr:row>23</xdr:row>
      <xdr:rowOff>101600</xdr:rowOff>
    </xdr:from>
    <xdr:to>
      <xdr:col>36</xdr:col>
      <xdr:colOff>432705</xdr:colOff>
      <xdr:row>31</xdr:row>
      <xdr:rowOff>114302</xdr:rowOff>
    </xdr:to>
    <xdr:pic>
      <xdr:nvPicPr>
        <xdr:cNvPr id="3" name="Imagen 2">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00" y="21256625"/>
          <a:ext cx="3067048" cy="1184275"/>
        </a:xfrm>
        <a:prstGeom prst="rect">
          <a:avLst/>
        </a:prstGeom>
        <a:noFill/>
      </xdr:spPr>
    </xdr:pic>
    <xdr:clientData/>
  </xdr:twoCellAnchor>
  <xdr:twoCellAnchor editAs="oneCell">
    <xdr:from>
      <xdr:col>1</xdr:col>
      <xdr:colOff>21166</xdr:colOff>
      <xdr:row>1</xdr:row>
      <xdr:rowOff>15874</xdr:rowOff>
    </xdr:from>
    <xdr:to>
      <xdr:col>2</xdr:col>
      <xdr:colOff>0</xdr:colOff>
      <xdr:row>5</xdr:row>
      <xdr:rowOff>116416</xdr:rowOff>
    </xdr:to>
    <xdr:pic>
      <xdr:nvPicPr>
        <xdr:cNvPr id="4" name="Imagen 3">
          <a:extLst>
            <a:ext uri="{FF2B5EF4-FFF2-40B4-BE49-F238E27FC236}">
              <a16:creationId xmlns:a16="http://schemas.microsoft.com/office/drawing/2014/main" id="{00000000-0008-0000-12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8749" y="89957"/>
          <a:ext cx="645584" cy="693209"/>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oneCellAnchor>
    <xdr:from>
      <xdr:col>60</xdr:col>
      <xdr:colOff>3263900</xdr:colOff>
      <xdr:row>32</xdr:row>
      <xdr:rowOff>12700</xdr:rowOff>
    </xdr:from>
    <xdr:ext cx="2638977" cy="895350"/>
    <xdr:pic>
      <xdr:nvPicPr>
        <xdr:cNvPr id="2" name="Imagen 1">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51750" y="14433550"/>
          <a:ext cx="2638977" cy="895350"/>
        </a:xfrm>
        <a:prstGeom prst="rect">
          <a:avLst/>
        </a:prstGeom>
      </xdr:spPr>
    </xdr:pic>
    <xdr:clientData/>
  </xdr:oneCellAnchor>
  <xdr:twoCellAnchor editAs="oneCell">
    <xdr:from>
      <xdr:col>34</xdr:col>
      <xdr:colOff>0</xdr:colOff>
      <xdr:row>31</xdr:row>
      <xdr:rowOff>101600</xdr:rowOff>
    </xdr:from>
    <xdr:to>
      <xdr:col>36</xdr:col>
      <xdr:colOff>1466850</xdr:colOff>
      <xdr:row>39</xdr:row>
      <xdr:rowOff>114300</xdr:rowOff>
    </xdr:to>
    <xdr:pic>
      <xdr:nvPicPr>
        <xdr:cNvPr id="3" name="Imagen 2">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822775" y="14379575"/>
          <a:ext cx="3067050" cy="1184276"/>
        </a:xfrm>
        <a:prstGeom prst="rect">
          <a:avLst/>
        </a:prstGeom>
        <a:noFill/>
      </xdr:spPr>
    </xdr:pic>
    <xdr:clientData/>
  </xdr:twoCellAnchor>
  <xdr:twoCellAnchor editAs="oneCell">
    <xdr:from>
      <xdr:col>1</xdr:col>
      <xdr:colOff>81642</xdr:colOff>
      <xdr:row>2</xdr:row>
      <xdr:rowOff>54429</xdr:rowOff>
    </xdr:from>
    <xdr:to>
      <xdr:col>1</xdr:col>
      <xdr:colOff>1251857</xdr:colOff>
      <xdr:row>6</xdr:row>
      <xdr:rowOff>299357</xdr:rowOff>
    </xdr:to>
    <xdr:pic>
      <xdr:nvPicPr>
        <xdr:cNvPr id="4" name="Imagen 3">
          <a:extLst>
            <a:ext uri="{FF2B5EF4-FFF2-40B4-BE49-F238E27FC236}">
              <a16:creationId xmlns:a16="http://schemas.microsoft.com/office/drawing/2014/main" id="{00000000-0008-0000-13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5967" y="654504"/>
          <a:ext cx="1170215" cy="117565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138546</xdr:colOff>
      <xdr:row>2</xdr:row>
      <xdr:rowOff>86591</xdr:rowOff>
    </xdr:from>
    <xdr:to>
      <xdr:col>15</xdr:col>
      <xdr:colOff>173161</xdr:colOff>
      <xdr:row>14</xdr:row>
      <xdr:rowOff>493143</xdr:rowOff>
    </xdr:to>
    <xdr:pic>
      <xdr:nvPicPr>
        <xdr:cNvPr id="15" name="Imagen 14">
          <a:extLst>
            <a:ext uri="{FF2B5EF4-FFF2-40B4-BE49-F238E27FC236}">
              <a16:creationId xmlns:a16="http://schemas.microsoft.com/office/drawing/2014/main" id="{0CCFE319-5D05-488B-A10F-02C679E351BE}"/>
            </a:ext>
          </a:extLst>
        </xdr:cNvPr>
        <xdr:cNvPicPr>
          <a:picLocks noChangeAspect="1"/>
        </xdr:cNvPicPr>
      </xdr:nvPicPr>
      <xdr:blipFill>
        <a:blip xmlns:r="http://schemas.openxmlformats.org/officeDocument/2006/relationships" r:embed="rId1"/>
        <a:stretch>
          <a:fillRect/>
        </a:stretch>
      </xdr:blipFill>
      <xdr:spPr>
        <a:xfrm>
          <a:off x="8780319" y="467591"/>
          <a:ext cx="3749365" cy="5480779"/>
        </a:xfrm>
        <a:prstGeom prst="rect">
          <a:avLst/>
        </a:prstGeom>
      </xdr:spPr>
    </xdr:pic>
    <xdr:clientData/>
  </xdr:twoCellAnchor>
  <xdr:twoCellAnchor editAs="oneCell">
    <xdr:from>
      <xdr:col>1</xdr:col>
      <xdr:colOff>231321</xdr:colOff>
      <xdr:row>2</xdr:row>
      <xdr:rowOff>0</xdr:rowOff>
    </xdr:from>
    <xdr:to>
      <xdr:col>6</xdr:col>
      <xdr:colOff>243227</xdr:colOff>
      <xdr:row>6</xdr:row>
      <xdr:rowOff>75992</xdr:rowOff>
    </xdr:to>
    <xdr:pic>
      <xdr:nvPicPr>
        <xdr:cNvPr id="17" name="Imagen 16" descr="Secretaria Distrital de Seguridad Convivencia Y Justicia">
          <a:extLst>
            <a:ext uri="{FF2B5EF4-FFF2-40B4-BE49-F238E27FC236}">
              <a16:creationId xmlns:a16="http://schemas.microsoft.com/office/drawing/2014/main" id="{9BEEEA30-BC9D-4AC1-A720-BF562CA7885A}"/>
            </a:ext>
          </a:extLst>
        </xdr:cNvPr>
        <xdr:cNvPicPr>
          <a:picLocks noChangeAspect="1" noChangeArrowheads="1"/>
        </xdr:cNvPicPr>
      </xdr:nvPicPr>
      <xdr:blipFill>
        <a:blip xmlns:r="http://schemas.openxmlformats.org/officeDocument/2006/relationships" r:embed="rId2">
          <a:duotone>
            <a:prstClr val="black"/>
            <a:schemeClr val="tx2">
              <a:tint val="45000"/>
              <a:satMod val="400000"/>
            </a:schemeClr>
          </a:duotone>
          <a:extLst>
            <a:ext uri="{28A0092B-C50C-407E-A947-70E740481C1C}">
              <a14:useLocalDpi xmlns:a14="http://schemas.microsoft.com/office/drawing/2010/main" val="0"/>
            </a:ext>
          </a:extLst>
        </a:blip>
        <a:srcRect/>
        <a:stretch>
          <a:fillRect/>
        </a:stretch>
      </xdr:blipFill>
      <xdr:spPr bwMode="auto">
        <a:xfrm>
          <a:off x="993321" y="394607"/>
          <a:ext cx="3821906" cy="837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60</xdr:col>
      <xdr:colOff>3263900</xdr:colOff>
      <xdr:row>24</xdr:row>
      <xdr:rowOff>12700</xdr:rowOff>
    </xdr:from>
    <xdr:ext cx="2638977" cy="895350"/>
    <xdr:pic>
      <xdr:nvPicPr>
        <xdr:cNvPr id="2" name="Imagen 1">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30425" y="24901525"/>
          <a:ext cx="2638977" cy="895350"/>
        </a:xfrm>
        <a:prstGeom prst="rect">
          <a:avLst/>
        </a:prstGeom>
      </xdr:spPr>
    </xdr:pic>
    <xdr:clientData/>
  </xdr:oneCellAnchor>
  <xdr:twoCellAnchor editAs="oneCell">
    <xdr:from>
      <xdr:col>34</xdr:col>
      <xdr:colOff>0</xdr:colOff>
      <xdr:row>23</xdr:row>
      <xdr:rowOff>101600</xdr:rowOff>
    </xdr:from>
    <xdr:to>
      <xdr:col>36</xdr:col>
      <xdr:colOff>432708</xdr:colOff>
      <xdr:row>31</xdr:row>
      <xdr:rowOff>114301</xdr:rowOff>
    </xdr:to>
    <xdr:pic>
      <xdr:nvPicPr>
        <xdr:cNvPr id="3" name="Imagen 2">
          <a:extLst>
            <a:ext uri="{FF2B5EF4-FFF2-40B4-BE49-F238E27FC236}">
              <a16:creationId xmlns:a16="http://schemas.microsoft.com/office/drawing/2014/main" id="{00000000-0008-0000-14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24847550"/>
          <a:ext cx="3067050" cy="1184275"/>
        </a:xfrm>
        <a:prstGeom prst="rect">
          <a:avLst/>
        </a:prstGeom>
        <a:noFill/>
      </xdr:spPr>
    </xdr:pic>
    <xdr:clientData/>
  </xdr:twoCellAnchor>
  <xdr:twoCellAnchor editAs="oneCell">
    <xdr:from>
      <xdr:col>1</xdr:col>
      <xdr:colOff>35719</xdr:colOff>
      <xdr:row>1</xdr:row>
      <xdr:rowOff>54769</xdr:rowOff>
    </xdr:from>
    <xdr:to>
      <xdr:col>1</xdr:col>
      <xdr:colOff>595313</xdr:colOff>
      <xdr:row>5</xdr:row>
      <xdr:rowOff>142874</xdr:rowOff>
    </xdr:to>
    <xdr:pic>
      <xdr:nvPicPr>
        <xdr:cNvPr id="4" name="Imagen 3">
          <a:extLst>
            <a:ext uri="{FF2B5EF4-FFF2-40B4-BE49-F238E27FC236}">
              <a16:creationId xmlns:a16="http://schemas.microsoft.com/office/drawing/2014/main" id="{00000000-0008-0000-14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6688" y="126207"/>
          <a:ext cx="559594" cy="707230"/>
        </a:xfrm>
        <a:prstGeom prst="rect">
          <a:avLst/>
        </a:prstGeom>
        <a:noFill/>
      </xdr:spPr>
    </xdr:pic>
    <xdr:clientData/>
  </xdr:twoCellAnchor>
  <xdr:twoCellAnchor>
    <xdr:from>
      <xdr:col>23</xdr:col>
      <xdr:colOff>261938</xdr:colOff>
      <xdr:row>15</xdr:row>
      <xdr:rowOff>797719</xdr:rowOff>
    </xdr:from>
    <xdr:to>
      <xdr:col>24</xdr:col>
      <xdr:colOff>1214438</xdr:colOff>
      <xdr:row>15</xdr:row>
      <xdr:rowOff>1131094</xdr:rowOff>
    </xdr:to>
    <xdr:pic>
      <xdr:nvPicPr>
        <xdr:cNvPr id="5" name="Imagen 4">
          <a:extLst>
            <a:ext uri="{FF2B5EF4-FFF2-40B4-BE49-F238E27FC236}">
              <a16:creationId xmlns:a16="http://schemas.microsoft.com/office/drawing/2014/main" id="{00000000-0008-0000-14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912263" y="13294519"/>
          <a:ext cx="23241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oneCellAnchor>
    <xdr:from>
      <xdr:col>60</xdr:col>
      <xdr:colOff>3263900</xdr:colOff>
      <xdr:row>23</xdr:row>
      <xdr:rowOff>12700</xdr:rowOff>
    </xdr:from>
    <xdr:ext cx="2638977" cy="895350"/>
    <xdr:pic>
      <xdr:nvPicPr>
        <xdr:cNvPr id="2" name="Imagen 1">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882500" y="13471525"/>
          <a:ext cx="2638977" cy="895350"/>
        </a:xfrm>
        <a:prstGeom prst="rect">
          <a:avLst/>
        </a:prstGeom>
      </xdr:spPr>
    </xdr:pic>
    <xdr:clientData/>
  </xdr:oneCellAnchor>
  <xdr:twoCellAnchor editAs="oneCell">
    <xdr:from>
      <xdr:col>34</xdr:col>
      <xdr:colOff>0</xdr:colOff>
      <xdr:row>22</xdr:row>
      <xdr:rowOff>101600</xdr:rowOff>
    </xdr:from>
    <xdr:to>
      <xdr:col>36</xdr:col>
      <xdr:colOff>432708</xdr:colOff>
      <xdr:row>30</xdr:row>
      <xdr:rowOff>114299</xdr:rowOff>
    </xdr:to>
    <xdr:pic>
      <xdr:nvPicPr>
        <xdr:cNvPr id="3" name="Imagen 2">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128325" y="13417550"/>
          <a:ext cx="3067050" cy="1184275"/>
        </a:xfrm>
        <a:prstGeom prst="rect">
          <a:avLst/>
        </a:prstGeom>
        <a:noFill/>
      </xdr:spPr>
    </xdr:pic>
    <xdr:clientData/>
  </xdr:twoCellAnchor>
  <xdr:twoCellAnchor editAs="oneCell">
    <xdr:from>
      <xdr:col>1</xdr:col>
      <xdr:colOff>23814</xdr:colOff>
      <xdr:row>1</xdr:row>
      <xdr:rowOff>97631</xdr:rowOff>
    </xdr:from>
    <xdr:to>
      <xdr:col>1</xdr:col>
      <xdr:colOff>631031</xdr:colOff>
      <xdr:row>6</xdr:row>
      <xdr:rowOff>0</xdr:rowOff>
    </xdr:to>
    <xdr:pic>
      <xdr:nvPicPr>
        <xdr:cNvPr id="4" name="Imagen 3">
          <a:extLst>
            <a:ext uri="{FF2B5EF4-FFF2-40B4-BE49-F238E27FC236}">
              <a16:creationId xmlns:a16="http://schemas.microsoft.com/office/drawing/2014/main" id="{00000000-0008-0000-15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4783" y="169069"/>
          <a:ext cx="607217" cy="676275"/>
        </a:xfrm>
        <a:prstGeom prst="rect">
          <a:avLst/>
        </a:prstGeom>
        <a:noFill/>
      </xdr:spPr>
    </xdr:pic>
    <xdr:clientData/>
  </xdr:twoCellAnchor>
</xdr:wsDr>
</file>

<file path=xl/drawings/drawing22.xml><?xml version="1.0" encoding="utf-8"?>
<xdr:wsDr xmlns:xdr="http://schemas.openxmlformats.org/drawingml/2006/spreadsheetDrawing" xmlns:a="http://schemas.openxmlformats.org/drawingml/2006/main">
  <xdr:oneCellAnchor>
    <xdr:from>
      <xdr:col>60</xdr:col>
      <xdr:colOff>3263900</xdr:colOff>
      <xdr:row>32</xdr:row>
      <xdr:rowOff>12700</xdr:rowOff>
    </xdr:from>
    <xdr:ext cx="2638977" cy="895350"/>
    <xdr:pic>
      <xdr:nvPicPr>
        <xdr:cNvPr id="2" name="Imagen 1">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282800" y="15300325"/>
          <a:ext cx="2638977" cy="895350"/>
        </a:xfrm>
        <a:prstGeom prst="rect">
          <a:avLst/>
        </a:prstGeom>
      </xdr:spPr>
    </xdr:pic>
    <xdr:clientData/>
  </xdr:oneCellAnchor>
  <xdr:twoCellAnchor editAs="oneCell">
    <xdr:from>
      <xdr:col>34</xdr:col>
      <xdr:colOff>0</xdr:colOff>
      <xdr:row>31</xdr:row>
      <xdr:rowOff>101600</xdr:rowOff>
    </xdr:from>
    <xdr:to>
      <xdr:col>36</xdr:col>
      <xdr:colOff>323851</xdr:colOff>
      <xdr:row>38</xdr:row>
      <xdr:rowOff>114300</xdr:rowOff>
    </xdr:to>
    <xdr:pic>
      <xdr:nvPicPr>
        <xdr:cNvPr id="3" name="Imagen 2">
          <a:extLst>
            <a:ext uri="{FF2B5EF4-FFF2-40B4-BE49-F238E27FC236}">
              <a16:creationId xmlns:a16="http://schemas.microsoft.com/office/drawing/2014/main" id="{00000000-0008-0000-16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690300" y="15246350"/>
          <a:ext cx="3067050" cy="1184275"/>
        </a:xfrm>
        <a:prstGeom prst="rect">
          <a:avLst/>
        </a:prstGeom>
        <a:noFill/>
      </xdr:spPr>
    </xdr:pic>
    <xdr:clientData/>
  </xdr:twoCellAnchor>
  <xdr:twoCellAnchor editAs="oneCell">
    <xdr:from>
      <xdr:col>1</xdr:col>
      <xdr:colOff>23813</xdr:colOff>
      <xdr:row>1</xdr:row>
      <xdr:rowOff>11907</xdr:rowOff>
    </xdr:from>
    <xdr:to>
      <xdr:col>1</xdr:col>
      <xdr:colOff>631031</xdr:colOff>
      <xdr:row>5</xdr:row>
      <xdr:rowOff>154781</xdr:rowOff>
    </xdr:to>
    <xdr:pic>
      <xdr:nvPicPr>
        <xdr:cNvPr id="4" name="Imagen 3">
          <a:extLst>
            <a:ext uri="{FF2B5EF4-FFF2-40B4-BE49-F238E27FC236}">
              <a16:creationId xmlns:a16="http://schemas.microsoft.com/office/drawing/2014/main" id="{00000000-0008-0000-16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3376" y="190501"/>
          <a:ext cx="607218" cy="845343"/>
        </a:xfrm>
        <a:prstGeom prst="rect">
          <a:avLst/>
        </a:prstGeom>
        <a:noFill/>
      </xdr:spPr>
    </xdr:pic>
    <xdr:clientData/>
  </xdr:twoCellAnchor>
</xdr:wsDr>
</file>

<file path=xl/drawings/drawing23.xml><?xml version="1.0" encoding="utf-8"?>
<xdr:wsDr xmlns:xdr="http://schemas.openxmlformats.org/drawingml/2006/spreadsheetDrawing" xmlns:a="http://schemas.openxmlformats.org/drawingml/2006/main">
  <xdr:oneCellAnchor>
    <xdr:from>
      <xdr:col>60</xdr:col>
      <xdr:colOff>3263900</xdr:colOff>
      <xdr:row>14</xdr:row>
      <xdr:rowOff>0</xdr:rowOff>
    </xdr:from>
    <xdr:ext cx="2638977" cy="895350"/>
    <xdr:pic>
      <xdr:nvPicPr>
        <xdr:cNvPr id="2" name="Imagen 1">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21000" y="14509750"/>
          <a:ext cx="2638977" cy="895350"/>
        </a:xfrm>
        <a:prstGeom prst="rect">
          <a:avLst/>
        </a:prstGeom>
      </xdr:spPr>
    </xdr:pic>
    <xdr:clientData/>
  </xdr:oneCellAnchor>
  <xdr:twoCellAnchor editAs="oneCell">
    <xdr:from>
      <xdr:col>34</xdr:col>
      <xdr:colOff>0</xdr:colOff>
      <xdr:row>14</xdr:row>
      <xdr:rowOff>0</xdr:rowOff>
    </xdr:from>
    <xdr:to>
      <xdr:col>36</xdr:col>
      <xdr:colOff>323851</xdr:colOff>
      <xdr:row>22</xdr:row>
      <xdr:rowOff>12700</xdr:rowOff>
    </xdr:to>
    <xdr:pic>
      <xdr:nvPicPr>
        <xdr:cNvPr id="3" name="Imagen 2">
          <a:extLst>
            <a:ext uri="{FF2B5EF4-FFF2-40B4-BE49-F238E27FC236}">
              <a16:creationId xmlns:a16="http://schemas.microsoft.com/office/drawing/2014/main" id="{00000000-0008-0000-17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14455775"/>
          <a:ext cx="3067050" cy="1184275"/>
        </a:xfrm>
        <a:prstGeom prst="rect">
          <a:avLst/>
        </a:prstGeom>
        <a:noFill/>
      </xdr:spPr>
    </xdr:pic>
    <xdr:clientData/>
  </xdr:twoCellAnchor>
  <xdr:twoCellAnchor editAs="oneCell">
    <xdr:from>
      <xdr:col>1</xdr:col>
      <xdr:colOff>54429</xdr:colOff>
      <xdr:row>1</xdr:row>
      <xdr:rowOff>13608</xdr:rowOff>
    </xdr:from>
    <xdr:to>
      <xdr:col>1</xdr:col>
      <xdr:colOff>857250</xdr:colOff>
      <xdr:row>5</xdr:row>
      <xdr:rowOff>136072</xdr:rowOff>
    </xdr:to>
    <xdr:pic>
      <xdr:nvPicPr>
        <xdr:cNvPr id="4" name="Imagen 3">
          <a:extLst>
            <a:ext uri="{FF2B5EF4-FFF2-40B4-BE49-F238E27FC236}">
              <a16:creationId xmlns:a16="http://schemas.microsoft.com/office/drawing/2014/main" id="{00000000-0008-0000-17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7393" y="176894"/>
          <a:ext cx="802821" cy="830035"/>
        </a:xfrm>
        <a:prstGeom prst="rect">
          <a:avLst/>
        </a:prstGeom>
        <a:noFill/>
      </xdr:spPr>
    </xdr:pic>
    <xdr:clientData/>
  </xdr:twoCellAnchor>
</xdr:wsDr>
</file>

<file path=xl/drawings/drawing24.xml><?xml version="1.0" encoding="utf-8"?>
<xdr:wsDr xmlns:xdr="http://schemas.openxmlformats.org/drawingml/2006/spreadsheetDrawing" xmlns:a="http://schemas.openxmlformats.org/drawingml/2006/main">
  <xdr:oneCellAnchor>
    <xdr:from>
      <xdr:col>60</xdr:col>
      <xdr:colOff>3263900</xdr:colOff>
      <xdr:row>21</xdr:row>
      <xdr:rowOff>12700</xdr:rowOff>
    </xdr:from>
    <xdr:ext cx="2638977" cy="895350"/>
    <xdr:pic>
      <xdr:nvPicPr>
        <xdr:cNvPr id="2" name="Imagen 1">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30425" y="20215225"/>
          <a:ext cx="2638977" cy="895350"/>
        </a:xfrm>
        <a:prstGeom prst="rect">
          <a:avLst/>
        </a:prstGeom>
      </xdr:spPr>
    </xdr:pic>
    <xdr:clientData/>
  </xdr:oneCellAnchor>
  <xdr:twoCellAnchor editAs="oneCell">
    <xdr:from>
      <xdr:col>34</xdr:col>
      <xdr:colOff>0</xdr:colOff>
      <xdr:row>20</xdr:row>
      <xdr:rowOff>101600</xdr:rowOff>
    </xdr:from>
    <xdr:to>
      <xdr:col>36</xdr:col>
      <xdr:colOff>323850</xdr:colOff>
      <xdr:row>28</xdr:row>
      <xdr:rowOff>114301</xdr:rowOff>
    </xdr:to>
    <xdr:pic>
      <xdr:nvPicPr>
        <xdr:cNvPr id="3" name="Imagen 2">
          <a:extLst>
            <a:ext uri="{FF2B5EF4-FFF2-40B4-BE49-F238E27FC236}">
              <a16:creationId xmlns:a16="http://schemas.microsoft.com/office/drawing/2014/main" id="{00000000-0008-0000-18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20161250"/>
          <a:ext cx="3067050" cy="1184275"/>
        </a:xfrm>
        <a:prstGeom prst="rect">
          <a:avLst/>
        </a:prstGeom>
        <a:noFill/>
      </xdr:spPr>
    </xdr:pic>
    <xdr:clientData/>
  </xdr:twoCellAnchor>
  <xdr:twoCellAnchor editAs="oneCell">
    <xdr:from>
      <xdr:col>1</xdr:col>
      <xdr:colOff>23814</xdr:colOff>
      <xdr:row>1</xdr:row>
      <xdr:rowOff>23814</xdr:rowOff>
    </xdr:from>
    <xdr:to>
      <xdr:col>1</xdr:col>
      <xdr:colOff>821531</xdr:colOff>
      <xdr:row>5</xdr:row>
      <xdr:rowOff>107156</xdr:rowOff>
    </xdr:to>
    <xdr:pic>
      <xdr:nvPicPr>
        <xdr:cNvPr id="4" name="Imagen 3">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3377" y="190502"/>
          <a:ext cx="797717" cy="750092"/>
        </a:xfrm>
        <a:prstGeom prst="rect">
          <a:avLst/>
        </a:prstGeom>
        <a:noFill/>
      </xdr:spPr>
    </xdr:pic>
    <xdr:clientData/>
  </xdr:twoCellAnchor>
</xdr:wsDr>
</file>

<file path=xl/drawings/drawing25.xml><?xml version="1.0" encoding="utf-8"?>
<xdr:wsDr xmlns:xdr="http://schemas.openxmlformats.org/drawingml/2006/spreadsheetDrawing" xmlns:a="http://schemas.openxmlformats.org/drawingml/2006/main">
  <xdr:oneCellAnchor>
    <xdr:from>
      <xdr:col>60</xdr:col>
      <xdr:colOff>3263900</xdr:colOff>
      <xdr:row>23</xdr:row>
      <xdr:rowOff>12700</xdr:rowOff>
    </xdr:from>
    <xdr:ext cx="2638977" cy="895350"/>
    <xdr:pic>
      <xdr:nvPicPr>
        <xdr:cNvPr id="2" name="Imagen 1">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30425" y="20205700"/>
          <a:ext cx="2638977" cy="895350"/>
        </a:xfrm>
        <a:prstGeom prst="rect">
          <a:avLst/>
        </a:prstGeom>
      </xdr:spPr>
    </xdr:pic>
    <xdr:clientData/>
  </xdr:oneCellAnchor>
  <xdr:twoCellAnchor editAs="oneCell">
    <xdr:from>
      <xdr:col>34</xdr:col>
      <xdr:colOff>0</xdr:colOff>
      <xdr:row>22</xdr:row>
      <xdr:rowOff>101600</xdr:rowOff>
    </xdr:from>
    <xdr:to>
      <xdr:col>36</xdr:col>
      <xdr:colOff>432708</xdr:colOff>
      <xdr:row>30</xdr:row>
      <xdr:rowOff>114300</xdr:rowOff>
    </xdr:to>
    <xdr:pic>
      <xdr:nvPicPr>
        <xdr:cNvPr id="3" name="Imagen 2">
          <a:extLst>
            <a:ext uri="{FF2B5EF4-FFF2-40B4-BE49-F238E27FC236}">
              <a16:creationId xmlns:a16="http://schemas.microsoft.com/office/drawing/2014/main" id="{00000000-0008-0000-19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20151725"/>
          <a:ext cx="3067050" cy="1184275"/>
        </a:xfrm>
        <a:prstGeom prst="rect">
          <a:avLst/>
        </a:prstGeom>
        <a:noFill/>
      </xdr:spPr>
    </xdr:pic>
    <xdr:clientData/>
  </xdr:twoCellAnchor>
  <xdr:twoCellAnchor editAs="oneCell">
    <xdr:from>
      <xdr:col>1</xdr:col>
      <xdr:colOff>11907</xdr:colOff>
      <xdr:row>1</xdr:row>
      <xdr:rowOff>35719</xdr:rowOff>
    </xdr:from>
    <xdr:to>
      <xdr:col>2</xdr:col>
      <xdr:colOff>0</xdr:colOff>
      <xdr:row>5</xdr:row>
      <xdr:rowOff>142875</xdr:rowOff>
    </xdr:to>
    <xdr:pic>
      <xdr:nvPicPr>
        <xdr:cNvPr id="4" name="Imagen 3">
          <a:extLst>
            <a:ext uri="{FF2B5EF4-FFF2-40B4-BE49-F238E27FC236}">
              <a16:creationId xmlns:a16="http://schemas.microsoft.com/office/drawing/2014/main" id="{00000000-0008-0000-19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876" y="107157"/>
          <a:ext cx="654843" cy="726281"/>
        </a:xfrm>
        <a:prstGeom prst="rect">
          <a:avLst/>
        </a:prstGeom>
        <a:noFill/>
      </xdr:spPr>
    </xdr:pic>
    <xdr:clientData/>
  </xdr:twoCellAnchor>
</xdr:wsDr>
</file>

<file path=xl/drawings/drawing26.xml><?xml version="1.0" encoding="utf-8"?>
<xdr:wsDr xmlns:xdr="http://schemas.openxmlformats.org/drawingml/2006/spreadsheetDrawing" xmlns:a="http://schemas.openxmlformats.org/drawingml/2006/main">
  <xdr:oneCellAnchor>
    <xdr:from>
      <xdr:col>60</xdr:col>
      <xdr:colOff>3263900</xdr:colOff>
      <xdr:row>22</xdr:row>
      <xdr:rowOff>0</xdr:rowOff>
    </xdr:from>
    <xdr:ext cx="2638977" cy="895350"/>
    <xdr:pic>
      <xdr:nvPicPr>
        <xdr:cNvPr id="2" name="Imagen 1">
          <a:extLst>
            <a:ext uri="{FF2B5EF4-FFF2-40B4-BE49-F238E27FC236}">
              <a16:creationId xmlns:a16="http://schemas.microsoft.com/office/drawing/2014/main" id="{00000000-0008-0000-1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30425" y="15887700"/>
          <a:ext cx="2638977" cy="895350"/>
        </a:xfrm>
        <a:prstGeom prst="rect">
          <a:avLst/>
        </a:prstGeom>
      </xdr:spPr>
    </xdr:pic>
    <xdr:clientData/>
  </xdr:oneCellAnchor>
  <xdr:twoCellAnchor editAs="oneCell">
    <xdr:from>
      <xdr:col>34</xdr:col>
      <xdr:colOff>0</xdr:colOff>
      <xdr:row>21</xdr:row>
      <xdr:rowOff>101600</xdr:rowOff>
    </xdr:from>
    <xdr:to>
      <xdr:col>36</xdr:col>
      <xdr:colOff>432708</xdr:colOff>
      <xdr:row>24</xdr:row>
      <xdr:rowOff>101412</xdr:rowOff>
    </xdr:to>
    <xdr:pic>
      <xdr:nvPicPr>
        <xdr:cNvPr id="3" name="Imagen 2">
          <a:extLst>
            <a:ext uri="{FF2B5EF4-FFF2-40B4-BE49-F238E27FC236}">
              <a16:creationId xmlns:a16="http://schemas.microsoft.com/office/drawing/2014/main" id="{00000000-0008-0000-1A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15065375"/>
          <a:ext cx="3067050" cy="1209488"/>
        </a:xfrm>
        <a:prstGeom prst="rect">
          <a:avLst/>
        </a:prstGeom>
        <a:noFill/>
      </xdr:spPr>
    </xdr:pic>
    <xdr:clientData/>
  </xdr:twoCellAnchor>
  <xdr:twoCellAnchor editAs="oneCell">
    <xdr:from>
      <xdr:col>1</xdr:col>
      <xdr:colOff>11907</xdr:colOff>
      <xdr:row>1</xdr:row>
      <xdr:rowOff>9526</xdr:rowOff>
    </xdr:from>
    <xdr:to>
      <xdr:col>1</xdr:col>
      <xdr:colOff>642937</xdr:colOff>
      <xdr:row>5</xdr:row>
      <xdr:rowOff>130968</xdr:rowOff>
    </xdr:to>
    <xdr:pic>
      <xdr:nvPicPr>
        <xdr:cNvPr id="4" name="Imagen 3">
          <a:extLst>
            <a:ext uri="{FF2B5EF4-FFF2-40B4-BE49-F238E27FC236}">
              <a16:creationId xmlns:a16="http://schemas.microsoft.com/office/drawing/2014/main" id="{00000000-0008-0000-1A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876" y="80964"/>
          <a:ext cx="631030" cy="74056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23813</xdr:colOff>
      <xdr:row>1</xdr:row>
      <xdr:rowOff>1</xdr:rowOff>
    </xdr:from>
    <xdr:to>
      <xdr:col>3</xdr:col>
      <xdr:colOff>369094</xdr:colOff>
      <xdr:row>4</xdr:row>
      <xdr:rowOff>147431</xdr:rowOff>
    </xdr:to>
    <xdr:pic>
      <xdr:nvPicPr>
        <xdr:cNvPr id="6" name="Imagen 5" descr="Secretaria Distrital de Seguridad Convivencia Y Justicia">
          <a:extLst>
            <a:ext uri="{FF2B5EF4-FFF2-40B4-BE49-F238E27FC236}">
              <a16:creationId xmlns:a16="http://schemas.microsoft.com/office/drawing/2014/main" id="{0E755F26-CA5B-4F78-9792-33867E185F3A}"/>
            </a:ext>
          </a:extLst>
        </xdr:cNvPr>
        <xdr:cNvPicPr>
          <a:picLocks noChangeAspect="1" noChangeArrowheads="1"/>
        </xdr:cNvPicPr>
      </xdr:nvPicPr>
      <xdr:blipFill>
        <a:blip xmlns:r="http://schemas.openxmlformats.org/officeDocument/2006/relationships" r:embed="rId1">
          <a:duotone>
            <a:prstClr val="black"/>
            <a:schemeClr val="tx2">
              <a:tint val="45000"/>
              <a:satMod val="400000"/>
            </a:schemeClr>
          </a:duotone>
          <a:extLst>
            <a:ext uri="{28A0092B-C50C-407E-A947-70E740481C1C}">
              <a14:useLocalDpi xmlns:a14="http://schemas.microsoft.com/office/drawing/2010/main" val="0"/>
            </a:ext>
          </a:extLst>
        </a:blip>
        <a:srcRect/>
        <a:stretch>
          <a:fillRect/>
        </a:stretch>
      </xdr:blipFill>
      <xdr:spPr bwMode="auto">
        <a:xfrm>
          <a:off x="785813" y="214314"/>
          <a:ext cx="3821906" cy="837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50</xdr:col>
      <xdr:colOff>1347107</xdr:colOff>
      <xdr:row>23</xdr:row>
      <xdr:rowOff>244929</xdr:rowOff>
    </xdr:from>
    <xdr:ext cx="2638977" cy="895350"/>
    <xdr:pic>
      <xdr:nvPicPr>
        <xdr:cNvPr id="2" name="Imagen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25750" y="12940393"/>
          <a:ext cx="2638977" cy="895350"/>
        </a:xfrm>
        <a:prstGeom prst="rect">
          <a:avLst/>
        </a:prstGeom>
      </xdr:spPr>
    </xdr:pic>
    <xdr:clientData/>
  </xdr:oneCellAnchor>
  <xdr:twoCellAnchor editAs="oneCell">
    <xdr:from>
      <xdr:col>1</xdr:col>
      <xdr:colOff>35718</xdr:colOff>
      <xdr:row>1</xdr:row>
      <xdr:rowOff>40821</xdr:rowOff>
    </xdr:from>
    <xdr:to>
      <xdr:col>1</xdr:col>
      <xdr:colOff>925286</xdr:colOff>
      <xdr:row>5</xdr:row>
      <xdr:rowOff>122464</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789" y="122464"/>
          <a:ext cx="889568" cy="680357"/>
        </a:xfrm>
        <a:prstGeom prst="rect">
          <a:avLst/>
        </a:prstGeom>
        <a:noFill/>
      </xdr:spPr>
    </xdr:pic>
    <xdr:clientData/>
  </xdr:twoCellAnchor>
  <xdr:twoCellAnchor editAs="oneCell">
    <xdr:from>
      <xdr:col>24</xdr:col>
      <xdr:colOff>161925</xdr:colOff>
      <xdr:row>23</xdr:row>
      <xdr:rowOff>0</xdr:rowOff>
    </xdr:from>
    <xdr:to>
      <xdr:col>26</xdr:col>
      <xdr:colOff>336096</xdr:colOff>
      <xdr:row>23</xdr:row>
      <xdr:rowOff>1168400</xdr:rowOff>
    </xdr:to>
    <xdr:pic>
      <xdr:nvPicPr>
        <xdr:cNvPr id="4" name="Imagen 3">
          <a:extLst>
            <a:ext uri="{FF2B5EF4-FFF2-40B4-BE49-F238E27FC236}">
              <a16:creationId xmlns:a16="http://schemas.microsoft.com/office/drawing/2014/main" id="{00000000-0008-0000-0400-000004000000}"/>
            </a:ext>
            <a:ext uri="{147F2762-F138-4A5C-976F-8EAC2B608ADB}">
              <a16:predDERef xmlns:a16="http://schemas.microsoft.com/office/drawing/2014/main" pred="{00000000-0008-0000-0000-000007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936575" y="14163675"/>
          <a:ext cx="3047999" cy="11684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57</xdr:col>
      <xdr:colOff>762000</xdr:colOff>
      <xdr:row>17</xdr:row>
      <xdr:rowOff>203200</xdr:rowOff>
    </xdr:from>
    <xdr:ext cx="2638977" cy="895350"/>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248500" y="10621169"/>
          <a:ext cx="2638977" cy="895350"/>
        </a:xfrm>
        <a:prstGeom prst="rect">
          <a:avLst/>
        </a:prstGeom>
      </xdr:spPr>
    </xdr:pic>
    <xdr:clientData/>
  </xdr:oneCellAnchor>
  <xdr:twoCellAnchor editAs="oneCell">
    <xdr:from>
      <xdr:col>32</xdr:col>
      <xdr:colOff>381001</xdr:colOff>
      <xdr:row>17</xdr:row>
      <xdr:rowOff>77787</xdr:rowOff>
    </xdr:from>
    <xdr:to>
      <xdr:col>35</xdr:col>
      <xdr:colOff>111608</xdr:colOff>
      <xdr:row>25</xdr:row>
      <xdr:rowOff>114299</xdr:rowOff>
    </xdr:to>
    <xdr:pic>
      <xdr:nvPicPr>
        <xdr:cNvPr id="3" name="Imagen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93032" y="10495756"/>
          <a:ext cx="3076264" cy="1179512"/>
        </a:xfrm>
        <a:prstGeom prst="rect">
          <a:avLst/>
        </a:prstGeom>
        <a:noFill/>
      </xdr:spPr>
    </xdr:pic>
    <xdr:clientData/>
  </xdr:twoCellAnchor>
  <xdr:twoCellAnchor editAs="oneCell">
    <xdr:from>
      <xdr:col>1</xdr:col>
      <xdr:colOff>49790</xdr:colOff>
      <xdr:row>1</xdr:row>
      <xdr:rowOff>73602</xdr:rowOff>
    </xdr:from>
    <xdr:to>
      <xdr:col>1</xdr:col>
      <xdr:colOff>748393</xdr:colOff>
      <xdr:row>5</xdr:row>
      <xdr:rowOff>136071</xdr:rowOff>
    </xdr:to>
    <xdr:pic>
      <xdr:nvPicPr>
        <xdr:cNvPr id="4" name="Imagen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5861" y="155245"/>
          <a:ext cx="698603" cy="661183"/>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60</xdr:col>
      <xdr:colOff>3263900</xdr:colOff>
      <xdr:row>32</xdr:row>
      <xdr:rowOff>12700</xdr:rowOff>
    </xdr:from>
    <xdr:ext cx="2638977" cy="895350"/>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025625" y="20215225"/>
          <a:ext cx="2638977" cy="895350"/>
        </a:xfrm>
        <a:prstGeom prst="rect">
          <a:avLst/>
        </a:prstGeom>
      </xdr:spPr>
    </xdr:pic>
    <xdr:clientData/>
  </xdr:oneCellAnchor>
  <xdr:twoCellAnchor editAs="oneCell">
    <xdr:from>
      <xdr:col>34</xdr:col>
      <xdr:colOff>0</xdr:colOff>
      <xdr:row>31</xdr:row>
      <xdr:rowOff>101600</xdr:rowOff>
    </xdr:from>
    <xdr:to>
      <xdr:col>36</xdr:col>
      <xdr:colOff>405494</xdr:colOff>
      <xdr:row>39</xdr:row>
      <xdr:rowOff>114301</xdr:rowOff>
    </xdr:to>
    <xdr:pic>
      <xdr:nvPicPr>
        <xdr:cNvPr id="3" name="Imagen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585525" y="20161250"/>
          <a:ext cx="3048000" cy="1184275"/>
        </a:xfrm>
        <a:prstGeom prst="rect">
          <a:avLst/>
        </a:prstGeom>
        <a:noFill/>
      </xdr:spPr>
    </xdr:pic>
    <xdr:clientData/>
  </xdr:twoCellAnchor>
  <xdr:twoCellAnchor editAs="oneCell">
    <xdr:from>
      <xdr:col>1</xdr:col>
      <xdr:colOff>23813</xdr:colOff>
      <xdr:row>1</xdr:row>
      <xdr:rowOff>47624</xdr:rowOff>
    </xdr:from>
    <xdr:to>
      <xdr:col>1</xdr:col>
      <xdr:colOff>607218</xdr:colOff>
      <xdr:row>5</xdr:row>
      <xdr:rowOff>142875</xdr:rowOff>
    </xdr:to>
    <xdr:pic>
      <xdr:nvPicPr>
        <xdr:cNvPr id="4" name="Imagen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4782" y="119062"/>
          <a:ext cx="583405" cy="714376"/>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oneCellAnchor>
    <xdr:from>
      <xdr:col>60</xdr:col>
      <xdr:colOff>3263900</xdr:colOff>
      <xdr:row>22</xdr:row>
      <xdr:rowOff>12700</xdr:rowOff>
    </xdr:from>
    <xdr:ext cx="2638977" cy="895350"/>
    <xdr:pic>
      <xdr:nvPicPr>
        <xdr:cNvPr id="2" name="Imagen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30425" y="22844125"/>
          <a:ext cx="2638977" cy="895350"/>
        </a:xfrm>
        <a:prstGeom prst="rect">
          <a:avLst/>
        </a:prstGeom>
      </xdr:spPr>
    </xdr:pic>
    <xdr:clientData/>
  </xdr:oneCellAnchor>
  <xdr:twoCellAnchor editAs="oneCell">
    <xdr:from>
      <xdr:col>34</xdr:col>
      <xdr:colOff>0</xdr:colOff>
      <xdr:row>21</xdr:row>
      <xdr:rowOff>101600</xdr:rowOff>
    </xdr:from>
    <xdr:to>
      <xdr:col>36</xdr:col>
      <xdr:colOff>432708</xdr:colOff>
      <xdr:row>29</xdr:row>
      <xdr:rowOff>114300</xdr:rowOff>
    </xdr:to>
    <xdr:pic>
      <xdr:nvPicPr>
        <xdr:cNvPr id="3" name="Imagen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22790150"/>
          <a:ext cx="3067050" cy="1184275"/>
        </a:xfrm>
        <a:prstGeom prst="rect">
          <a:avLst/>
        </a:prstGeom>
        <a:noFill/>
      </xdr:spPr>
    </xdr:pic>
    <xdr:clientData/>
  </xdr:twoCellAnchor>
  <xdr:twoCellAnchor editAs="oneCell">
    <xdr:from>
      <xdr:col>1</xdr:col>
      <xdr:colOff>47626</xdr:colOff>
      <xdr:row>1</xdr:row>
      <xdr:rowOff>23813</xdr:rowOff>
    </xdr:from>
    <xdr:to>
      <xdr:col>1</xdr:col>
      <xdr:colOff>642937</xdr:colOff>
      <xdr:row>5</xdr:row>
      <xdr:rowOff>119062</xdr:rowOff>
    </xdr:to>
    <xdr:pic>
      <xdr:nvPicPr>
        <xdr:cNvPr id="4" name="Imagen 3">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8595" y="95251"/>
          <a:ext cx="595311" cy="7143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oneCellAnchor>
    <xdr:from>
      <xdr:col>60</xdr:col>
      <xdr:colOff>3263900</xdr:colOff>
      <xdr:row>25</xdr:row>
      <xdr:rowOff>12700</xdr:rowOff>
    </xdr:from>
    <xdr:ext cx="2638977" cy="895350"/>
    <xdr:pic>
      <xdr:nvPicPr>
        <xdr:cNvPr id="2" name="Imagen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244825" y="16662400"/>
          <a:ext cx="2638977" cy="895350"/>
        </a:xfrm>
        <a:prstGeom prst="rect">
          <a:avLst/>
        </a:prstGeom>
      </xdr:spPr>
    </xdr:pic>
    <xdr:clientData/>
  </xdr:oneCellAnchor>
  <xdr:twoCellAnchor editAs="oneCell">
    <xdr:from>
      <xdr:col>34</xdr:col>
      <xdr:colOff>0</xdr:colOff>
      <xdr:row>24</xdr:row>
      <xdr:rowOff>101600</xdr:rowOff>
    </xdr:from>
    <xdr:to>
      <xdr:col>36</xdr:col>
      <xdr:colOff>419100</xdr:colOff>
      <xdr:row>32</xdr:row>
      <xdr:rowOff>114301</xdr:rowOff>
    </xdr:to>
    <xdr:pic>
      <xdr:nvPicPr>
        <xdr:cNvPr id="3" name="Imagen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652325" y="16608425"/>
          <a:ext cx="3067050" cy="1184275"/>
        </a:xfrm>
        <a:prstGeom prst="rect">
          <a:avLst/>
        </a:prstGeom>
        <a:noFill/>
      </xdr:spPr>
    </xdr:pic>
    <xdr:clientData/>
  </xdr:twoCellAnchor>
  <xdr:twoCellAnchor editAs="oneCell">
    <xdr:from>
      <xdr:col>1</xdr:col>
      <xdr:colOff>35720</xdr:colOff>
      <xdr:row>1</xdr:row>
      <xdr:rowOff>7145</xdr:rowOff>
    </xdr:from>
    <xdr:to>
      <xdr:col>1</xdr:col>
      <xdr:colOff>642937</xdr:colOff>
      <xdr:row>5</xdr:row>
      <xdr:rowOff>59531</xdr:rowOff>
    </xdr:to>
    <xdr:pic>
      <xdr:nvPicPr>
        <xdr:cNvPr id="4" name="Imagen 3">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6689" y="78583"/>
          <a:ext cx="607217" cy="671511"/>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oneCellAnchor>
    <xdr:from>
      <xdr:col>60</xdr:col>
      <xdr:colOff>2906713</xdr:colOff>
      <xdr:row>17</xdr:row>
      <xdr:rowOff>48419</xdr:rowOff>
    </xdr:from>
    <xdr:ext cx="2638977" cy="895350"/>
    <xdr:pic>
      <xdr:nvPicPr>
        <xdr:cNvPr id="2" name="Imagen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84838" y="12526169"/>
          <a:ext cx="2638977" cy="895350"/>
        </a:xfrm>
        <a:prstGeom prst="rect">
          <a:avLst/>
        </a:prstGeom>
      </xdr:spPr>
    </xdr:pic>
    <xdr:clientData/>
  </xdr:oneCellAnchor>
  <xdr:twoCellAnchor editAs="oneCell">
    <xdr:from>
      <xdr:col>31</xdr:col>
      <xdr:colOff>273844</xdr:colOff>
      <xdr:row>16</xdr:row>
      <xdr:rowOff>732631</xdr:rowOff>
    </xdr:from>
    <xdr:to>
      <xdr:col>34</xdr:col>
      <xdr:colOff>388142</xdr:colOff>
      <xdr:row>25</xdr:row>
      <xdr:rowOff>38104</xdr:rowOff>
    </xdr:to>
    <xdr:pic>
      <xdr:nvPicPr>
        <xdr:cNvPr id="3" name="Imagen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373844" y="12400756"/>
          <a:ext cx="3043236" cy="1179516"/>
        </a:xfrm>
        <a:prstGeom prst="rect">
          <a:avLst/>
        </a:prstGeom>
        <a:noFill/>
      </xdr:spPr>
    </xdr:pic>
    <xdr:clientData/>
  </xdr:twoCellAnchor>
  <xdr:twoCellAnchor editAs="oneCell">
    <xdr:from>
      <xdr:col>1</xdr:col>
      <xdr:colOff>23814</xdr:colOff>
      <xdr:row>1</xdr:row>
      <xdr:rowOff>109536</xdr:rowOff>
    </xdr:from>
    <xdr:to>
      <xdr:col>1</xdr:col>
      <xdr:colOff>607218</xdr:colOff>
      <xdr:row>6</xdr:row>
      <xdr:rowOff>23812</xdr:rowOff>
    </xdr:to>
    <xdr:pic>
      <xdr:nvPicPr>
        <xdr:cNvPr id="4" name="Imagen 3">
          <a:extLst>
            <a:ext uri="{FF2B5EF4-FFF2-40B4-BE49-F238E27FC236}">
              <a16:creationId xmlns:a16="http://schemas.microsoft.com/office/drawing/2014/main" id="{00000000-0008-0000-09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4783" y="180974"/>
          <a:ext cx="583404" cy="62865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sar/Downloads/PISCCJ%202022%20AJUSTADO%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AA%20SDSCJ%20CPAD\OAP\POA\3.%20SAJ%20%20POA%2014-01-202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AA%20SDSCJ%20CPAD\OAP\POA\3.1%20DAJ%20Ajustado%2014-01-202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AA%20SDSCJ%20CPAD\OAP\POA\3.3%20CARCEL%20DISTRITAL%2019-01-202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AA%20SDSCJ%20CPAD\OAP\POA\4.%20SIFCO%20Inversiones%2017-01-202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AA%20SDSCJ%20CPAD\OAP\POA\4.1%20DT%2017-01-202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AA%20SDSCJ%20CPAD\OAP\POA\4.2%20DOF%20Operaciones%2020-01-202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AA%20SDSCJ%20CPAD\OAP\POA\4.3%20DBSCAJ%20Bienes%2017-01-202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AA%20SDSCJ%20CPAD\OAP\POA\5.%20SGI.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AA%20SDSCJ%20CPAD\OAP\POA\5.1%20DTSI%2020-01-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AA%20SDSCJ%20CPAD\OAP\POA\5.2%20DGH%2020-01-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AA%20SDSCJ%20CPAD\OAP\POA\1.1%20Matriz%20POA%20OAP%2016-01-202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AA%20SDSCJ%20CPAD\OAP\POA\5.3%20DJC%2020-01-202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AA%20SDSCJ%20CPAD\OAP\POA\5.4%20DRFGD%2013-01-202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AA%20SDSCJ%20CPAD\OAP\POA\5.5%20DF%2018-01-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AA%20SDSCJ%20CPAD\OAP\POA\1.2%20OAC%2014-01-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AA%20SDSCJ%20CPAD\OAP\POA\1.3%20OCI%2013-01.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AA%20SDSCJ%20CPAD\OAP\POA\1.4%20OCDI%2013-01-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AA%20SDSCJ%20CPAD\OAP\POA\1.5%20OAIEE%2013-01-22%20PO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AA%20SDSCJ%20CPAD\OAP\POA\1.6%20Matriz%20Contexto%20Estr&#233;gico%20C4%2019-01-22.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OA%20Dir.Seguridad%202022.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POA%20Dir.Prevenci&#243;n%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Formula"/>
      <sheetName val="Listas"/>
      <sheetName val="PISCCJ 2022 AJUSTADO (1)"/>
    </sheetNames>
    <sheetDataSet>
      <sheetData sheetId="0" refreshError="1"/>
      <sheetData sheetId="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1 (2)"/>
      <sheetName val="Anexo 1 (3)"/>
      <sheetName val="Anexo 2"/>
    </sheetNames>
    <sheetDataSet>
      <sheetData sheetId="0"/>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FC"/>
      <sheetName val="Anexo 1"/>
      <sheetName val="Anexo 2"/>
    </sheetNames>
    <sheetDataSet>
      <sheetData sheetId="0"/>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Hoja1"/>
      <sheetName val="datos"/>
      <sheetName val="Anexo 1"/>
      <sheetName val="Anexo 2"/>
    </sheetNames>
    <sheetDataSet>
      <sheetData sheetId="0"/>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8.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9.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0.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1.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2.bin"/><Relationship Id="rId4" Type="http://schemas.openxmlformats.org/officeDocument/2006/relationships/comments" Target="../comments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13.bin"/><Relationship Id="rId4" Type="http://schemas.openxmlformats.org/officeDocument/2006/relationships/comments" Target="../comments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14.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0.xml"/><Relationship Id="rId1" Type="http://schemas.openxmlformats.org/officeDocument/2006/relationships/printerSettings" Target="../printerSettings/printerSettings15.bin"/><Relationship Id="rId4" Type="http://schemas.openxmlformats.org/officeDocument/2006/relationships/comments" Target="../comments1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1.xml"/><Relationship Id="rId1" Type="http://schemas.openxmlformats.org/officeDocument/2006/relationships/printerSettings" Target="../printerSettings/printerSettings16.bin"/><Relationship Id="rId4" Type="http://schemas.openxmlformats.org/officeDocument/2006/relationships/comments" Target="../comments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2.xml"/><Relationship Id="rId1" Type="http://schemas.openxmlformats.org/officeDocument/2006/relationships/printerSettings" Target="../printerSettings/printerSettings17.bin"/><Relationship Id="rId4" Type="http://schemas.openxmlformats.org/officeDocument/2006/relationships/comments" Target="../comments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3.xml"/><Relationship Id="rId1" Type="http://schemas.openxmlformats.org/officeDocument/2006/relationships/printerSettings" Target="../printerSettings/printerSettings18.bin"/><Relationship Id="rId4" Type="http://schemas.openxmlformats.org/officeDocument/2006/relationships/comments" Target="../comments2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4.xml"/><Relationship Id="rId1" Type="http://schemas.openxmlformats.org/officeDocument/2006/relationships/printerSettings" Target="../printerSettings/printerSettings19.bin"/><Relationship Id="rId4" Type="http://schemas.openxmlformats.org/officeDocument/2006/relationships/comments" Target="../comments21.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5.xml"/><Relationship Id="rId1" Type="http://schemas.openxmlformats.org/officeDocument/2006/relationships/printerSettings" Target="../printerSettings/printerSettings20.bin"/><Relationship Id="rId4" Type="http://schemas.openxmlformats.org/officeDocument/2006/relationships/comments" Target="../comments22.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6.xml"/><Relationship Id="rId1" Type="http://schemas.openxmlformats.org/officeDocument/2006/relationships/printerSettings" Target="../printerSettings/printerSettings21.bin"/><Relationship Id="rId4" Type="http://schemas.openxmlformats.org/officeDocument/2006/relationships/comments" Target="../comments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0"/>
  <sheetViews>
    <sheetView showGridLines="0" tabSelected="1" zoomScale="70" zoomScaleNormal="70" workbookViewId="0">
      <selection activeCell="T44" sqref="T44"/>
    </sheetView>
  </sheetViews>
  <sheetFormatPr baseColWidth="10" defaultRowHeight="15" x14ac:dyDescent="0.25"/>
  <cols>
    <col min="3" max="15" width="12.28515625" style="613" customWidth="1"/>
  </cols>
  <sheetData>
    <row r="2" spans="2:16" ht="15.75" thickBot="1" x14ac:dyDescent="0.3"/>
    <row r="3" spans="2:16" x14ac:dyDescent="0.25">
      <c r="B3" s="2"/>
      <c r="C3" s="614"/>
      <c r="D3" s="614"/>
      <c r="E3" s="614"/>
      <c r="F3" s="614"/>
      <c r="G3" s="614"/>
      <c r="H3" s="614"/>
      <c r="I3" s="614"/>
      <c r="J3" s="614"/>
      <c r="K3" s="614"/>
      <c r="L3" s="614"/>
      <c r="M3" s="614"/>
      <c r="N3" s="614"/>
      <c r="O3" s="614"/>
      <c r="P3" s="4"/>
    </row>
    <row r="4" spans="2:16" x14ac:dyDescent="0.25">
      <c r="B4" s="5"/>
      <c r="C4" s="615"/>
      <c r="D4" s="615"/>
      <c r="E4" s="615"/>
      <c r="F4" s="615"/>
      <c r="G4" s="615"/>
      <c r="H4" s="615"/>
      <c r="I4" s="615"/>
      <c r="J4" s="615"/>
      <c r="K4" s="615"/>
      <c r="L4" s="615"/>
      <c r="M4" s="615"/>
      <c r="N4" s="615"/>
      <c r="O4" s="615"/>
      <c r="P4" s="6"/>
    </row>
    <row r="5" spans="2:16" x14ac:dyDescent="0.25">
      <c r="B5" s="5"/>
      <c r="C5" s="615"/>
      <c r="D5" s="615"/>
      <c r="E5" s="615"/>
      <c r="F5" s="615"/>
      <c r="G5" s="615"/>
      <c r="H5" s="615"/>
      <c r="I5" s="615"/>
      <c r="J5" s="615"/>
      <c r="K5" s="615"/>
      <c r="L5" s="615"/>
      <c r="M5" s="615"/>
      <c r="N5" s="615"/>
      <c r="O5" s="615"/>
      <c r="P5" s="6"/>
    </row>
    <row r="6" spans="2:16" x14ac:dyDescent="0.25">
      <c r="B6" s="5"/>
      <c r="C6" s="615"/>
      <c r="D6" s="615"/>
      <c r="E6" s="615"/>
      <c r="F6" s="615"/>
      <c r="G6" s="615"/>
      <c r="H6" s="615"/>
      <c r="I6" s="615"/>
      <c r="J6" s="615"/>
      <c r="K6" s="615"/>
      <c r="L6" s="615"/>
      <c r="M6" s="615"/>
      <c r="N6" s="615"/>
      <c r="O6" s="615"/>
      <c r="P6" s="6"/>
    </row>
    <row r="7" spans="2:16" x14ac:dyDescent="0.25">
      <c r="B7" s="5"/>
      <c r="C7" s="615"/>
      <c r="D7" s="615"/>
      <c r="E7" s="615"/>
      <c r="F7" s="615"/>
      <c r="G7" s="615"/>
      <c r="H7" s="615"/>
      <c r="I7" s="615"/>
      <c r="J7" s="615"/>
      <c r="K7" s="615"/>
      <c r="L7" s="615"/>
      <c r="M7" s="615"/>
      <c r="N7" s="615"/>
      <c r="O7" s="615"/>
      <c r="P7" s="6"/>
    </row>
    <row r="8" spans="2:16" x14ac:dyDescent="0.25">
      <c r="B8" s="5"/>
      <c r="C8" s="615"/>
      <c r="D8" s="615"/>
      <c r="E8" s="615"/>
      <c r="F8" s="615"/>
      <c r="G8" s="615"/>
      <c r="H8" s="615"/>
      <c r="I8" s="615"/>
      <c r="J8" s="615"/>
      <c r="K8" s="615"/>
      <c r="L8" s="615"/>
      <c r="M8" s="615"/>
      <c r="N8" s="615"/>
      <c r="O8" s="615"/>
      <c r="P8" s="6"/>
    </row>
    <row r="9" spans="2:16" x14ac:dyDescent="0.25">
      <c r="B9" s="5"/>
      <c r="C9" s="615"/>
      <c r="D9" s="615"/>
      <c r="E9" s="615"/>
      <c r="F9" s="615"/>
      <c r="G9" s="615"/>
      <c r="H9" s="615"/>
      <c r="I9" s="615"/>
      <c r="J9" s="615"/>
      <c r="K9" s="615"/>
      <c r="L9" s="615"/>
      <c r="M9" s="615"/>
      <c r="N9" s="615"/>
      <c r="O9" s="615"/>
      <c r="P9" s="6"/>
    </row>
    <row r="10" spans="2:16" x14ac:dyDescent="0.25">
      <c r="B10" s="5"/>
      <c r="C10" s="615"/>
      <c r="D10" s="615"/>
      <c r="E10" s="615"/>
      <c r="F10" s="615"/>
      <c r="G10" s="615"/>
      <c r="H10" s="615"/>
      <c r="I10" s="615"/>
      <c r="J10" s="615"/>
      <c r="K10" s="615"/>
      <c r="L10" s="615"/>
      <c r="M10" s="615"/>
      <c r="N10" s="615"/>
      <c r="O10" s="615"/>
      <c r="P10" s="6"/>
    </row>
    <row r="11" spans="2:16" x14ac:dyDescent="0.25">
      <c r="B11" s="5"/>
      <c r="C11" s="615"/>
      <c r="D11" s="615"/>
      <c r="E11" s="615"/>
      <c r="F11" s="615"/>
      <c r="G11" s="615"/>
      <c r="H11" s="615"/>
      <c r="I11" s="615"/>
      <c r="J11" s="615"/>
      <c r="K11" s="615"/>
      <c r="L11" s="615"/>
      <c r="M11" s="615"/>
      <c r="N11" s="615"/>
      <c r="O11" s="615"/>
      <c r="P11" s="6"/>
    </row>
    <row r="12" spans="2:16" x14ac:dyDescent="0.25">
      <c r="B12" s="5"/>
      <c r="C12" s="615"/>
      <c r="D12" s="615"/>
      <c r="E12" s="615"/>
      <c r="F12" s="615"/>
      <c r="G12" s="615"/>
      <c r="H12" s="615"/>
      <c r="I12" s="615"/>
      <c r="J12" s="615"/>
      <c r="K12" s="615"/>
      <c r="L12" s="615"/>
      <c r="M12" s="615"/>
      <c r="N12" s="615"/>
      <c r="O12" s="615"/>
      <c r="P12" s="6"/>
    </row>
    <row r="13" spans="2:16" x14ac:dyDescent="0.25">
      <c r="B13" s="5"/>
      <c r="C13" s="615"/>
      <c r="D13" s="615"/>
      <c r="E13" s="615"/>
      <c r="F13" s="615"/>
      <c r="G13" s="615"/>
      <c r="H13" s="615"/>
      <c r="I13" s="615"/>
      <c r="J13" s="615"/>
      <c r="K13" s="615"/>
      <c r="L13" s="615"/>
      <c r="M13" s="615"/>
      <c r="N13" s="615"/>
      <c r="O13" s="615"/>
      <c r="P13" s="6"/>
    </row>
    <row r="14" spans="2:16" x14ac:dyDescent="0.25">
      <c r="B14" s="5"/>
      <c r="C14" s="615"/>
      <c r="D14" s="615"/>
      <c r="E14" s="615"/>
      <c r="F14" s="615"/>
      <c r="G14" s="615"/>
      <c r="H14" s="615"/>
      <c r="I14" s="615"/>
      <c r="J14" s="615"/>
      <c r="K14" s="615"/>
      <c r="L14" s="615"/>
      <c r="M14" s="615"/>
      <c r="N14" s="615"/>
      <c r="O14" s="615"/>
      <c r="P14" s="6"/>
    </row>
    <row r="15" spans="2:16" x14ac:dyDescent="0.25">
      <c r="B15" s="5"/>
      <c r="C15" s="615"/>
      <c r="D15" s="615"/>
      <c r="E15" s="615"/>
      <c r="F15" s="615"/>
      <c r="G15" s="615"/>
      <c r="H15" s="615"/>
      <c r="I15" s="615"/>
      <c r="J15" s="615"/>
      <c r="K15" s="615"/>
      <c r="L15" s="615"/>
      <c r="M15" s="615"/>
      <c r="N15" s="615"/>
      <c r="O15" s="615"/>
      <c r="P15" s="6"/>
    </row>
    <row r="16" spans="2:16" x14ac:dyDescent="0.25">
      <c r="B16" s="5"/>
      <c r="C16" s="615"/>
      <c r="D16" s="615"/>
      <c r="E16" s="615"/>
      <c r="F16" s="615"/>
      <c r="G16" s="615"/>
      <c r="H16" s="615"/>
      <c r="I16" s="615"/>
      <c r="J16" s="615"/>
      <c r="K16" s="615"/>
      <c r="L16" s="615"/>
      <c r="M16" s="615"/>
      <c r="N16" s="615"/>
      <c r="O16" s="615"/>
      <c r="P16" s="6"/>
    </row>
    <row r="17" spans="2:16" x14ac:dyDescent="0.25">
      <c r="B17" s="5"/>
      <c r="C17" s="615"/>
      <c r="D17" s="615"/>
      <c r="E17" s="615"/>
      <c r="F17" s="615"/>
      <c r="G17" s="615"/>
      <c r="H17" s="615"/>
      <c r="I17" s="615"/>
      <c r="J17" s="615"/>
      <c r="K17" s="615"/>
      <c r="L17" s="615"/>
      <c r="M17" s="615"/>
      <c r="N17" s="615"/>
      <c r="O17" s="615"/>
      <c r="P17" s="6"/>
    </row>
    <row r="18" spans="2:16" x14ac:dyDescent="0.25">
      <c r="B18" s="5"/>
      <c r="C18" s="615"/>
      <c r="D18" s="615"/>
      <c r="E18" s="615"/>
      <c r="F18" s="615"/>
      <c r="G18" s="615"/>
      <c r="H18" s="615"/>
      <c r="I18" s="615"/>
      <c r="J18" s="615"/>
      <c r="K18" s="615"/>
      <c r="L18" s="615"/>
      <c r="M18" s="615"/>
      <c r="N18" s="615"/>
      <c r="O18" s="615"/>
      <c r="P18" s="6"/>
    </row>
    <row r="19" spans="2:16" x14ac:dyDescent="0.25">
      <c r="B19" s="5"/>
      <c r="C19" s="615"/>
      <c r="D19" s="615"/>
      <c r="E19" s="615"/>
      <c r="F19" s="615"/>
      <c r="G19" s="615"/>
      <c r="H19" s="615"/>
      <c r="I19" s="615"/>
      <c r="J19" s="615"/>
      <c r="K19" s="615"/>
      <c r="L19" s="615"/>
      <c r="M19" s="615"/>
      <c r="N19" s="615"/>
      <c r="O19" s="615"/>
      <c r="P19" s="6"/>
    </row>
    <row r="20" spans="2:16" x14ac:dyDescent="0.25">
      <c r="B20" s="5"/>
      <c r="C20" s="615"/>
      <c r="D20" s="615"/>
      <c r="E20" s="615"/>
      <c r="F20" s="615"/>
      <c r="G20" s="615"/>
      <c r="H20" s="615"/>
      <c r="I20" s="615"/>
      <c r="J20" s="615"/>
      <c r="K20" s="615"/>
      <c r="L20" s="615"/>
      <c r="M20" s="615"/>
      <c r="N20" s="615"/>
      <c r="O20" s="615"/>
      <c r="P20" s="6"/>
    </row>
    <row r="21" spans="2:16" x14ac:dyDescent="0.25">
      <c r="B21" s="5"/>
      <c r="C21" s="615"/>
      <c r="D21" s="615"/>
      <c r="E21" s="615"/>
      <c r="F21" s="615"/>
      <c r="G21" s="615"/>
      <c r="H21" s="615"/>
      <c r="I21" s="615"/>
      <c r="J21" s="615"/>
      <c r="K21" s="615"/>
      <c r="L21" s="615"/>
      <c r="M21" s="615"/>
      <c r="N21" s="615"/>
      <c r="O21" s="615"/>
      <c r="P21" s="6"/>
    </row>
    <row r="22" spans="2:16" x14ac:dyDescent="0.25">
      <c r="B22" s="5"/>
      <c r="C22" s="615"/>
      <c r="D22" s="615"/>
      <c r="E22" s="615"/>
      <c r="F22" s="615"/>
      <c r="G22" s="615"/>
      <c r="H22" s="615"/>
      <c r="I22" s="615"/>
      <c r="J22" s="615"/>
      <c r="K22" s="615"/>
      <c r="L22" s="615"/>
      <c r="M22" s="615"/>
      <c r="N22" s="615"/>
      <c r="O22" s="615"/>
      <c r="P22" s="6"/>
    </row>
    <row r="23" spans="2:16" x14ac:dyDescent="0.25">
      <c r="B23" s="5"/>
      <c r="C23" s="615"/>
      <c r="D23" s="615"/>
      <c r="E23" s="615"/>
      <c r="F23" s="615"/>
      <c r="G23" s="615"/>
      <c r="H23" s="615"/>
      <c r="I23" s="615"/>
      <c r="J23" s="615"/>
      <c r="K23" s="615"/>
      <c r="L23" s="615"/>
      <c r="M23" s="615"/>
      <c r="N23" s="615"/>
      <c r="O23" s="615"/>
      <c r="P23" s="6"/>
    </row>
    <row r="24" spans="2:16" x14ac:dyDescent="0.25">
      <c r="B24" s="5"/>
      <c r="C24" s="615"/>
      <c r="D24" s="615"/>
      <c r="E24" s="615"/>
      <c r="F24" s="615"/>
      <c r="G24" s="615"/>
      <c r="H24" s="615"/>
      <c r="I24" s="615"/>
      <c r="J24" s="615"/>
      <c r="K24" s="615"/>
      <c r="L24" s="615"/>
      <c r="M24" s="615"/>
      <c r="N24" s="615"/>
      <c r="O24" s="615"/>
      <c r="P24" s="6"/>
    </row>
    <row r="25" spans="2:16" x14ac:dyDescent="0.25">
      <c r="B25" s="5"/>
      <c r="C25" s="615"/>
      <c r="D25" s="615"/>
      <c r="E25" s="615"/>
      <c r="F25" s="615"/>
      <c r="G25" s="615"/>
      <c r="H25" s="615"/>
      <c r="I25" s="615"/>
      <c r="J25" s="615"/>
      <c r="K25" s="615"/>
      <c r="L25" s="615"/>
      <c r="M25" s="615"/>
      <c r="N25" s="615"/>
      <c r="O25" s="615"/>
      <c r="P25" s="6"/>
    </row>
    <row r="26" spans="2:16" x14ac:dyDescent="0.25">
      <c r="B26" s="5"/>
      <c r="C26" s="615"/>
      <c r="D26" s="615"/>
      <c r="E26" s="615"/>
      <c r="F26" s="615"/>
      <c r="G26" s="615"/>
      <c r="H26" s="615"/>
      <c r="I26" s="615"/>
      <c r="J26" s="615"/>
      <c r="K26" s="615"/>
      <c r="L26" s="615"/>
      <c r="M26" s="615"/>
      <c r="N26" s="615"/>
      <c r="O26" s="615"/>
      <c r="P26" s="6"/>
    </row>
    <row r="27" spans="2:16" x14ac:dyDescent="0.25">
      <c r="B27" s="5"/>
      <c r="C27" s="615"/>
      <c r="D27" s="615"/>
      <c r="E27" s="615"/>
      <c r="F27" s="615"/>
      <c r="G27" s="615"/>
      <c r="H27" s="615"/>
      <c r="I27" s="615"/>
      <c r="J27" s="615"/>
      <c r="K27" s="615"/>
      <c r="L27" s="615"/>
      <c r="M27" s="615"/>
      <c r="N27" s="615"/>
      <c r="O27" s="615"/>
      <c r="P27" s="6"/>
    </row>
    <row r="28" spans="2:16" x14ac:dyDescent="0.25">
      <c r="B28" s="5"/>
      <c r="C28" s="615"/>
      <c r="D28" s="615"/>
      <c r="E28" s="615"/>
      <c r="F28" s="615"/>
      <c r="G28" s="615"/>
      <c r="H28" s="615"/>
      <c r="I28" s="615"/>
      <c r="J28" s="615"/>
      <c r="K28" s="615"/>
      <c r="L28" s="615"/>
      <c r="M28" s="615"/>
      <c r="N28" s="615"/>
      <c r="O28" s="615"/>
      <c r="P28" s="6"/>
    </row>
    <row r="29" spans="2:16" x14ac:dyDescent="0.25">
      <c r="B29" s="5"/>
      <c r="C29" s="615"/>
      <c r="D29" s="615"/>
      <c r="E29" s="615"/>
      <c r="F29" s="615"/>
      <c r="G29" s="615"/>
      <c r="H29" s="615"/>
      <c r="I29" s="615"/>
      <c r="J29" s="615"/>
      <c r="K29" s="615"/>
      <c r="L29" s="615"/>
      <c r="M29" s="615"/>
      <c r="N29" s="615"/>
      <c r="O29" s="615"/>
      <c r="P29" s="6"/>
    </row>
    <row r="30" spans="2:16" x14ac:dyDescent="0.25">
      <c r="B30" s="5"/>
      <c r="C30" s="615"/>
      <c r="D30" s="615"/>
      <c r="E30" s="615"/>
      <c r="F30" s="615"/>
      <c r="G30" s="615"/>
      <c r="H30" s="615"/>
      <c r="I30" s="615"/>
      <c r="J30" s="615"/>
      <c r="K30" s="615"/>
      <c r="L30" s="615"/>
      <c r="M30" s="615"/>
      <c r="N30" s="615"/>
      <c r="O30" s="615"/>
      <c r="P30" s="6"/>
    </row>
    <row r="31" spans="2:16" x14ac:dyDescent="0.25">
      <c r="B31" s="5"/>
      <c r="C31" s="615"/>
      <c r="D31" s="615"/>
      <c r="E31" s="615"/>
      <c r="F31" s="615"/>
      <c r="G31" s="615"/>
      <c r="H31" s="615"/>
      <c r="I31" s="615"/>
      <c r="J31" s="615"/>
      <c r="K31" s="615"/>
      <c r="L31" s="615"/>
      <c r="M31" s="615"/>
      <c r="N31" s="615"/>
      <c r="O31" s="615"/>
      <c r="P31" s="6"/>
    </row>
    <row r="32" spans="2:16" x14ac:dyDescent="0.25">
      <c r="B32" s="5"/>
      <c r="C32" s="615"/>
      <c r="D32" s="615"/>
      <c r="E32" s="615"/>
      <c r="F32" s="615"/>
      <c r="G32" s="615"/>
      <c r="H32" s="615"/>
      <c r="I32" s="615"/>
      <c r="J32" s="615"/>
      <c r="K32" s="615"/>
      <c r="L32" s="615"/>
      <c r="M32" s="615"/>
      <c r="N32" s="615"/>
      <c r="O32" s="615"/>
      <c r="P32" s="6"/>
    </row>
    <row r="33" spans="2:16" x14ac:dyDescent="0.25">
      <c r="B33" s="5"/>
      <c r="C33" s="615"/>
      <c r="D33" s="615"/>
      <c r="E33" s="615"/>
      <c r="F33" s="615"/>
      <c r="G33" s="615"/>
      <c r="H33" s="615"/>
      <c r="I33" s="615"/>
      <c r="J33" s="615"/>
      <c r="K33" s="615"/>
      <c r="L33" s="615"/>
      <c r="M33" s="615"/>
      <c r="N33" s="615"/>
      <c r="O33" s="615"/>
      <c r="P33" s="6"/>
    </row>
    <row r="34" spans="2:16" x14ac:dyDescent="0.25">
      <c r="B34" s="5"/>
      <c r="C34" s="615"/>
      <c r="D34" s="615"/>
      <c r="E34" s="615"/>
      <c r="F34" s="615"/>
      <c r="G34" s="615"/>
      <c r="H34" s="615"/>
      <c r="I34" s="615"/>
      <c r="J34" s="615"/>
      <c r="K34" s="615"/>
      <c r="L34" s="615"/>
      <c r="M34" s="615"/>
      <c r="N34" s="615"/>
      <c r="O34" s="615"/>
      <c r="P34" s="6"/>
    </row>
    <row r="35" spans="2:16" x14ac:dyDescent="0.25">
      <c r="B35" s="5"/>
      <c r="C35" s="615"/>
      <c r="D35" s="615"/>
      <c r="E35" s="615"/>
      <c r="F35" s="615"/>
      <c r="G35" s="615"/>
      <c r="H35" s="615"/>
      <c r="I35" s="615"/>
      <c r="J35" s="615"/>
      <c r="K35" s="615"/>
      <c r="L35" s="615"/>
      <c r="M35" s="615"/>
      <c r="N35" s="615"/>
      <c r="O35" s="615"/>
      <c r="P35" s="6"/>
    </row>
    <row r="36" spans="2:16" x14ac:dyDescent="0.25">
      <c r="B36" s="5"/>
      <c r="C36" s="615"/>
      <c r="D36" s="615"/>
      <c r="E36" s="615"/>
      <c r="F36" s="615"/>
      <c r="G36" s="615"/>
      <c r="H36" s="615"/>
      <c r="I36" s="615"/>
      <c r="J36" s="615"/>
      <c r="K36" s="615"/>
      <c r="L36" s="615"/>
      <c r="M36" s="615"/>
      <c r="N36" s="615"/>
      <c r="O36" s="615"/>
      <c r="P36" s="6"/>
    </row>
    <row r="37" spans="2:16" ht="18.75" customHeight="1" x14ac:dyDescent="0.25">
      <c r="B37" s="5"/>
      <c r="C37" s="690" t="s">
        <v>1156</v>
      </c>
      <c r="D37" s="690"/>
      <c r="E37" s="690"/>
      <c r="F37" s="690"/>
      <c r="G37" s="690"/>
      <c r="H37" s="690"/>
      <c r="I37" s="690"/>
      <c r="J37" s="690"/>
      <c r="K37" s="690"/>
      <c r="L37" s="690"/>
      <c r="M37" s="690"/>
      <c r="N37" s="690"/>
      <c r="O37" s="690"/>
      <c r="P37" s="6"/>
    </row>
    <row r="38" spans="2:16" ht="18.75" customHeight="1" x14ac:dyDescent="0.25">
      <c r="B38" s="5"/>
      <c r="C38" s="690"/>
      <c r="D38" s="690"/>
      <c r="E38" s="690"/>
      <c r="F38" s="690"/>
      <c r="G38" s="690"/>
      <c r="H38" s="690"/>
      <c r="I38" s="690"/>
      <c r="J38" s="690"/>
      <c r="K38" s="690"/>
      <c r="L38" s="690"/>
      <c r="M38" s="690"/>
      <c r="N38" s="690"/>
      <c r="O38" s="690"/>
      <c r="P38" s="6"/>
    </row>
    <row r="39" spans="2:16" ht="18.75" customHeight="1" x14ac:dyDescent="0.25">
      <c r="B39" s="5"/>
      <c r="C39" s="690"/>
      <c r="D39" s="690"/>
      <c r="E39" s="690"/>
      <c r="F39" s="690"/>
      <c r="G39" s="690"/>
      <c r="H39" s="690"/>
      <c r="I39" s="690"/>
      <c r="J39" s="690"/>
      <c r="K39" s="690"/>
      <c r="L39" s="690"/>
      <c r="M39" s="690"/>
      <c r="N39" s="690"/>
      <c r="O39" s="690"/>
      <c r="P39" s="6"/>
    </row>
    <row r="40" spans="2:16" ht="18.75" customHeight="1" x14ac:dyDescent="0.25">
      <c r="B40" s="5"/>
      <c r="C40" s="690"/>
      <c r="D40" s="690"/>
      <c r="E40" s="690"/>
      <c r="F40" s="690"/>
      <c r="G40" s="690"/>
      <c r="H40" s="690"/>
      <c r="I40" s="690"/>
      <c r="J40" s="690"/>
      <c r="K40" s="690"/>
      <c r="L40" s="690"/>
      <c r="M40" s="690"/>
      <c r="N40" s="690"/>
      <c r="O40" s="690"/>
      <c r="P40" s="6"/>
    </row>
    <row r="41" spans="2:16" ht="18.75" customHeight="1" x14ac:dyDescent="0.25">
      <c r="B41" s="5"/>
      <c r="C41" s="690"/>
      <c r="D41" s="690"/>
      <c r="E41" s="690"/>
      <c r="F41" s="690"/>
      <c r="G41" s="690"/>
      <c r="H41" s="690"/>
      <c r="I41" s="690"/>
      <c r="J41" s="690"/>
      <c r="K41" s="690"/>
      <c r="L41" s="690"/>
      <c r="M41" s="690"/>
      <c r="N41" s="690"/>
      <c r="O41" s="690"/>
      <c r="P41" s="6"/>
    </row>
    <row r="42" spans="2:16" ht="18.75" customHeight="1" x14ac:dyDescent="0.25">
      <c r="B42" s="5"/>
      <c r="C42" s="690" t="s">
        <v>1164</v>
      </c>
      <c r="D42" s="690"/>
      <c r="E42" s="690"/>
      <c r="F42" s="690"/>
      <c r="G42" s="690"/>
      <c r="H42" s="690"/>
      <c r="I42" s="690"/>
      <c r="J42" s="690"/>
      <c r="K42" s="690"/>
      <c r="L42" s="690"/>
      <c r="M42" s="690"/>
      <c r="N42" s="690"/>
      <c r="O42" s="690"/>
      <c r="P42" s="6"/>
    </row>
    <row r="43" spans="2:16" ht="31.5" customHeight="1" x14ac:dyDescent="0.25">
      <c r="B43" s="5"/>
      <c r="C43" s="690"/>
      <c r="D43" s="690"/>
      <c r="E43" s="690"/>
      <c r="F43" s="690"/>
      <c r="G43" s="690"/>
      <c r="H43" s="690"/>
      <c r="I43" s="690"/>
      <c r="J43" s="690"/>
      <c r="K43" s="690"/>
      <c r="L43" s="690"/>
      <c r="M43" s="690"/>
      <c r="N43" s="690"/>
      <c r="O43" s="690"/>
      <c r="P43" s="6"/>
    </row>
    <row r="44" spans="2:16" ht="36" customHeight="1" x14ac:dyDescent="0.25">
      <c r="B44" s="5"/>
      <c r="C44" s="690"/>
      <c r="D44" s="690"/>
      <c r="E44" s="690"/>
      <c r="F44" s="690"/>
      <c r="G44" s="690"/>
      <c r="H44" s="690"/>
      <c r="I44" s="690"/>
      <c r="J44" s="690"/>
      <c r="K44" s="690"/>
      <c r="L44" s="690"/>
      <c r="M44" s="690"/>
      <c r="N44" s="690"/>
      <c r="O44" s="690"/>
      <c r="P44" s="6"/>
    </row>
    <row r="45" spans="2:16" ht="6" customHeight="1" x14ac:dyDescent="0.25">
      <c r="B45" s="5"/>
      <c r="C45" s="616"/>
      <c r="D45" s="616"/>
      <c r="E45" s="616"/>
      <c r="F45" s="616"/>
      <c r="G45" s="616"/>
      <c r="H45" s="616"/>
      <c r="I45" s="616"/>
      <c r="J45" s="616"/>
      <c r="K45" s="616"/>
      <c r="L45" s="616"/>
      <c r="M45" s="616"/>
      <c r="N45" s="616"/>
      <c r="O45" s="616"/>
      <c r="P45" s="6"/>
    </row>
    <row r="46" spans="2:16" ht="23.25" customHeight="1" x14ac:dyDescent="0.25">
      <c r="B46" s="5"/>
      <c r="C46" s="690" t="s">
        <v>1165</v>
      </c>
      <c r="D46" s="690"/>
      <c r="E46" s="690"/>
      <c r="F46" s="690"/>
      <c r="G46" s="690"/>
      <c r="H46" s="690"/>
      <c r="I46" s="690"/>
      <c r="J46" s="690"/>
      <c r="K46" s="690"/>
      <c r="L46" s="690"/>
      <c r="M46" s="690"/>
      <c r="N46" s="690"/>
      <c r="O46" s="690"/>
      <c r="P46" s="6"/>
    </row>
    <row r="47" spans="2:16" ht="23.25" customHeight="1" x14ac:dyDescent="0.25">
      <c r="B47" s="5"/>
      <c r="C47" s="690"/>
      <c r="D47" s="690"/>
      <c r="E47" s="690"/>
      <c r="F47" s="690"/>
      <c r="G47" s="690"/>
      <c r="H47" s="690"/>
      <c r="I47" s="690"/>
      <c r="J47" s="690"/>
      <c r="K47" s="690"/>
      <c r="L47" s="690"/>
      <c r="M47" s="690"/>
      <c r="N47" s="690"/>
      <c r="O47" s="690"/>
      <c r="P47" s="6"/>
    </row>
    <row r="48" spans="2:16" ht="23.25" customHeight="1" x14ac:dyDescent="0.25">
      <c r="B48" s="5"/>
      <c r="C48" s="690"/>
      <c r="D48" s="690"/>
      <c r="E48" s="690"/>
      <c r="F48" s="690"/>
      <c r="G48" s="690"/>
      <c r="H48" s="690"/>
      <c r="I48" s="690"/>
      <c r="J48" s="690"/>
      <c r="K48" s="690"/>
      <c r="L48" s="690"/>
      <c r="M48" s="690"/>
      <c r="N48" s="690"/>
      <c r="O48" s="690"/>
      <c r="P48" s="6"/>
    </row>
    <row r="49" spans="2:16" ht="15" customHeight="1" x14ac:dyDescent="0.25">
      <c r="B49" s="5"/>
      <c r="C49" s="691"/>
      <c r="D49" s="691"/>
      <c r="E49" s="691"/>
      <c r="F49" s="691"/>
      <c r="G49" s="691"/>
      <c r="H49" s="691"/>
      <c r="I49" s="691"/>
      <c r="J49" s="691"/>
      <c r="K49" s="691"/>
      <c r="L49" s="691"/>
      <c r="M49" s="691"/>
      <c r="N49" s="691"/>
      <c r="O49" s="691"/>
      <c r="P49" s="6"/>
    </row>
    <row r="50" spans="2:16" ht="15.75" thickBot="1" x14ac:dyDescent="0.3">
      <c r="B50" s="7"/>
      <c r="C50" s="617"/>
      <c r="D50" s="617"/>
      <c r="E50" s="617"/>
      <c r="F50" s="617"/>
      <c r="G50" s="617"/>
      <c r="H50" s="617"/>
      <c r="I50" s="617"/>
      <c r="J50" s="617"/>
      <c r="K50" s="617"/>
      <c r="L50" s="617"/>
      <c r="M50" s="617"/>
      <c r="N50" s="617"/>
      <c r="O50" s="617"/>
      <c r="P50" s="9"/>
    </row>
  </sheetData>
  <mergeCells count="4">
    <mergeCell ref="C37:O41"/>
    <mergeCell ref="C42:O44"/>
    <mergeCell ref="C46:O48"/>
    <mergeCell ref="C49:O4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1"/>
  <sheetViews>
    <sheetView showGridLines="0" zoomScale="70" zoomScaleNormal="70" workbookViewId="0">
      <selection activeCell="V16" sqref="V16"/>
    </sheetView>
  </sheetViews>
  <sheetFormatPr baseColWidth="10" defaultColWidth="20.42578125" defaultRowHeight="12.75" customHeight="1" x14ac:dyDescent="0.25"/>
  <cols>
    <col min="1" max="1" width="2.7109375" style="689" customWidth="1"/>
    <col min="2" max="2" width="11.42578125" style="685" customWidth="1"/>
    <col min="3" max="3" width="43.28515625" style="685" customWidth="1"/>
    <col min="4" max="4" width="14.85546875" style="685" customWidth="1"/>
    <col min="5" max="5" width="8.42578125" style="685" customWidth="1"/>
    <col min="6" max="6" width="9.42578125" style="685" customWidth="1"/>
    <col min="7" max="7" width="16.7109375" style="685" customWidth="1"/>
    <col min="8" max="8" width="9.42578125" style="685" customWidth="1"/>
    <col min="9" max="9" width="8" style="685" customWidth="1"/>
    <col min="10" max="10" width="16.42578125" style="685" customWidth="1"/>
    <col min="11" max="11" width="5.140625" style="685" bestFit="1" customWidth="1"/>
    <col min="12" max="12" width="3.140625" style="685" bestFit="1" customWidth="1"/>
    <col min="13" max="13" width="7.28515625" style="685" bestFit="1" customWidth="1"/>
    <col min="14" max="14" width="5.140625" style="685" bestFit="1" customWidth="1"/>
    <col min="15" max="15" width="3.140625" style="685" bestFit="1" customWidth="1"/>
    <col min="16" max="16" width="7.28515625" style="685" bestFit="1" customWidth="1"/>
    <col min="17" max="17" width="6.140625" style="685" bestFit="1" customWidth="1"/>
    <col min="18" max="18" width="3.140625" style="685" bestFit="1" customWidth="1"/>
    <col min="19" max="20" width="7.28515625" style="685" bestFit="1" customWidth="1"/>
    <col min="21" max="21" width="23.7109375" style="192" customWidth="1"/>
    <col min="22" max="22" width="34.28515625" style="685" customWidth="1"/>
    <col min="23" max="25" width="20.42578125" style="685" customWidth="1"/>
    <col min="26" max="36" width="20.42578125" style="686" customWidth="1"/>
    <col min="37" max="37" width="57.28515625" style="686" customWidth="1"/>
    <col min="38" max="38" width="31.85546875" style="686" customWidth="1"/>
    <col min="39" max="42" width="20.42578125" style="686" customWidth="1"/>
    <col min="43" max="43" width="20" style="686" customWidth="1"/>
    <col min="44" max="44" width="40.85546875" style="194" customWidth="1"/>
    <col min="45" max="46" width="20.42578125" style="194" customWidth="1"/>
    <col min="47" max="48" width="20.42578125" style="686" hidden="1" customWidth="1"/>
    <col min="49" max="49" width="43.42578125" style="686" hidden="1" customWidth="1"/>
    <col min="50" max="50" width="33.7109375" style="192" hidden="1" customWidth="1"/>
    <col min="51" max="54" width="20.42578125" style="685" hidden="1" customWidth="1"/>
    <col min="55" max="55" width="8.7109375" style="685" hidden="1" customWidth="1"/>
    <col min="56" max="56" width="9" style="685" hidden="1" customWidth="1"/>
    <col min="57" max="57" width="39" style="685" hidden="1" customWidth="1"/>
    <col min="58" max="58" width="32.140625" style="685" hidden="1" customWidth="1"/>
    <col min="59" max="59" width="17" style="685" hidden="1" customWidth="1"/>
    <col min="60" max="60" width="16" style="685" hidden="1" customWidth="1"/>
    <col min="61" max="61" width="51.42578125" style="685" hidden="1" customWidth="1"/>
    <col min="62" max="62" width="36" style="685" hidden="1" customWidth="1"/>
    <col min="63" max="251" width="20.42578125" style="685" customWidth="1"/>
    <col min="252" max="16384" width="20.42578125" style="689"/>
  </cols>
  <sheetData>
    <row r="1" spans="2:251" s="235" customFormat="1" ht="6" customHeight="1" thickBot="1" x14ac:dyDescent="0.3">
      <c r="B1" s="230"/>
      <c r="C1" s="231"/>
      <c r="D1" s="232"/>
      <c r="E1" s="230"/>
      <c r="F1" s="230"/>
      <c r="G1" s="230"/>
      <c r="H1" s="230"/>
      <c r="I1" s="230"/>
      <c r="J1" s="230"/>
      <c r="K1" s="230"/>
      <c r="L1" s="230"/>
      <c r="M1" s="230"/>
      <c r="N1" s="230"/>
      <c r="O1" s="230"/>
      <c r="P1" s="230"/>
      <c r="Q1" s="230"/>
      <c r="R1" s="230"/>
      <c r="S1" s="230"/>
      <c r="T1" s="230"/>
      <c r="U1" s="231"/>
      <c r="V1" s="231"/>
      <c r="W1" s="230"/>
      <c r="X1" s="230"/>
      <c r="Y1" s="230"/>
      <c r="Z1" s="233"/>
      <c r="AA1" s="233"/>
      <c r="AB1" s="233"/>
      <c r="AC1" s="233"/>
      <c r="AD1" s="233"/>
      <c r="AE1" s="233"/>
      <c r="AF1" s="233"/>
      <c r="AG1" s="233"/>
      <c r="AH1" s="233"/>
      <c r="AI1" s="233"/>
      <c r="AJ1" s="233"/>
      <c r="AK1" s="234"/>
      <c r="AL1" s="234"/>
      <c r="AM1" s="234"/>
      <c r="AN1" s="234"/>
      <c r="AO1" s="234"/>
      <c r="AP1" s="234"/>
      <c r="AQ1" s="234"/>
      <c r="AR1" s="233"/>
      <c r="AS1" s="233"/>
      <c r="AT1" s="233"/>
      <c r="AU1" s="233"/>
      <c r="AV1" s="233"/>
      <c r="AW1" s="233"/>
      <c r="AX1" s="230"/>
      <c r="AY1" s="230"/>
      <c r="AZ1" s="230"/>
      <c r="BA1" s="230"/>
      <c r="BB1" s="230"/>
      <c r="BC1" s="230"/>
      <c r="BD1" s="230"/>
      <c r="BE1" s="230"/>
      <c r="BF1" s="230"/>
      <c r="BG1" s="230"/>
      <c r="BH1" s="230"/>
      <c r="BI1" s="230"/>
      <c r="BJ1" s="230"/>
      <c r="BK1" s="232"/>
      <c r="BL1" s="230"/>
      <c r="BM1" s="230"/>
      <c r="BN1" s="230"/>
      <c r="BO1" s="230"/>
      <c r="BP1" s="230"/>
      <c r="BQ1" s="230"/>
      <c r="BR1" s="230"/>
      <c r="BS1" s="230"/>
      <c r="BT1" s="230"/>
      <c r="BU1" s="230"/>
      <c r="BV1" s="230"/>
      <c r="BW1" s="230"/>
      <c r="BX1" s="230"/>
      <c r="BY1" s="230"/>
      <c r="BZ1" s="230"/>
      <c r="CA1" s="230"/>
      <c r="CB1" s="230"/>
      <c r="CC1" s="230"/>
      <c r="CD1" s="230"/>
      <c r="CE1" s="230"/>
      <c r="CF1" s="230"/>
      <c r="CG1" s="230"/>
      <c r="CH1" s="230"/>
      <c r="CI1" s="230"/>
      <c r="CJ1" s="230"/>
      <c r="CK1" s="230"/>
      <c r="CL1" s="230"/>
      <c r="CM1" s="230"/>
      <c r="CN1" s="230"/>
      <c r="CO1" s="230"/>
      <c r="CP1" s="230"/>
      <c r="CQ1" s="230"/>
      <c r="CR1" s="230"/>
      <c r="CS1" s="230"/>
      <c r="CT1" s="230"/>
      <c r="CU1" s="230"/>
      <c r="CV1" s="230"/>
      <c r="CW1" s="230"/>
      <c r="CX1" s="230"/>
      <c r="CY1" s="230"/>
      <c r="CZ1" s="230"/>
      <c r="DA1" s="230"/>
      <c r="DB1" s="230"/>
      <c r="DC1" s="230"/>
      <c r="DD1" s="230"/>
      <c r="DE1" s="230"/>
      <c r="DF1" s="230"/>
      <c r="DG1" s="230"/>
      <c r="DH1" s="230"/>
      <c r="DI1" s="230"/>
      <c r="DJ1" s="230"/>
      <c r="DK1" s="230"/>
      <c r="DL1" s="230"/>
      <c r="DM1" s="230"/>
      <c r="DN1" s="230"/>
      <c r="DO1" s="230"/>
      <c r="DP1" s="230"/>
      <c r="DQ1" s="230"/>
      <c r="DR1" s="230"/>
      <c r="DS1" s="230"/>
      <c r="DT1" s="230"/>
      <c r="DU1" s="230"/>
      <c r="DV1" s="230"/>
      <c r="DW1" s="230"/>
      <c r="DX1" s="230"/>
      <c r="DY1" s="230"/>
      <c r="DZ1" s="230"/>
      <c r="EA1" s="230"/>
      <c r="EB1" s="230"/>
      <c r="EC1" s="230"/>
      <c r="ED1" s="230"/>
      <c r="EE1" s="230"/>
      <c r="EF1" s="230"/>
      <c r="EG1" s="230"/>
      <c r="EH1" s="230"/>
      <c r="EI1" s="230"/>
      <c r="EJ1" s="230"/>
      <c r="EK1" s="230"/>
      <c r="EL1" s="230"/>
      <c r="EM1" s="230"/>
      <c r="EN1" s="230"/>
      <c r="EO1" s="230"/>
      <c r="EP1" s="230"/>
      <c r="EQ1" s="230"/>
      <c r="ER1" s="230"/>
      <c r="ES1" s="230"/>
      <c r="ET1" s="230"/>
      <c r="EU1" s="230"/>
      <c r="EV1" s="230"/>
      <c r="EW1" s="230"/>
      <c r="EX1" s="230"/>
      <c r="EY1" s="230"/>
      <c r="EZ1" s="230"/>
      <c r="FA1" s="230"/>
      <c r="FB1" s="230"/>
      <c r="FC1" s="230"/>
      <c r="FD1" s="230"/>
      <c r="FE1" s="230"/>
      <c r="FF1" s="230"/>
      <c r="FG1" s="230"/>
      <c r="FH1" s="230"/>
      <c r="FI1" s="230"/>
      <c r="FJ1" s="230"/>
      <c r="FK1" s="230"/>
      <c r="FL1" s="230"/>
      <c r="FM1" s="230"/>
      <c r="FN1" s="230"/>
      <c r="FO1" s="230"/>
      <c r="FP1" s="230"/>
      <c r="FQ1" s="230"/>
      <c r="FR1" s="230"/>
      <c r="FS1" s="230"/>
      <c r="FT1" s="230"/>
      <c r="FU1" s="230"/>
      <c r="FV1" s="230"/>
      <c r="FW1" s="230"/>
      <c r="FX1" s="230"/>
      <c r="FY1" s="230"/>
      <c r="FZ1" s="230"/>
      <c r="GA1" s="230"/>
      <c r="GB1" s="230"/>
      <c r="GC1" s="230"/>
      <c r="GD1" s="230"/>
      <c r="GE1" s="230"/>
      <c r="GF1" s="230"/>
      <c r="GG1" s="230"/>
      <c r="GH1" s="230"/>
      <c r="GI1" s="230"/>
      <c r="GJ1" s="230"/>
      <c r="GK1" s="230"/>
      <c r="GL1" s="230"/>
      <c r="GM1" s="230"/>
      <c r="GN1" s="230"/>
      <c r="GO1" s="230"/>
      <c r="GP1" s="230"/>
      <c r="GQ1" s="230"/>
      <c r="GR1" s="230"/>
      <c r="GS1" s="230"/>
      <c r="GT1" s="230"/>
      <c r="GU1" s="230"/>
      <c r="GV1" s="230"/>
      <c r="GW1" s="230"/>
      <c r="GX1" s="230"/>
      <c r="GY1" s="230"/>
      <c r="GZ1" s="230"/>
      <c r="HA1" s="230"/>
      <c r="HB1" s="230"/>
      <c r="HC1" s="230"/>
      <c r="HD1" s="230"/>
      <c r="HE1" s="230"/>
      <c r="HF1" s="230"/>
      <c r="HG1" s="230"/>
      <c r="HH1" s="230"/>
      <c r="HI1" s="230"/>
      <c r="HJ1" s="230"/>
      <c r="HK1" s="230"/>
      <c r="HL1" s="230"/>
      <c r="HM1" s="230"/>
      <c r="HN1" s="230"/>
      <c r="HO1" s="230"/>
      <c r="HP1" s="230"/>
      <c r="HQ1" s="230"/>
      <c r="HR1" s="230"/>
      <c r="HS1" s="230"/>
      <c r="HT1" s="230"/>
      <c r="HU1" s="230"/>
      <c r="HV1" s="230"/>
      <c r="HW1" s="230"/>
      <c r="HX1" s="230"/>
      <c r="HY1" s="230"/>
      <c r="HZ1" s="230"/>
      <c r="IA1" s="230"/>
      <c r="IB1" s="230"/>
      <c r="IC1" s="230"/>
      <c r="ID1" s="230"/>
      <c r="IE1" s="230"/>
      <c r="IF1" s="230"/>
      <c r="IG1" s="230"/>
      <c r="IH1" s="230"/>
      <c r="II1" s="230"/>
      <c r="IJ1" s="230"/>
      <c r="IK1" s="230"/>
      <c r="IL1" s="230"/>
      <c r="IM1" s="230"/>
      <c r="IN1" s="230"/>
      <c r="IO1" s="230"/>
      <c r="IP1" s="230"/>
      <c r="IQ1" s="230"/>
    </row>
    <row r="2" spans="2:251" s="191" customFormat="1" ht="12" customHeight="1" x14ac:dyDescent="0.25">
      <c r="B2" s="770"/>
      <c r="C2" s="756" t="s">
        <v>0</v>
      </c>
      <c r="D2" s="756"/>
      <c r="E2" s="756"/>
      <c r="F2" s="756"/>
      <c r="G2" s="756"/>
      <c r="H2" s="756"/>
      <c r="I2" s="756"/>
      <c r="J2" s="756"/>
      <c r="K2" s="756"/>
      <c r="L2" s="756"/>
      <c r="M2" s="756"/>
      <c r="N2" s="756"/>
      <c r="O2" s="756"/>
      <c r="P2" s="756"/>
      <c r="Q2" s="756"/>
      <c r="R2" s="753" t="s">
        <v>1</v>
      </c>
      <c r="S2" s="753"/>
      <c r="T2" s="753"/>
      <c r="U2" s="753"/>
      <c r="V2" s="753"/>
      <c r="W2" s="753"/>
      <c r="X2" s="753"/>
      <c r="Y2" s="753"/>
      <c r="Z2" s="753"/>
      <c r="AA2" s="753"/>
      <c r="AB2" s="753"/>
      <c r="AC2" s="753"/>
      <c r="AD2" s="753"/>
      <c r="AE2" s="753"/>
      <c r="AF2" s="753"/>
      <c r="AG2" s="753"/>
      <c r="AH2" s="753"/>
      <c r="AI2" s="753"/>
      <c r="AJ2" s="755" t="s">
        <v>2</v>
      </c>
      <c r="AK2" s="755"/>
      <c r="AL2" s="755"/>
      <c r="AM2" s="755"/>
      <c r="AN2" s="755"/>
      <c r="AO2" s="755"/>
      <c r="AP2" s="755"/>
      <c r="AQ2" s="755"/>
      <c r="AR2" s="755"/>
      <c r="AS2" s="755"/>
      <c r="AT2" s="755"/>
      <c r="AU2" s="755"/>
      <c r="AV2" s="756" t="s">
        <v>3</v>
      </c>
      <c r="AW2" s="756"/>
      <c r="AX2" s="756"/>
      <c r="AY2" s="756"/>
      <c r="AZ2" s="756"/>
      <c r="BA2" s="756"/>
      <c r="BB2" s="756"/>
      <c r="BC2" s="756"/>
      <c r="BD2" s="756"/>
      <c r="BE2" s="756"/>
      <c r="BF2" s="756"/>
      <c r="BG2" s="756"/>
      <c r="BH2" s="756"/>
      <c r="BI2" s="756"/>
      <c r="BJ2" s="757"/>
      <c r="BK2" s="236"/>
      <c r="BL2" s="237"/>
      <c r="BM2" s="237"/>
      <c r="BN2" s="237"/>
      <c r="BO2" s="237"/>
      <c r="BP2" s="237"/>
      <c r="BQ2" s="237"/>
      <c r="BR2" s="237"/>
      <c r="BS2" s="237"/>
      <c r="BT2" s="237"/>
      <c r="BU2" s="237"/>
      <c r="BV2" s="237"/>
      <c r="BW2" s="237"/>
      <c r="BX2" s="237"/>
      <c r="BY2" s="237"/>
      <c r="BZ2" s="237"/>
      <c r="CA2" s="237"/>
      <c r="CB2" s="237"/>
      <c r="CC2" s="237"/>
      <c r="CD2" s="237"/>
      <c r="CE2" s="237"/>
      <c r="CF2" s="237"/>
      <c r="CG2" s="237"/>
      <c r="CH2" s="237"/>
      <c r="CI2" s="237"/>
      <c r="CJ2" s="237"/>
      <c r="CK2" s="237"/>
      <c r="CL2" s="237"/>
      <c r="CM2" s="237"/>
      <c r="CN2" s="237"/>
      <c r="CO2" s="237"/>
      <c r="CP2" s="237"/>
      <c r="CQ2" s="237"/>
      <c r="CR2" s="237"/>
      <c r="CS2" s="237"/>
      <c r="CT2" s="237"/>
      <c r="CU2" s="237"/>
      <c r="CV2" s="237"/>
      <c r="CW2" s="237"/>
      <c r="CX2" s="237"/>
      <c r="CY2" s="237"/>
      <c r="CZ2" s="237"/>
      <c r="DA2" s="237"/>
      <c r="DB2" s="237"/>
      <c r="DC2" s="237"/>
      <c r="DD2" s="237"/>
      <c r="DE2" s="237"/>
      <c r="DF2" s="237"/>
      <c r="DG2" s="237"/>
      <c r="DH2" s="237"/>
      <c r="DI2" s="237"/>
      <c r="DJ2" s="237"/>
      <c r="DK2" s="237"/>
      <c r="DL2" s="237"/>
      <c r="DM2" s="237"/>
      <c r="DN2" s="237"/>
      <c r="DO2" s="237"/>
      <c r="DP2" s="237"/>
      <c r="DQ2" s="237"/>
      <c r="DR2" s="237"/>
      <c r="DS2" s="237"/>
      <c r="DT2" s="237"/>
      <c r="DU2" s="237"/>
      <c r="DV2" s="237"/>
      <c r="DW2" s="237"/>
      <c r="DX2" s="237"/>
      <c r="DY2" s="237"/>
      <c r="DZ2" s="237"/>
      <c r="EA2" s="237"/>
      <c r="EB2" s="237"/>
      <c r="EC2" s="237"/>
      <c r="ED2" s="237"/>
      <c r="EE2" s="237"/>
      <c r="EF2" s="237"/>
      <c r="EG2" s="237"/>
      <c r="EH2" s="237"/>
      <c r="EI2" s="237"/>
      <c r="EJ2" s="237"/>
      <c r="EK2" s="237"/>
      <c r="EL2" s="237"/>
      <c r="EM2" s="237"/>
      <c r="EN2" s="237"/>
      <c r="EO2" s="237"/>
      <c r="EP2" s="237"/>
      <c r="EQ2" s="237"/>
      <c r="ER2" s="237"/>
      <c r="ES2" s="237"/>
      <c r="ET2" s="237"/>
      <c r="EU2" s="237"/>
      <c r="EV2" s="237"/>
      <c r="EW2" s="237"/>
      <c r="EX2" s="237"/>
      <c r="EY2" s="237"/>
      <c r="EZ2" s="237"/>
      <c r="FA2" s="237"/>
      <c r="FB2" s="237"/>
      <c r="FC2" s="237"/>
      <c r="FD2" s="237"/>
      <c r="FE2" s="237"/>
      <c r="FF2" s="237"/>
      <c r="FG2" s="237"/>
      <c r="FH2" s="237"/>
      <c r="FI2" s="237"/>
      <c r="FJ2" s="237"/>
      <c r="FK2" s="237"/>
      <c r="FL2" s="237"/>
      <c r="FM2" s="237"/>
      <c r="FN2" s="237"/>
      <c r="FO2" s="237"/>
      <c r="FP2" s="237"/>
      <c r="FQ2" s="237"/>
      <c r="FR2" s="237"/>
      <c r="FS2" s="237"/>
      <c r="FT2" s="237"/>
      <c r="FU2" s="237"/>
      <c r="FV2" s="237"/>
      <c r="FW2" s="237"/>
      <c r="FX2" s="237"/>
      <c r="FY2" s="237"/>
      <c r="FZ2" s="237"/>
      <c r="GA2" s="237"/>
      <c r="GB2" s="237"/>
      <c r="GC2" s="237"/>
      <c r="GD2" s="237"/>
      <c r="GE2" s="237"/>
      <c r="GF2" s="237"/>
      <c r="GG2" s="237"/>
      <c r="GH2" s="237"/>
      <c r="GI2" s="237"/>
      <c r="GJ2" s="237"/>
      <c r="GK2" s="237"/>
      <c r="GL2" s="237"/>
      <c r="GM2" s="237"/>
      <c r="GN2" s="237"/>
      <c r="GO2" s="237"/>
      <c r="GP2" s="237"/>
      <c r="GQ2" s="237"/>
      <c r="GR2" s="237"/>
      <c r="GS2" s="237"/>
      <c r="GT2" s="237"/>
      <c r="GU2" s="237"/>
      <c r="GV2" s="237"/>
      <c r="GW2" s="237"/>
      <c r="GX2" s="237"/>
      <c r="GY2" s="237"/>
      <c r="GZ2" s="237"/>
      <c r="HA2" s="237"/>
      <c r="HB2" s="237"/>
      <c r="HC2" s="237"/>
      <c r="HD2" s="237"/>
      <c r="HE2" s="237"/>
      <c r="HF2" s="237"/>
      <c r="HG2" s="237"/>
      <c r="HH2" s="237"/>
      <c r="HI2" s="237"/>
      <c r="HJ2" s="237"/>
      <c r="HK2" s="237"/>
      <c r="HL2" s="237"/>
      <c r="HM2" s="237"/>
      <c r="HN2" s="237"/>
      <c r="HO2" s="237"/>
      <c r="HP2" s="237"/>
      <c r="HQ2" s="237"/>
      <c r="HR2" s="237"/>
      <c r="HS2" s="237"/>
      <c r="HT2" s="237"/>
      <c r="HU2" s="237"/>
      <c r="HV2" s="237"/>
      <c r="HW2" s="237"/>
      <c r="HX2" s="237"/>
      <c r="HY2" s="237"/>
      <c r="HZ2" s="237"/>
      <c r="IA2" s="237"/>
      <c r="IB2" s="237"/>
      <c r="IC2" s="237"/>
      <c r="ID2" s="237"/>
      <c r="IE2" s="237"/>
      <c r="IF2" s="237"/>
      <c r="IG2" s="237"/>
      <c r="IH2" s="237"/>
      <c r="II2" s="237"/>
      <c r="IJ2" s="237"/>
      <c r="IK2" s="237"/>
      <c r="IL2" s="237"/>
      <c r="IM2" s="237"/>
      <c r="IN2" s="237"/>
      <c r="IO2" s="237"/>
      <c r="IP2" s="237"/>
      <c r="IQ2" s="237"/>
    </row>
    <row r="3" spans="2:251" s="191" customFormat="1" ht="12" customHeight="1" x14ac:dyDescent="0.25">
      <c r="B3" s="771"/>
      <c r="C3" s="752"/>
      <c r="D3" s="752"/>
      <c r="E3" s="752"/>
      <c r="F3" s="752"/>
      <c r="G3" s="752"/>
      <c r="H3" s="752"/>
      <c r="I3" s="752"/>
      <c r="J3" s="752"/>
      <c r="K3" s="752"/>
      <c r="L3" s="752"/>
      <c r="M3" s="752"/>
      <c r="N3" s="752"/>
      <c r="O3" s="752"/>
      <c r="P3" s="752"/>
      <c r="Q3" s="752"/>
      <c r="R3" s="754"/>
      <c r="S3" s="754"/>
      <c r="T3" s="754"/>
      <c r="U3" s="754"/>
      <c r="V3" s="754"/>
      <c r="W3" s="754"/>
      <c r="X3" s="754"/>
      <c r="Y3" s="754"/>
      <c r="Z3" s="754"/>
      <c r="AA3" s="754"/>
      <c r="AB3" s="754"/>
      <c r="AC3" s="754"/>
      <c r="AD3" s="754"/>
      <c r="AE3" s="754"/>
      <c r="AF3" s="754"/>
      <c r="AG3" s="754"/>
      <c r="AH3" s="754"/>
      <c r="AI3" s="754"/>
      <c r="AJ3" s="758" t="s">
        <v>4</v>
      </c>
      <c r="AK3" s="758"/>
      <c r="AL3" s="758"/>
      <c r="AM3" s="758"/>
      <c r="AN3" s="758"/>
      <c r="AO3" s="758"/>
      <c r="AP3" s="758"/>
      <c r="AQ3" s="758"/>
      <c r="AR3" s="758"/>
      <c r="AS3" s="758"/>
      <c r="AT3" s="758"/>
      <c r="AU3" s="758"/>
      <c r="AV3" s="759">
        <v>3</v>
      </c>
      <c r="AW3" s="759"/>
      <c r="AX3" s="759"/>
      <c r="AY3" s="759"/>
      <c r="AZ3" s="759"/>
      <c r="BA3" s="759"/>
      <c r="BB3" s="759"/>
      <c r="BC3" s="759"/>
      <c r="BD3" s="759"/>
      <c r="BE3" s="759"/>
      <c r="BF3" s="759"/>
      <c r="BG3" s="759"/>
      <c r="BH3" s="759"/>
      <c r="BI3" s="759"/>
      <c r="BJ3" s="760"/>
      <c r="BK3" s="236"/>
      <c r="BL3" s="237"/>
      <c r="BM3" s="237"/>
      <c r="BN3" s="237"/>
      <c r="BO3" s="237"/>
      <c r="BP3" s="237"/>
      <c r="BQ3" s="237"/>
      <c r="BR3" s="237"/>
      <c r="BS3" s="237"/>
      <c r="BT3" s="237"/>
      <c r="BU3" s="237"/>
      <c r="BV3" s="237"/>
      <c r="BW3" s="237"/>
      <c r="BX3" s="237"/>
      <c r="BY3" s="237"/>
      <c r="BZ3" s="237"/>
      <c r="CA3" s="237"/>
      <c r="CB3" s="237"/>
      <c r="CC3" s="237"/>
      <c r="CD3" s="237"/>
      <c r="CE3" s="237"/>
      <c r="CF3" s="237"/>
      <c r="CG3" s="237"/>
      <c r="CH3" s="237"/>
      <c r="CI3" s="237"/>
      <c r="CJ3" s="237"/>
      <c r="CK3" s="237"/>
      <c r="CL3" s="237"/>
      <c r="CM3" s="237"/>
      <c r="CN3" s="237"/>
      <c r="CO3" s="237"/>
      <c r="CP3" s="237"/>
      <c r="CQ3" s="237"/>
      <c r="CR3" s="237"/>
      <c r="CS3" s="237"/>
      <c r="CT3" s="237"/>
      <c r="CU3" s="237"/>
      <c r="CV3" s="237"/>
      <c r="CW3" s="237"/>
      <c r="CX3" s="237"/>
      <c r="CY3" s="237"/>
      <c r="CZ3" s="237"/>
      <c r="DA3" s="237"/>
      <c r="DB3" s="237"/>
      <c r="DC3" s="237"/>
      <c r="DD3" s="237"/>
      <c r="DE3" s="237"/>
      <c r="DF3" s="237"/>
      <c r="DG3" s="237"/>
      <c r="DH3" s="237"/>
      <c r="DI3" s="237"/>
      <c r="DJ3" s="237"/>
      <c r="DK3" s="237"/>
      <c r="DL3" s="237"/>
      <c r="DM3" s="237"/>
      <c r="DN3" s="237"/>
      <c r="DO3" s="237"/>
      <c r="DP3" s="237"/>
      <c r="DQ3" s="237"/>
      <c r="DR3" s="237"/>
      <c r="DS3" s="237"/>
      <c r="DT3" s="237"/>
      <c r="DU3" s="237"/>
      <c r="DV3" s="237"/>
      <c r="DW3" s="237"/>
      <c r="DX3" s="237"/>
      <c r="DY3" s="237"/>
      <c r="DZ3" s="237"/>
      <c r="EA3" s="237"/>
      <c r="EB3" s="237"/>
      <c r="EC3" s="237"/>
      <c r="ED3" s="237"/>
      <c r="EE3" s="237"/>
      <c r="EF3" s="237"/>
      <c r="EG3" s="237"/>
      <c r="EH3" s="237"/>
      <c r="EI3" s="237"/>
      <c r="EJ3" s="237"/>
      <c r="EK3" s="237"/>
      <c r="EL3" s="237"/>
      <c r="EM3" s="237"/>
      <c r="EN3" s="237"/>
      <c r="EO3" s="237"/>
      <c r="EP3" s="237"/>
      <c r="EQ3" s="237"/>
      <c r="ER3" s="237"/>
      <c r="ES3" s="237"/>
      <c r="ET3" s="237"/>
      <c r="EU3" s="237"/>
      <c r="EV3" s="237"/>
      <c r="EW3" s="237"/>
      <c r="EX3" s="237"/>
      <c r="EY3" s="237"/>
      <c r="EZ3" s="237"/>
      <c r="FA3" s="237"/>
      <c r="FB3" s="237"/>
      <c r="FC3" s="237"/>
      <c r="FD3" s="237"/>
      <c r="FE3" s="237"/>
      <c r="FF3" s="237"/>
      <c r="FG3" s="237"/>
      <c r="FH3" s="237"/>
      <c r="FI3" s="237"/>
      <c r="FJ3" s="237"/>
      <c r="FK3" s="237"/>
      <c r="FL3" s="237"/>
      <c r="FM3" s="237"/>
      <c r="FN3" s="237"/>
      <c r="FO3" s="237"/>
      <c r="FP3" s="237"/>
      <c r="FQ3" s="237"/>
      <c r="FR3" s="237"/>
      <c r="FS3" s="237"/>
      <c r="FT3" s="237"/>
      <c r="FU3" s="237"/>
      <c r="FV3" s="237"/>
      <c r="FW3" s="237"/>
      <c r="FX3" s="237"/>
      <c r="FY3" s="237"/>
      <c r="FZ3" s="237"/>
      <c r="GA3" s="237"/>
      <c r="GB3" s="237"/>
      <c r="GC3" s="237"/>
      <c r="GD3" s="237"/>
      <c r="GE3" s="237"/>
      <c r="GF3" s="237"/>
      <c r="GG3" s="237"/>
      <c r="GH3" s="237"/>
      <c r="GI3" s="237"/>
      <c r="GJ3" s="237"/>
      <c r="GK3" s="237"/>
      <c r="GL3" s="237"/>
      <c r="GM3" s="237"/>
      <c r="GN3" s="237"/>
      <c r="GO3" s="237"/>
      <c r="GP3" s="237"/>
      <c r="GQ3" s="237"/>
      <c r="GR3" s="237"/>
      <c r="GS3" s="237"/>
      <c r="GT3" s="237"/>
      <c r="GU3" s="237"/>
      <c r="GV3" s="237"/>
      <c r="GW3" s="237"/>
      <c r="GX3" s="237"/>
      <c r="GY3" s="237"/>
      <c r="GZ3" s="237"/>
      <c r="HA3" s="237"/>
      <c r="HB3" s="237"/>
      <c r="HC3" s="237"/>
      <c r="HD3" s="237"/>
      <c r="HE3" s="237"/>
      <c r="HF3" s="237"/>
      <c r="HG3" s="237"/>
      <c r="HH3" s="237"/>
      <c r="HI3" s="237"/>
      <c r="HJ3" s="237"/>
      <c r="HK3" s="237"/>
      <c r="HL3" s="237"/>
      <c r="HM3" s="237"/>
      <c r="HN3" s="237"/>
      <c r="HO3" s="237"/>
      <c r="HP3" s="237"/>
      <c r="HQ3" s="237"/>
      <c r="HR3" s="237"/>
      <c r="HS3" s="237"/>
      <c r="HT3" s="237"/>
      <c r="HU3" s="237"/>
      <c r="HV3" s="237"/>
      <c r="HW3" s="237"/>
      <c r="HX3" s="237"/>
      <c r="HY3" s="237"/>
      <c r="HZ3" s="237"/>
      <c r="IA3" s="237"/>
      <c r="IB3" s="237"/>
      <c r="IC3" s="237"/>
      <c r="ID3" s="237"/>
      <c r="IE3" s="237"/>
      <c r="IF3" s="237"/>
      <c r="IG3" s="237"/>
      <c r="IH3" s="237"/>
      <c r="II3" s="237"/>
      <c r="IJ3" s="237"/>
      <c r="IK3" s="237"/>
      <c r="IL3" s="237"/>
      <c r="IM3" s="237"/>
      <c r="IN3" s="237"/>
      <c r="IO3" s="237"/>
      <c r="IP3" s="237"/>
      <c r="IQ3" s="237"/>
    </row>
    <row r="4" spans="2:251" s="191" customFormat="1" ht="12" customHeight="1" x14ac:dyDescent="0.25">
      <c r="B4" s="771"/>
      <c r="C4" s="752"/>
      <c r="D4" s="752"/>
      <c r="E4" s="752"/>
      <c r="F4" s="752"/>
      <c r="G4" s="752"/>
      <c r="H4" s="752"/>
      <c r="I4" s="752"/>
      <c r="J4" s="752"/>
      <c r="K4" s="752"/>
      <c r="L4" s="752"/>
      <c r="M4" s="752"/>
      <c r="N4" s="752"/>
      <c r="O4" s="752"/>
      <c r="P4" s="752"/>
      <c r="Q4" s="752"/>
      <c r="R4" s="754"/>
      <c r="S4" s="754"/>
      <c r="T4" s="754"/>
      <c r="U4" s="754"/>
      <c r="V4" s="754"/>
      <c r="W4" s="754"/>
      <c r="X4" s="754"/>
      <c r="Y4" s="754"/>
      <c r="Z4" s="754"/>
      <c r="AA4" s="754"/>
      <c r="AB4" s="754"/>
      <c r="AC4" s="754"/>
      <c r="AD4" s="754"/>
      <c r="AE4" s="754"/>
      <c r="AF4" s="754"/>
      <c r="AG4" s="754"/>
      <c r="AH4" s="754"/>
      <c r="AI4" s="754"/>
      <c r="AJ4" s="758" t="s">
        <v>5</v>
      </c>
      <c r="AK4" s="758"/>
      <c r="AL4" s="758"/>
      <c r="AM4" s="758"/>
      <c r="AN4" s="758"/>
      <c r="AO4" s="758"/>
      <c r="AP4" s="758"/>
      <c r="AQ4" s="758"/>
      <c r="AR4" s="758"/>
      <c r="AS4" s="758"/>
      <c r="AT4" s="758"/>
      <c r="AU4" s="758"/>
      <c r="AV4" s="761">
        <v>42741</v>
      </c>
      <c r="AW4" s="761"/>
      <c r="AX4" s="761"/>
      <c r="AY4" s="761"/>
      <c r="AZ4" s="761"/>
      <c r="BA4" s="761"/>
      <c r="BB4" s="761"/>
      <c r="BC4" s="761"/>
      <c r="BD4" s="761"/>
      <c r="BE4" s="761"/>
      <c r="BF4" s="761"/>
      <c r="BG4" s="761"/>
      <c r="BH4" s="761"/>
      <c r="BI4" s="761"/>
      <c r="BJ4" s="762"/>
      <c r="BK4" s="236"/>
      <c r="BL4" s="237"/>
      <c r="BM4" s="237"/>
      <c r="BN4" s="237"/>
      <c r="BO4" s="237"/>
      <c r="BP4" s="237"/>
      <c r="BQ4" s="237"/>
      <c r="BR4" s="237"/>
      <c r="BS4" s="237"/>
      <c r="BT4" s="237"/>
      <c r="BU4" s="237"/>
      <c r="BV4" s="237"/>
      <c r="BW4" s="237"/>
      <c r="BX4" s="237"/>
      <c r="BY4" s="237"/>
      <c r="BZ4" s="237"/>
      <c r="CA4" s="237"/>
      <c r="CB4" s="237"/>
      <c r="CC4" s="237"/>
      <c r="CD4" s="237"/>
      <c r="CE4" s="237"/>
      <c r="CF4" s="237"/>
      <c r="CG4" s="237"/>
      <c r="CH4" s="237"/>
      <c r="CI4" s="237"/>
      <c r="CJ4" s="237"/>
      <c r="CK4" s="237"/>
      <c r="CL4" s="237"/>
      <c r="CM4" s="237"/>
      <c r="CN4" s="237"/>
      <c r="CO4" s="237"/>
      <c r="CP4" s="237"/>
      <c r="CQ4" s="237"/>
      <c r="CR4" s="237"/>
      <c r="CS4" s="237"/>
      <c r="CT4" s="237"/>
      <c r="CU4" s="237"/>
      <c r="CV4" s="237"/>
      <c r="CW4" s="237"/>
      <c r="CX4" s="237"/>
      <c r="CY4" s="237"/>
      <c r="CZ4" s="237"/>
      <c r="DA4" s="237"/>
      <c r="DB4" s="237"/>
      <c r="DC4" s="237"/>
      <c r="DD4" s="237"/>
      <c r="DE4" s="237"/>
      <c r="DF4" s="237"/>
      <c r="DG4" s="237"/>
      <c r="DH4" s="237"/>
      <c r="DI4" s="237"/>
      <c r="DJ4" s="237"/>
      <c r="DK4" s="237"/>
      <c r="DL4" s="237"/>
      <c r="DM4" s="237"/>
      <c r="DN4" s="237"/>
      <c r="DO4" s="237"/>
      <c r="DP4" s="237"/>
      <c r="DQ4" s="237"/>
      <c r="DR4" s="237"/>
      <c r="DS4" s="237"/>
      <c r="DT4" s="237"/>
      <c r="DU4" s="237"/>
      <c r="DV4" s="237"/>
      <c r="DW4" s="237"/>
      <c r="DX4" s="237"/>
      <c r="DY4" s="237"/>
      <c r="DZ4" s="237"/>
      <c r="EA4" s="237"/>
      <c r="EB4" s="237"/>
      <c r="EC4" s="237"/>
      <c r="ED4" s="237"/>
      <c r="EE4" s="237"/>
      <c r="EF4" s="237"/>
      <c r="EG4" s="237"/>
      <c r="EH4" s="237"/>
      <c r="EI4" s="237"/>
      <c r="EJ4" s="237"/>
      <c r="EK4" s="237"/>
      <c r="EL4" s="237"/>
      <c r="EM4" s="237"/>
      <c r="EN4" s="237"/>
      <c r="EO4" s="237"/>
      <c r="EP4" s="237"/>
      <c r="EQ4" s="237"/>
      <c r="ER4" s="237"/>
      <c r="ES4" s="237"/>
      <c r="ET4" s="237"/>
      <c r="EU4" s="237"/>
      <c r="EV4" s="237"/>
      <c r="EW4" s="237"/>
      <c r="EX4" s="237"/>
      <c r="EY4" s="237"/>
      <c r="EZ4" s="237"/>
      <c r="FA4" s="237"/>
      <c r="FB4" s="237"/>
      <c r="FC4" s="237"/>
      <c r="FD4" s="237"/>
      <c r="FE4" s="237"/>
      <c r="FF4" s="237"/>
      <c r="FG4" s="237"/>
      <c r="FH4" s="237"/>
      <c r="FI4" s="237"/>
      <c r="FJ4" s="237"/>
      <c r="FK4" s="237"/>
      <c r="FL4" s="237"/>
      <c r="FM4" s="237"/>
      <c r="FN4" s="237"/>
      <c r="FO4" s="237"/>
      <c r="FP4" s="237"/>
      <c r="FQ4" s="237"/>
      <c r="FR4" s="237"/>
      <c r="FS4" s="237"/>
      <c r="FT4" s="237"/>
      <c r="FU4" s="237"/>
      <c r="FV4" s="237"/>
      <c r="FW4" s="237"/>
      <c r="FX4" s="237"/>
      <c r="FY4" s="237"/>
      <c r="FZ4" s="237"/>
      <c r="GA4" s="237"/>
      <c r="GB4" s="237"/>
      <c r="GC4" s="237"/>
      <c r="GD4" s="237"/>
      <c r="GE4" s="237"/>
      <c r="GF4" s="237"/>
      <c r="GG4" s="237"/>
      <c r="GH4" s="237"/>
      <c r="GI4" s="237"/>
      <c r="GJ4" s="237"/>
      <c r="GK4" s="237"/>
      <c r="GL4" s="237"/>
      <c r="GM4" s="237"/>
      <c r="GN4" s="237"/>
      <c r="GO4" s="237"/>
      <c r="GP4" s="237"/>
      <c r="GQ4" s="237"/>
      <c r="GR4" s="237"/>
      <c r="GS4" s="237"/>
      <c r="GT4" s="237"/>
      <c r="GU4" s="237"/>
      <c r="GV4" s="237"/>
      <c r="GW4" s="237"/>
      <c r="GX4" s="237"/>
      <c r="GY4" s="237"/>
      <c r="GZ4" s="237"/>
      <c r="HA4" s="237"/>
      <c r="HB4" s="237"/>
      <c r="HC4" s="237"/>
      <c r="HD4" s="237"/>
      <c r="HE4" s="237"/>
      <c r="HF4" s="237"/>
      <c r="HG4" s="237"/>
      <c r="HH4" s="237"/>
      <c r="HI4" s="237"/>
      <c r="HJ4" s="237"/>
      <c r="HK4" s="237"/>
      <c r="HL4" s="237"/>
      <c r="HM4" s="237"/>
      <c r="HN4" s="237"/>
      <c r="HO4" s="237"/>
      <c r="HP4" s="237"/>
      <c r="HQ4" s="237"/>
      <c r="HR4" s="237"/>
      <c r="HS4" s="237"/>
      <c r="HT4" s="237"/>
      <c r="HU4" s="237"/>
      <c r="HV4" s="237"/>
      <c r="HW4" s="237"/>
      <c r="HX4" s="237"/>
      <c r="HY4" s="237"/>
      <c r="HZ4" s="237"/>
      <c r="IA4" s="237"/>
      <c r="IB4" s="237"/>
      <c r="IC4" s="237"/>
      <c r="ID4" s="237"/>
      <c r="IE4" s="237"/>
      <c r="IF4" s="237"/>
      <c r="IG4" s="237"/>
      <c r="IH4" s="237"/>
      <c r="II4" s="237"/>
      <c r="IJ4" s="237"/>
      <c r="IK4" s="237"/>
      <c r="IL4" s="237"/>
      <c r="IM4" s="237"/>
      <c r="IN4" s="237"/>
      <c r="IO4" s="237"/>
      <c r="IP4" s="237"/>
      <c r="IQ4" s="237"/>
    </row>
    <row r="5" spans="2:251" s="191" customFormat="1" ht="12" customHeight="1" x14ac:dyDescent="0.25">
      <c r="B5" s="771"/>
      <c r="C5" s="752" t="s">
        <v>6</v>
      </c>
      <c r="D5" s="752"/>
      <c r="E5" s="752"/>
      <c r="F5" s="752"/>
      <c r="G5" s="752"/>
      <c r="H5" s="752"/>
      <c r="I5" s="752"/>
      <c r="J5" s="752"/>
      <c r="K5" s="752"/>
      <c r="L5" s="752"/>
      <c r="M5" s="752"/>
      <c r="N5" s="752"/>
      <c r="O5" s="752"/>
      <c r="P5" s="752"/>
      <c r="Q5" s="752"/>
      <c r="R5" s="754" t="s">
        <v>7</v>
      </c>
      <c r="S5" s="754"/>
      <c r="T5" s="754"/>
      <c r="U5" s="754"/>
      <c r="V5" s="754"/>
      <c r="W5" s="754"/>
      <c r="X5" s="754"/>
      <c r="Y5" s="754"/>
      <c r="Z5" s="754"/>
      <c r="AA5" s="754"/>
      <c r="AB5" s="754"/>
      <c r="AC5" s="754"/>
      <c r="AD5" s="754"/>
      <c r="AE5" s="754"/>
      <c r="AF5" s="754"/>
      <c r="AG5" s="754"/>
      <c r="AH5" s="754"/>
      <c r="AI5" s="754"/>
      <c r="AJ5" s="758" t="s">
        <v>8</v>
      </c>
      <c r="AK5" s="758"/>
      <c r="AL5" s="758"/>
      <c r="AM5" s="758"/>
      <c r="AN5" s="758"/>
      <c r="AO5" s="758"/>
      <c r="AP5" s="758"/>
      <c r="AQ5" s="758"/>
      <c r="AR5" s="758"/>
      <c r="AS5" s="758"/>
      <c r="AT5" s="758"/>
      <c r="AU5" s="758"/>
      <c r="AV5" s="759" t="s">
        <v>9</v>
      </c>
      <c r="AW5" s="759"/>
      <c r="AX5" s="759"/>
      <c r="AY5" s="759"/>
      <c r="AZ5" s="759"/>
      <c r="BA5" s="759"/>
      <c r="BB5" s="759"/>
      <c r="BC5" s="759"/>
      <c r="BD5" s="759"/>
      <c r="BE5" s="759"/>
      <c r="BF5" s="759"/>
      <c r="BG5" s="759"/>
      <c r="BH5" s="759"/>
      <c r="BI5" s="759"/>
      <c r="BJ5" s="760"/>
      <c r="BK5" s="236"/>
      <c r="BL5" s="237"/>
      <c r="BM5" s="237"/>
      <c r="BN5" s="237"/>
      <c r="BO5" s="237"/>
      <c r="BP5" s="237"/>
      <c r="BQ5" s="237"/>
      <c r="BR5" s="237"/>
      <c r="BS5" s="237"/>
      <c r="BT5" s="237"/>
      <c r="BU5" s="237"/>
      <c r="BV5" s="237"/>
      <c r="BW5" s="237"/>
      <c r="BX5" s="237"/>
      <c r="BY5" s="237"/>
      <c r="BZ5" s="237"/>
      <c r="CA5" s="237"/>
      <c r="CB5" s="237"/>
      <c r="CC5" s="237"/>
      <c r="CD5" s="237"/>
      <c r="CE5" s="237"/>
      <c r="CF5" s="237"/>
      <c r="CG5" s="237"/>
      <c r="CH5" s="237"/>
      <c r="CI5" s="237"/>
      <c r="CJ5" s="237"/>
      <c r="CK5" s="237"/>
      <c r="CL5" s="237"/>
      <c r="CM5" s="237"/>
      <c r="CN5" s="237"/>
      <c r="CO5" s="237"/>
      <c r="CP5" s="237"/>
      <c r="CQ5" s="237"/>
      <c r="CR5" s="237"/>
      <c r="CS5" s="237"/>
      <c r="CT5" s="237"/>
      <c r="CU5" s="237"/>
      <c r="CV5" s="237"/>
      <c r="CW5" s="237"/>
      <c r="CX5" s="237"/>
      <c r="CY5" s="237"/>
      <c r="CZ5" s="237"/>
      <c r="DA5" s="237"/>
      <c r="DB5" s="237"/>
      <c r="DC5" s="237"/>
      <c r="DD5" s="237"/>
      <c r="DE5" s="237"/>
      <c r="DF5" s="237"/>
      <c r="DG5" s="237"/>
      <c r="DH5" s="237"/>
      <c r="DI5" s="237"/>
      <c r="DJ5" s="237"/>
      <c r="DK5" s="237"/>
      <c r="DL5" s="237"/>
      <c r="DM5" s="237"/>
      <c r="DN5" s="237"/>
      <c r="DO5" s="237"/>
      <c r="DP5" s="237"/>
      <c r="DQ5" s="237"/>
      <c r="DR5" s="237"/>
      <c r="DS5" s="237"/>
      <c r="DT5" s="237"/>
      <c r="DU5" s="237"/>
      <c r="DV5" s="237"/>
      <c r="DW5" s="237"/>
      <c r="DX5" s="237"/>
      <c r="DY5" s="237"/>
      <c r="DZ5" s="237"/>
      <c r="EA5" s="237"/>
      <c r="EB5" s="237"/>
      <c r="EC5" s="237"/>
      <c r="ED5" s="237"/>
      <c r="EE5" s="237"/>
      <c r="EF5" s="237"/>
      <c r="EG5" s="237"/>
      <c r="EH5" s="237"/>
      <c r="EI5" s="237"/>
      <c r="EJ5" s="237"/>
      <c r="EK5" s="237"/>
      <c r="EL5" s="237"/>
      <c r="EM5" s="237"/>
      <c r="EN5" s="237"/>
      <c r="EO5" s="237"/>
      <c r="EP5" s="237"/>
      <c r="EQ5" s="237"/>
      <c r="ER5" s="237"/>
      <c r="ES5" s="237"/>
      <c r="ET5" s="237"/>
      <c r="EU5" s="237"/>
      <c r="EV5" s="237"/>
      <c r="EW5" s="237"/>
      <c r="EX5" s="237"/>
      <c r="EY5" s="237"/>
      <c r="EZ5" s="237"/>
      <c r="FA5" s="237"/>
      <c r="FB5" s="237"/>
      <c r="FC5" s="237"/>
      <c r="FD5" s="237"/>
      <c r="FE5" s="237"/>
      <c r="FF5" s="237"/>
      <c r="FG5" s="237"/>
      <c r="FH5" s="237"/>
      <c r="FI5" s="237"/>
      <c r="FJ5" s="237"/>
      <c r="FK5" s="237"/>
      <c r="FL5" s="237"/>
      <c r="FM5" s="237"/>
      <c r="FN5" s="237"/>
      <c r="FO5" s="237"/>
      <c r="FP5" s="237"/>
      <c r="FQ5" s="237"/>
      <c r="FR5" s="237"/>
      <c r="FS5" s="237"/>
      <c r="FT5" s="237"/>
      <c r="FU5" s="237"/>
      <c r="FV5" s="237"/>
      <c r="FW5" s="237"/>
      <c r="FX5" s="237"/>
      <c r="FY5" s="237"/>
      <c r="FZ5" s="237"/>
      <c r="GA5" s="237"/>
      <c r="GB5" s="237"/>
      <c r="GC5" s="237"/>
      <c r="GD5" s="237"/>
      <c r="GE5" s="237"/>
      <c r="GF5" s="237"/>
      <c r="GG5" s="237"/>
      <c r="GH5" s="237"/>
      <c r="GI5" s="237"/>
      <c r="GJ5" s="237"/>
      <c r="GK5" s="237"/>
      <c r="GL5" s="237"/>
      <c r="GM5" s="237"/>
      <c r="GN5" s="237"/>
      <c r="GO5" s="237"/>
      <c r="GP5" s="237"/>
      <c r="GQ5" s="237"/>
      <c r="GR5" s="237"/>
      <c r="GS5" s="237"/>
      <c r="GT5" s="237"/>
      <c r="GU5" s="237"/>
      <c r="GV5" s="237"/>
      <c r="GW5" s="237"/>
      <c r="GX5" s="237"/>
      <c r="GY5" s="237"/>
      <c r="GZ5" s="237"/>
      <c r="HA5" s="237"/>
      <c r="HB5" s="237"/>
      <c r="HC5" s="237"/>
      <c r="HD5" s="237"/>
      <c r="HE5" s="237"/>
      <c r="HF5" s="237"/>
      <c r="HG5" s="237"/>
      <c r="HH5" s="237"/>
      <c r="HI5" s="237"/>
      <c r="HJ5" s="237"/>
      <c r="HK5" s="237"/>
      <c r="HL5" s="237"/>
      <c r="HM5" s="237"/>
      <c r="HN5" s="237"/>
      <c r="HO5" s="237"/>
      <c r="HP5" s="237"/>
      <c r="HQ5" s="237"/>
      <c r="HR5" s="237"/>
      <c r="HS5" s="237"/>
      <c r="HT5" s="237"/>
      <c r="HU5" s="237"/>
      <c r="HV5" s="237"/>
      <c r="HW5" s="237"/>
      <c r="HX5" s="237"/>
      <c r="HY5" s="237"/>
      <c r="HZ5" s="237"/>
      <c r="IA5" s="237"/>
      <c r="IB5" s="237"/>
      <c r="IC5" s="237"/>
      <c r="ID5" s="237"/>
      <c r="IE5" s="237"/>
      <c r="IF5" s="237"/>
      <c r="IG5" s="237"/>
      <c r="IH5" s="237"/>
      <c r="II5" s="237"/>
      <c r="IJ5" s="237"/>
      <c r="IK5" s="237"/>
      <c r="IL5" s="237"/>
      <c r="IM5" s="237"/>
      <c r="IN5" s="237"/>
      <c r="IO5" s="237"/>
      <c r="IP5" s="237"/>
      <c r="IQ5" s="237"/>
    </row>
    <row r="6" spans="2:251" s="191" customFormat="1" ht="12" customHeight="1" x14ac:dyDescent="0.25">
      <c r="B6" s="771"/>
      <c r="C6" s="752"/>
      <c r="D6" s="752"/>
      <c r="E6" s="752"/>
      <c r="F6" s="752"/>
      <c r="G6" s="752"/>
      <c r="H6" s="752"/>
      <c r="I6" s="752"/>
      <c r="J6" s="752"/>
      <c r="K6" s="752"/>
      <c r="L6" s="752"/>
      <c r="M6" s="752"/>
      <c r="N6" s="752"/>
      <c r="O6" s="752"/>
      <c r="P6" s="752"/>
      <c r="Q6" s="752"/>
      <c r="R6" s="754"/>
      <c r="S6" s="754"/>
      <c r="T6" s="754"/>
      <c r="U6" s="754"/>
      <c r="V6" s="754"/>
      <c r="W6" s="754"/>
      <c r="X6" s="754"/>
      <c r="Y6" s="754"/>
      <c r="Z6" s="754"/>
      <c r="AA6" s="754"/>
      <c r="AB6" s="754"/>
      <c r="AC6" s="754"/>
      <c r="AD6" s="754"/>
      <c r="AE6" s="754"/>
      <c r="AF6" s="754"/>
      <c r="AG6" s="754"/>
      <c r="AH6" s="754"/>
      <c r="AI6" s="754"/>
      <c r="AJ6" s="758"/>
      <c r="AK6" s="758"/>
      <c r="AL6" s="758"/>
      <c r="AM6" s="758"/>
      <c r="AN6" s="758"/>
      <c r="AO6" s="758"/>
      <c r="AP6" s="758"/>
      <c r="AQ6" s="758"/>
      <c r="AR6" s="758"/>
      <c r="AS6" s="758"/>
      <c r="AT6" s="758"/>
      <c r="AU6" s="758"/>
      <c r="AV6" s="759"/>
      <c r="AW6" s="759"/>
      <c r="AX6" s="759"/>
      <c r="AY6" s="759"/>
      <c r="AZ6" s="759"/>
      <c r="BA6" s="759"/>
      <c r="BB6" s="759"/>
      <c r="BC6" s="759"/>
      <c r="BD6" s="759"/>
      <c r="BE6" s="759"/>
      <c r="BF6" s="759"/>
      <c r="BG6" s="759"/>
      <c r="BH6" s="759"/>
      <c r="BI6" s="759"/>
      <c r="BJ6" s="760"/>
      <c r="BK6" s="236"/>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37"/>
      <c r="DH6" s="237"/>
      <c r="DI6" s="237"/>
      <c r="DJ6" s="237"/>
      <c r="DK6" s="237"/>
      <c r="DL6" s="237"/>
      <c r="DM6" s="237"/>
      <c r="DN6" s="237"/>
      <c r="DO6" s="237"/>
      <c r="DP6" s="237"/>
      <c r="DQ6" s="237"/>
      <c r="DR6" s="237"/>
      <c r="DS6" s="237"/>
      <c r="DT6" s="237"/>
      <c r="DU6" s="237"/>
      <c r="DV6" s="237"/>
      <c r="DW6" s="237"/>
      <c r="DX6" s="237"/>
      <c r="DY6" s="237"/>
      <c r="DZ6" s="237"/>
      <c r="EA6" s="237"/>
      <c r="EB6" s="237"/>
      <c r="EC6" s="237"/>
      <c r="ED6" s="237"/>
      <c r="EE6" s="237"/>
      <c r="EF6" s="237"/>
      <c r="EG6" s="237"/>
      <c r="EH6" s="237"/>
      <c r="EI6" s="237"/>
      <c r="EJ6" s="237"/>
      <c r="EK6" s="237"/>
      <c r="EL6" s="237"/>
      <c r="EM6" s="237"/>
      <c r="EN6" s="237"/>
      <c r="EO6" s="237"/>
      <c r="EP6" s="237"/>
      <c r="EQ6" s="237"/>
      <c r="ER6" s="237"/>
      <c r="ES6" s="237"/>
      <c r="ET6" s="237"/>
      <c r="EU6" s="237"/>
      <c r="EV6" s="237"/>
      <c r="EW6" s="237"/>
      <c r="EX6" s="237"/>
      <c r="EY6" s="237"/>
      <c r="EZ6" s="237"/>
      <c r="FA6" s="237"/>
      <c r="FB6" s="237"/>
      <c r="FC6" s="237"/>
      <c r="FD6" s="237"/>
      <c r="FE6" s="237"/>
      <c r="FF6" s="237"/>
      <c r="FG6" s="237"/>
      <c r="FH6" s="237"/>
      <c r="FI6" s="237"/>
      <c r="FJ6" s="237"/>
      <c r="FK6" s="237"/>
      <c r="FL6" s="237"/>
      <c r="FM6" s="237"/>
      <c r="FN6" s="237"/>
      <c r="FO6" s="237"/>
      <c r="FP6" s="237"/>
      <c r="FQ6" s="237"/>
      <c r="FR6" s="237"/>
      <c r="FS6" s="237"/>
      <c r="FT6" s="237"/>
      <c r="FU6" s="237"/>
      <c r="FV6" s="237"/>
      <c r="FW6" s="237"/>
      <c r="FX6" s="237"/>
      <c r="FY6" s="237"/>
      <c r="FZ6" s="237"/>
      <c r="GA6" s="237"/>
      <c r="GB6" s="237"/>
      <c r="GC6" s="237"/>
      <c r="GD6" s="237"/>
      <c r="GE6" s="237"/>
      <c r="GF6" s="237"/>
      <c r="GG6" s="237"/>
      <c r="GH6" s="237"/>
      <c r="GI6" s="237"/>
      <c r="GJ6" s="237"/>
      <c r="GK6" s="237"/>
      <c r="GL6" s="237"/>
      <c r="GM6" s="237"/>
      <c r="GN6" s="237"/>
      <c r="GO6" s="237"/>
      <c r="GP6" s="237"/>
      <c r="GQ6" s="237"/>
      <c r="GR6" s="237"/>
      <c r="GS6" s="237"/>
      <c r="GT6" s="237"/>
      <c r="GU6" s="237"/>
      <c r="GV6" s="237"/>
      <c r="GW6" s="237"/>
      <c r="GX6" s="237"/>
      <c r="GY6" s="237"/>
      <c r="GZ6" s="237"/>
      <c r="HA6" s="237"/>
      <c r="HB6" s="237"/>
      <c r="HC6" s="237"/>
      <c r="HD6" s="237"/>
      <c r="HE6" s="237"/>
      <c r="HF6" s="237"/>
      <c r="HG6" s="237"/>
      <c r="HH6" s="237"/>
      <c r="HI6" s="237"/>
      <c r="HJ6" s="237"/>
      <c r="HK6" s="237"/>
      <c r="HL6" s="237"/>
      <c r="HM6" s="237"/>
      <c r="HN6" s="237"/>
      <c r="HO6" s="237"/>
      <c r="HP6" s="237"/>
      <c r="HQ6" s="237"/>
      <c r="HR6" s="237"/>
      <c r="HS6" s="237"/>
      <c r="HT6" s="237"/>
      <c r="HU6" s="237"/>
      <c r="HV6" s="237"/>
      <c r="HW6" s="237"/>
      <c r="HX6" s="237"/>
      <c r="HY6" s="237"/>
      <c r="HZ6" s="237"/>
      <c r="IA6" s="237"/>
      <c r="IB6" s="237"/>
      <c r="IC6" s="237"/>
      <c r="ID6" s="237"/>
      <c r="IE6" s="237"/>
      <c r="IF6" s="237"/>
      <c r="IG6" s="237"/>
      <c r="IH6" s="237"/>
      <c r="II6" s="237"/>
      <c r="IJ6" s="237"/>
      <c r="IK6" s="237"/>
      <c r="IL6" s="237"/>
      <c r="IM6" s="237"/>
      <c r="IN6" s="237"/>
      <c r="IO6" s="237"/>
      <c r="IP6" s="237"/>
      <c r="IQ6" s="237"/>
    </row>
    <row r="7" spans="2:251" s="239" customFormat="1" ht="25.5" customHeight="1" x14ac:dyDescent="0.25">
      <c r="B7" s="763" t="s">
        <v>10</v>
      </c>
      <c r="C7" s="764"/>
      <c r="D7" s="767" t="s">
        <v>1127</v>
      </c>
      <c r="E7" s="767"/>
      <c r="F7" s="767"/>
      <c r="G7" s="767"/>
      <c r="H7" s="767"/>
      <c r="I7" s="767"/>
      <c r="J7" s="767"/>
      <c r="K7" s="767"/>
      <c r="L7" s="767"/>
      <c r="M7" s="767"/>
      <c r="N7" s="767"/>
      <c r="O7" s="767"/>
      <c r="P7" s="767"/>
      <c r="Q7" s="767"/>
      <c r="R7" s="767"/>
      <c r="S7" s="767"/>
      <c r="T7" s="767"/>
      <c r="U7" s="767"/>
      <c r="V7" s="767"/>
      <c r="W7" s="767"/>
      <c r="X7" s="767"/>
      <c r="Y7" s="767"/>
      <c r="Z7" s="767"/>
      <c r="AA7" s="767" t="s">
        <v>12</v>
      </c>
      <c r="AB7" s="767"/>
      <c r="AC7" s="768" t="s">
        <v>395</v>
      </c>
      <c r="AD7" s="768"/>
      <c r="AE7" s="768"/>
      <c r="AF7" s="768"/>
      <c r="AG7" s="768"/>
      <c r="AH7" s="768"/>
      <c r="AI7" s="768"/>
      <c r="AJ7" s="768"/>
      <c r="AK7" s="767" t="s">
        <v>14</v>
      </c>
      <c r="AL7" s="767"/>
      <c r="AM7" s="769" t="s">
        <v>317</v>
      </c>
      <c r="AN7" s="769"/>
      <c r="AO7" s="769"/>
      <c r="AP7" s="769"/>
      <c r="AQ7" s="769"/>
      <c r="AR7" s="769"/>
      <c r="AS7" s="769"/>
      <c r="AT7" s="769"/>
      <c r="AU7" s="765"/>
      <c r="AV7" s="765"/>
      <c r="AW7" s="765"/>
      <c r="AX7" s="765"/>
      <c r="AY7" s="765"/>
      <c r="AZ7" s="765"/>
      <c r="BA7" s="765"/>
      <c r="BB7" s="765"/>
      <c r="BC7" s="765"/>
      <c r="BD7" s="765"/>
      <c r="BE7" s="765"/>
      <c r="BF7" s="765"/>
      <c r="BG7" s="765"/>
      <c r="BH7" s="765"/>
      <c r="BI7" s="765"/>
      <c r="BJ7" s="766"/>
      <c r="BK7" s="238"/>
    </row>
    <row r="8" spans="2:251" s="239" customFormat="1" ht="25.5" customHeight="1" x14ac:dyDescent="0.25">
      <c r="B8" s="763" t="s">
        <v>16</v>
      </c>
      <c r="C8" s="764"/>
      <c r="D8" s="769" t="s">
        <v>1128</v>
      </c>
      <c r="E8" s="769"/>
      <c r="F8" s="769"/>
      <c r="G8" s="769"/>
      <c r="H8" s="769"/>
      <c r="I8" s="769"/>
      <c r="J8" s="769"/>
      <c r="K8" s="769"/>
      <c r="L8" s="769"/>
      <c r="M8" s="769"/>
      <c r="N8" s="769"/>
      <c r="O8" s="769"/>
      <c r="P8" s="769"/>
      <c r="Q8" s="769"/>
      <c r="R8" s="769"/>
      <c r="S8" s="769"/>
      <c r="T8" s="769"/>
      <c r="U8" s="769"/>
      <c r="V8" s="769"/>
      <c r="W8" s="769"/>
      <c r="X8" s="769"/>
      <c r="Y8" s="769"/>
      <c r="Z8" s="769"/>
      <c r="AA8" s="769"/>
      <c r="AB8" s="769"/>
      <c r="AC8" s="769"/>
      <c r="AD8" s="769"/>
      <c r="AE8" s="769"/>
      <c r="AF8" s="769"/>
      <c r="AG8" s="769"/>
      <c r="AH8" s="769"/>
      <c r="AI8" s="769"/>
      <c r="AJ8" s="769"/>
      <c r="AK8" s="769"/>
      <c r="AL8" s="769"/>
      <c r="AM8" s="622" t="s">
        <v>18</v>
      </c>
      <c r="AN8" s="772">
        <v>44557</v>
      </c>
      <c r="AO8" s="773"/>
      <c r="AP8" s="773"/>
      <c r="AQ8" s="773"/>
      <c r="AR8" s="773"/>
      <c r="AS8" s="773"/>
      <c r="AT8" s="773"/>
      <c r="AU8" s="765"/>
      <c r="AV8" s="765"/>
      <c r="AW8" s="765"/>
      <c r="AX8" s="765"/>
      <c r="AY8" s="765"/>
      <c r="AZ8" s="765"/>
      <c r="BA8" s="765"/>
      <c r="BB8" s="765"/>
      <c r="BC8" s="765"/>
      <c r="BD8" s="765"/>
      <c r="BE8" s="765"/>
      <c r="BF8" s="765"/>
      <c r="BG8" s="765"/>
      <c r="BH8" s="765"/>
      <c r="BI8" s="765"/>
      <c r="BJ8" s="766"/>
      <c r="BK8" s="238"/>
    </row>
    <row r="9" spans="2:251" s="239" customFormat="1" ht="25.5" customHeight="1" x14ac:dyDescent="0.25">
      <c r="B9" s="763" t="s">
        <v>176</v>
      </c>
      <c r="C9" s="764"/>
      <c r="D9" s="764"/>
      <c r="E9" s="764"/>
      <c r="F9" s="764"/>
      <c r="G9" s="764"/>
      <c r="H9" s="764"/>
      <c r="I9" s="764"/>
      <c r="J9" s="764"/>
      <c r="K9" s="764"/>
      <c r="L9" s="764"/>
      <c r="M9" s="764"/>
      <c r="N9" s="764"/>
      <c r="O9" s="764"/>
      <c r="P9" s="764"/>
      <c r="Q9" s="764"/>
      <c r="R9" s="764"/>
      <c r="S9" s="764"/>
      <c r="T9" s="764"/>
      <c r="U9" s="764"/>
      <c r="V9" s="764"/>
      <c r="W9" s="764"/>
      <c r="X9" s="764"/>
      <c r="Y9" s="764"/>
      <c r="Z9" s="764"/>
      <c r="AA9" s="764"/>
      <c r="AB9" s="764"/>
      <c r="AC9" s="764"/>
      <c r="AD9" s="764"/>
      <c r="AE9" s="764"/>
      <c r="AF9" s="764"/>
      <c r="AG9" s="764"/>
      <c r="AH9" s="764"/>
      <c r="AI9" s="764"/>
      <c r="AJ9" s="764"/>
      <c r="AK9" s="764"/>
      <c r="AL9" s="764"/>
      <c r="AM9" s="764"/>
      <c r="AN9" s="764"/>
      <c r="AO9" s="764"/>
      <c r="AP9" s="764"/>
      <c r="AQ9" s="764"/>
      <c r="AR9" s="764"/>
      <c r="AS9" s="764"/>
      <c r="AT9" s="764"/>
      <c r="AU9" s="774" t="s">
        <v>177</v>
      </c>
      <c r="AV9" s="765"/>
      <c r="AW9" s="765"/>
      <c r="AX9" s="765"/>
      <c r="AY9" s="765"/>
      <c r="AZ9" s="765"/>
      <c r="BA9" s="765"/>
      <c r="BB9" s="765"/>
      <c r="BC9" s="765"/>
      <c r="BD9" s="765"/>
      <c r="BE9" s="765"/>
      <c r="BF9" s="765"/>
      <c r="BG9" s="765"/>
      <c r="BH9" s="765"/>
      <c r="BI9" s="765"/>
      <c r="BJ9" s="766"/>
      <c r="BK9" s="238"/>
    </row>
    <row r="10" spans="2:251" s="239" customFormat="1" ht="25.5" customHeight="1" x14ac:dyDescent="0.25">
      <c r="B10" s="763"/>
      <c r="C10" s="764"/>
      <c r="D10" s="764"/>
      <c r="E10" s="764" t="s">
        <v>19</v>
      </c>
      <c r="F10" s="764"/>
      <c r="G10" s="764"/>
      <c r="H10" s="764"/>
      <c r="I10" s="764"/>
      <c r="J10" s="764"/>
      <c r="K10" s="764"/>
      <c r="L10" s="764"/>
      <c r="M10" s="764"/>
      <c r="N10" s="764"/>
      <c r="O10" s="764"/>
      <c r="P10" s="764"/>
      <c r="Q10" s="764"/>
      <c r="R10" s="764"/>
      <c r="S10" s="764"/>
      <c r="T10" s="764"/>
      <c r="U10" s="764" t="s">
        <v>20</v>
      </c>
      <c r="V10" s="764"/>
      <c r="W10" s="764"/>
      <c r="X10" s="764"/>
      <c r="Y10" s="764"/>
      <c r="Z10" s="764"/>
      <c r="AA10" s="764"/>
      <c r="AB10" s="764"/>
      <c r="AC10" s="764"/>
      <c r="AD10" s="764"/>
      <c r="AE10" s="764"/>
      <c r="AF10" s="764"/>
      <c r="AG10" s="764"/>
      <c r="AH10" s="764"/>
      <c r="AI10" s="764"/>
      <c r="AJ10" s="764"/>
      <c r="AK10" s="764"/>
      <c r="AL10" s="764"/>
      <c r="AM10" s="764"/>
      <c r="AN10" s="764"/>
      <c r="AO10" s="764"/>
      <c r="AP10" s="764"/>
      <c r="AQ10" s="764"/>
      <c r="AR10" s="764"/>
      <c r="AS10" s="764"/>
      <c r="AT10" s="764"/>
      <c r="AU10" s="765"/>
      <c r="AV10" s="765"/>
      <c r="AW10" s="765"/>
      <c r="AX10" s="765"/>
      <c r="AY10" s="765"/>
      <c r="AZ10" s="765"/>
      <c r="BA10" s="765"/>
      <c r="BB10" s="765"/>
      <c r="BC10" s="765"/>
      <c r="BD10" s="765"/>
      <c r="BE10" s="765"/>
      <c r="BF10" s="765"/>
      <c r="BG10" s="765"/>
      <c r="BH10" s="765"/>
      <c r="BI10" s="765"/>
      <c r="BJ10" s="766"/>
      <c r="BK10" s="238"/>
    </row>
    <row r="11" spans="2:251" s="241" customFormat="1" ht="22.5" customHeight="1" x14ac:dyDescent="0.25">
      <c r="B11" s="763" t="s">
        <v>21</v>
      </c>
      <c r="C11" s="764" t="s">
        <v>22</v>
      </c>
      <c r="D11" s="764" t="s">
        <v>23</v>
      </c>
      <c r="E11" s="764" t="s">
        <v>24</v>
      </c>
      <c r="F11" s="764"/>
      <c r="G11" s="764"/>
      <c r="H11" s="764" t="s">
        <v>25</v>
      </c>
      <c r="I11" s="764"/>
      <c r="J11" s="764"/>
      <c r="K11" s="764" t="s">
        <v>26</v>
      </c>
      <c r="L11" s="764"/>
      <c r="M11" s="764"/>
      <c r="N11" s="764" t="s">
        <v>27</v>
      </c>
      <c r="O11" s="764"/>
      <c r="P11" s="764"/>
      <c r="Q11" s="764" t="s">
        <v>28</v>
      </c>
      <c r="R11" s="764"/>
      <c r="S11" s="764"/>
      <c r="T11" s="225" t="s">
        <v>29</v>
      </c>
      <c r="U11" s="764" t="s">
        <v>30</v>
      </c>
      <c r="V11" s="764" t="s">
        <v>31</v>
      </c>
      <c r="W11" s="764" t="s">
        <v>32</v>
      </c>
      <c r="X11" s="764" t="s">
        <v>33</v>
      </c>
      <c r="Y11" s="764"/>
      <c r="Z11" s="775" t="s">
        <v>34</v>
      </c>
      <c r="AA11" s="764" t="s">
        <v>35</v>
      </c>
      <c r="AB11" s="764" t="s">
        <v>36</v>
      </c>
      <c r="AC11" s="764" t="s">
        <v>37</v>
      </c>
      <c r="AD11" s="764" t="s">
        <v>38</v>
      </c>
      <c r="AE11" s="764" t="s">
        <v>39</v>
      </c>
      <c r="AF11" s="764" t="s">
        <v>40</v>
      </c>
      <c r="AG11" s="764"/>
      <c r="AH11" s="764"/>
      <c r="AI11" s="764" t="s">
        <v>41</v>
      </c>
      <c r="AJ11" s="764" t="s">
        <v>42</v>
      </c>
      <c r="AK11" s="764" t="s">
        <v>43</v>
      </c>
      <c r="AL11" s="764"/>
      <c r="AM11" s="764"/>
      <c r="AN11" s="764"/>
      <c r="AO11" s="764"/>
      <c r="AP11" s="764"/>
      <c r="AQ11" s="764"/>
      <c r="AR11" s="774" t="s">
        <v>44</v>
      </c>
      <c r="AS11" s="764" t="s">
        <v>45</v>
      </c>
      <c r="AT11" s="764" t="s">
        <v>46</v>
      </c>
      <c r="AU11" s="776" t="s">
        <v>47</v>
      </c>
      <c r="AV11" s="776" t="s">
        <v>47</v>
      </c>
      <c r="AW11" s="776" t="s">
        <v>47</v>
      </c>
      <c r="AX11" s="776" t="s">
        <v>47</v>
      </c>
      <c r="AY11" s="776" t="s">
        <v>48</v>
      </c>
      <c r="AZ11" s="776" t="s">
        <v>47</v>
      </c>
      <c r="BA11" s="776" t="s">
        <v>47</v>
      </c>
      <c r="BB11" s="776" t="s">
        <v>47</v>
      </c>
      <c r="BC11" s="776" t="s">
        <v>49</v>
      </c>
      <c r="BD11" s="776" t="s">
        <v>49</v>
      </c>
      <c r="BE11" s="776" t="s">
        <v>49</v>
      </c>
      <c r="BF11" s="776" t="s">
        <v>49</v>
      </c>
      <c r="BG11" s="776" t="s">
        <v>50</v>
      </c>
      <c r="BH11" s="776" t="s">
        <v>49</v>
      </c>
      <c r="BI11" s="776" t="s">
        <v>49</v>
      </c>
      <c r="BJ11" s="777" t="s">
        <v>49</v>
      </c>
      <c r="BK11" s="240"/>
    </row>
    <row r="12" spans="2:251" s="241" customFormat="1" ht="49.5" customHeight="1" x14ac:dyDescent="0.25">
      <c r="B12" s="763"/>
      <c r="C12" s="764"/>
      <c r="D12" s="764"/>
      <c r="E12" s="619" t="s">
        <v>51</v>
      </c>
      <c r="F12" s="619" t="s">
        <v>52</v>
      </c>
      <c r="G12" s="619" t="s">
        <v>53</v>
      </c>
      <c r="H12" s="619" t="s">
        <v>51</v>
      </c>
      <c r="I12" s="619" t="s">
        <v>52</v>
      </c>
      <c r="J12" s="619" t="s">
        <v>53</v>
      </c>
      <c r="K12" s="619" t="s">
        <v>51</v>
      </c>
      <c r="L12" s="619" t="s">
        <v>52</v>
      </c>
      <c r="M12" s="619" t="s">
        <v>53</v>
      </c>
      <c r="N12" s="619" t="s">
        <v>51</v>
      </c>
      <c r="O12" s="619" t="s">
        <v>52</v>
      </c>
      <c r="P12" s="619" t="s">
        <v>53</v>
      </c>
      <c r="Q12" s="619" t="s">
        <v>51</v>
      </c>
      <c r="R12" s="619" t="s">
        <v>52</v>
      </c>
      <c r="S12" s="619" t="s">
        <v>53</v>
      </c>
      <c r="T12" s="227">
        <f>SUM(T13:T15)</f>
        <v>0</v>
      </c>
      <c r="U12" s="764"/>
      <c r="V12" s="764"/>
      <c r="W12" s="764"/>
      <c r="X12" s="619" t="s">
        <v>54</v>
      </c>
      <c r="Y12" s="619" t="s">
        <v>55</v>
      </c>
      <c r="Z12" s="775"/>
      <c r="AA12" s="764"/>
      <c r="AB12" s="764"/>
      <c r="AC12" s="764"/>
      <c r="AD12" s="764"/>
      <c r="AE12" s="764"/>
      <c r="AF12" s="619" t="s">
        <v>56</v>
      </c>
      <c r="AG12" s="619" t="s">
        <v>57</v>
      </c>
      <c r="AH12" s="619" t="s">
        <v>58</v>
      </c>
      <c r="AI12" s="764"/>
      <c r="AJ12" s="764"/>
      <c r="AK12" s="619" t="s">
        <v>59</v>
      </c>
      <c r="AL12" s="619" t="s">
        <v>60</v>
      </c>
      <c r="AM12" s="619" t="s">
        <v>61</v>
      </c>
      <c r="AN12" s="619" t="s">
        <v>62</v>
      </c>
      <c r="AO12" s="619" t="s">
        <v>63</v>
      </c>
      <c r="AP12" s="619" t="s">
        <v>64</v>
      </c>
      <c r="AQ12" s="619" t="s">
        <v>65</v>
      </c>
      <c r="AR12" s="774"/>
      <c r="AS12" s="764"/>
      <c r="AT12" s="764"/>
      <c r="AU12" s="620" t="s">
        <v>66</v>
      </c>
      <c r="AV12" s="620" t="s">
        <v>67</v>
      </c>
      <c r="AW12" s="620" t="s">
        <v>68</v>
      </c>
      <c r="AX12" s="620" t="s">
        <v>69</v>
      </c>
      <c r="AY12" s="620" t="s">
        <v>66</v>
      </c>
      <c r="AZ12" s="620" t="s">
        <v>67</v>
      </c>
      <c r="BA12" s="620" t="s">
        <v>68</v>
      </c>
      <c r="BB12" s="620" t="s">
        <v>69</v>
      </c>
      <c r="BC12" s="620" t="s">
        <v>66</v>
      </c>
      <c r="BD12" s="620" t="s">
        <v>67</v>
      </c>
      <c r="BE12" s="620" t="s">
        <v>68</v>
      </c>
      <c r="BF12" s="620" t="s">
        <v>69</v>
      </c>
      <c r="BG12" s="620" t="s">
        <v>66</v>
      </c>
      <c r="BH12" s="620" t="s">
        <v>67</v>
      </c>
      <c r="BI12" s="620" t="s">
        <v>68</v>
      </c>
      <c r="BJ12" s="621" t="s">
        <v>70</v>
      </c>
      <c r="BK12" s="240"/>
    </row>
    <row r="13" spans="2:251" s="673" customFormat="1" ht="85.5" customHeight="1" x14ac:dyDescent="0.25">
      <c r="B13" s="664">
        <v>1</v>
      </c>
      <c r="C13" s="665" t="s">
        <v>975</v>
      </c>
      <c r="D13" s="666">
        <v>0.1</v>
      </c>
      <c r="E13" s="667">
        <v>0.1</v>
      </c>
      <c r="F13" s="623"/>
      <c r="G13" s="668">
        <f>IF(ISERROR(F13/E13),"",(F13/E13))</f>
        <v>0</v>
      </c>
      <c r="H13" s="623">
        <v>0.3</v>
      </c>
      <c r="I13" s="623"/>
      <c r="J13" s="668">
        <f>IF(ISERROR(I13/H13),"",(I13/H13))</f>
        <v>0</v>
      </c>
      <c r="K13" s="623">
        <v>0.3</v>
      </c>
      <c r="L13" s="623"/>
      <c r="M13" s="668">
        <f>IF(ISERROR(L13/K13),"",(L13/K13))</f>
        <v>0</v>
      </c>
      <c r="N13" s="623">
        <v>0.3</v>
      </c>
      <c r="O13" s="623"/>
      <c r="P13" s="668">
        <f>IF(ISERROR(O13/N13),"",(O13/N13))</f>
        <v>0</v>
      </c>
      <c r="Q13" s="623">
        <f>SUM(E13,H13,K13,N13)</f>
        <v>1</v>
      </c>
      <c r="R13" s="669"/>
      <c r="S13" s="670">
        <f>IF((IF(ISERROR(R13/Q13),0,(R13/Q13)))&gt;1,1,(IF(ISERROR(R13/Q13),0,(R13/Q13))))</f>
        <v>0</v>
      </c>
      <c r="T13" s="670">
        <f>S13*D13</f>
        <v>0</v>
      </c>
      <c r="U13" s="624" t="s">
        <v>442</v>
      </c>
      <c r="V13" s="624" t="s">
        <v>443</v>
      </c>
      <c r="W13" s="625" t="s">
        <v>444</v>
      </c>
      <c r="X13" s="671" t="s">
        <v>445</v>
      </c>
      <c r="Y13" s="671" t="s">
        <v>446</v>
      </c>
      <c r="Z13" s="626" t="s">
        <v>77</v>
      </c>
      <c r="AA13" s="668" t="s">
        <v>448</v>
      </c>
      <c r="AB13" s="626" t="s">
        <v>79</v>
      </c>
      <c r="AC13" s="626" t="s">
        <v>74</v>
      </c>
      <c r="AD13" s="626" t="s">
        <v>80</v>
      </c>
      <c r="AE13" s="626" t="s">
        <v>81</v>
      </c>
      <c r="AF13" s="672" t="s">
        <v>281</v>
      </c>
      <c r="AG13" s="672">
        <v>2022</v>
      </c>
      <c r="AH13" s="672" t="s">
        <v>281</v>
      </c>
      <c r="AI13" s="626" t="s">
        <v>83</v>
      </c>
      <c r="AJ13" s="626" t="s">
        <v>118</v>
      </c>
      <c r="AK13" s="627" t="s">
        <v>449</v>
      </c>
      <c r="AL13" s="628" t="s">
        <v>450</v>
      </c>
      <c r="AM13" s="629" t="s">
        <v>281</v>
      </c>
      <c r="AN13" s="630"/>
      <c r="AO13" s="243" t="s">
        <v>402</v>
      </c>
      <c r="AP13" s="243" t="s">
        <v>440</v>
      </c>
      <c r="AQ13" s="243"/>
      <c r="AR13" s="209" t="s">
        <v>451</v>
      </c>
      <c r="AS13" s="209" t="s">
        <v>452</v>
      </c>
      <c r="AT13" s="203" t="s">
        <v>394</v>
      </c>
      <c r="AU13" s="207">
        <v>0.1</v>
      </c>
      <c r="AV13" s="631"/>
      <c r="AW13" s="632"/>
      <c r="AX13" s="632" t="s">
        <v>453</v>
      </c>
      <c r="AY13" s="207">
        <v>0.3</v>
      </c>
      <c r="AZ13" s="633"/>
      <c r="BA13" s="634"/>
      <c r="BB13" s="632" t="s">
        <v>453</v>
      </c>
      <c r="BC13" s="207">
        <v>0.3</v>
      </c>
      <c r="BD13" s="631"/>
      <c r="BE13" s="632"/>
      <c r="BF13" s="632" t="s">
        <v>453</v>
      </c>
      <c r="BG13" s="207">
        <v>0.3</v>
      </c>
      <c r="BH13" s="633"/>
      <c r="BI13" s="635"/>
      <c r="BJ13" s="632" t="s">
        <v>453</v>
      </c>
    </row>
    <row r="14" spans="2:251" s="673" customFormat="1" ht="72" customHeight="1" x14ac:dyDescent="0.25">
      <c r="B14" s="674">
        <v>2</v>
      </c>
      <c r="C14" s="665" t="s">
        <v>454</v>
      </c>
      <c r="D14" s="666">
        <v>0.05</v>
      </c>
      <c r="E14" s="667">
        <v>0.1</v>
      </c>
      <c r="F14" s="623"/>
      <c r="G14" s="668">
        <f>IF(ISERROR(F14/E14),"",(F14/E14))</f>
        <v>0</v>
      </c>
      <c r="H14" s="623">
        <v>0.3</v>
      </c>
      <c r="I14" s="623"/>
      <c r="J14" s="668">
        <f>IF(ISERROR(I14/H14),"",(I14/H14))</f>
        <v>0</v>
      </c>
      <c r="K14" s="623">
        <v>0.3</v>
      </c>
      <c r="L14" s="623"/>
      <c r="M14" s="668">
        <f>IF(ISERROR(L14/K14),"",(L14/K14))</f>
        <v>0</v>
      </c>
      <c r="N14" s="623">
        <v>0.3</v>
      </c>
      <c r="O14" s="623"/>
      <c r="P14" s="668">
        <f>IF(ISERROR(O14/N14),"",(O14/N14))</f>
        <v>0</v>
      </c>
      <c r="Q14" s="623">
        <f>SUM(E14,H14,K14,N14)</f>
        <v>1</v>
      </c>
      <c r="R14" s="623"/>
      <c r="S14" s="670">
        <f>IF((IF(ISERROR(R14/Q14),0,(R14/Q14)))&gt;1,1,(IF(ISERROR(R14/Q14),0,(R14/Q14))))</f>
        <v>0</v>
      </c>
      <c r="T14" s="670">
        <f t="shared" ref="T14:T21" si="0">S14*D14</f>
        <v>0</v>
      </c>
      <c r="U14" s="665" t="s">
        <v>455</v>
      </c>
      <c r="V14" s="665" t="s">
        <v>456</v>
      </c>
      <c r="W14" s="671" t="s">
        <v>457</v>
      </c>
      <c r="X14" s="671" t="s">
        <v>458</v>
      </c>
      <c r="Y14" s="671" t="s">
        <v>459</v>
      </c>
      <c r="Z14" s="626" t="s">
        <v>77</v>
      </c>
      <c r="AA14" s="668" t="s">
        <v>448</v>
      </c>
      <c r="AB14" s="626" t="s">
        <v>79</v>
      </c>
      <c r="AC14" s="626" t="s">
        <v>74</v>
      </c>
      <c r="AD14" s="626" t="s">
        <v>80</v>
      </c>
      <c r="AE14" s="626" t="s">
        <v>81</v>
      </c>
      <c r="AF14" s="672" t="s">
        <v>281</v>
      </c>
      <c r="AG14" s="672">
        <v>2022</v>
      </c>
      <c r="AH14" s="672" t="s">
        <v>281</v>
      </c>
      <c r="AI14" s="626" t="s">
        <v>83</v>
      </c>
      <c r="AJ14" s="626" t="s">
        <v>118</v>
      </c>
      <c r="AK14" s="627" t="s">
        <v>449</v>
      </c>
      <c r="AL14" s="628" t="s">
        <v>450</v>
      </c>
      <c r="AM14" s="629" t="s">
        <v>281</v>
      </c>
      <c r="AN14" s="630"/>
      <c r="AO14" s="243" t="s">
        <v>402</v>
      </c>
      <c r="AP14" s="243" t="s">
        <v>440</v>
      </c>
      <c r="AQ14" s="243"/>
      <c r="AR14" s="209" t="s">
        <v>460</v>
      </c>
      <c r="AS14" s="209" t="s">
        <v>452</v>
      </c>
      <c r="AT14" s="203" t="s">
        <v>394</v>
      </c>
      <c r="AU14" s="207">
        <v>0.1</v>
      </c>
      <c r="AV14" s="303"/>
      <c r="AW14" s="206"/>
      <c r="AX14" s="206" t="s">
        <v>461</v>
      </c>
      <c r="AY14" s="207">
        <v>0.3</v>
      </c>
      <c r="AZ14" s="251"/>
      <c r="BA14" s="209"/>
      <c r="BB14" s="206" t="s">
        <v>461</v>
      </c>
      <c r="BC14" s="207">
        <v>0.3</v>
      </c>
      <c r="BD14" s="303"/>
      <c r="BE14" s="206"/>
      <c r="BF14" s="206" t="s">
        <v>461</v>
      </c>
      <c r="BG14" s="207">
        <v>0.3</v>
      </c>
      <c r="BH14" s="251"/>
      <c r="BI14" s="636"/>
      <c r="BJ14" s="206" t="s">
        <v>461</v>
      </c>
    </row>
    <row r="15" spans="2:251" s="673" customFormat="1" ht="84" customHeight="1" x14ac:dyDescent="0.25">
      <c r="B15" s="674">
        <v>3</v>
      </c>
      <c r="C15" s="665" t="s">
        <v>462</v>
      </c>
      <c r="D15" s="666">
        <v>0.05</v>
      </c>
      <c r="E15" s="667">
        <v>0.1</v>
      </c>
      <c r="F15" s="623"/>
      <c r="G15" s="668">
        <f t="shared" ref="G15:G21" si="1">IF(ISERROR(F15/E15),"",(F15/E15))</f>
        <v>0</v>
      </c>
      <c r="H15" s="623">
        <v>0.3</v>
      </c>
      <c r="I15" s="623"/>
      <c r="J15" s="668">
        <f t="shared" ref="J15:J21" si="2">IF(ISERROR(I15/H15),"",(I15/H15))</f>
        <v>0</v>
      </c>
      <c r="K15" s="623">
        <v>0.3</v>
      </c>
      <c r="L15" s="623"/>
      <c r="M15" s="668">
        <f t="shared" ref="M15:M21" si="3">IF(ISERROR(L15/K15),"",(L15/K15))</f>
        <v>0</v>
      </c>
      <c r="N15" s="623">
        <v>0.3</v>
      </c>
      <c r="O15" s="623"/>
      <c r="P15" s="668">
        <f t="shared" ref="P15:P21" si="4">IF(ISERROR(O15/N15),"",(O15/N15))</f>
        <v>0</v>
      </c>
      <c r="Q15" s="623">
        <f t="shared" ref="Q15:Q21" si="5">SUM(E15,H15,K15,N15)</f>
        <v>1</v>
      </c>
      <c r="R15" s="623"/>
      <c r="S15" s="670">
        <f t="shared" ref="S15:S21" si="6">IF((IF(ISERROR(R15/Q15),0,(R15/Q15)))&gt;1,1,(IF(ISERROR(R15/Q15),0,(R15/Q15))))</f>
        <v>0</v>
      </c>
      <c r="T15" s="670">
        <f t="shared" si="0"/>
        <v>0</v>
      </c>
      <c r="U15" s="624" t="s">
        <v>463</v>
      </c>
      <c r="V15" s="624" t="s">
        <v>464</v>
      </c>
      <c r="W15" s="625" t="s">
        <v>465</v>
      </c>
      <c r="X15" s="671" t="s">
        <v>466</v>
      </c>
      <c r="Y15" s="671" t="s">
        <v>467</v>
      </c>
      <c r="Z15" s="626" t="s">
        <v>77</v>
      </c>
      <c r="AA15" s="668" t="s">
        <v>448</v>
      </c>
      <c r="AB15" s="626" t="s">
        <v>79</v>
      </c>
      <c r="AC15" s="626" t="s">
        <v>74</v>
      </c>
      <c r="AD15" s="626" t="s">
        <v>80</v>
      </c>
      <c r="AE15" s="626" t="s">
        <v>81</v>
      </c>
      <c r="AF15" s="672" t="s">
        <v>281</v>
      </c>
      <c r="AG15" s="672">
        <v>2022</v>
      </c>
      <c r="AH15" s="672" t="s">
        <v>281</v>
      </c>
      <c r="AI15" s="626" t="s">
        <v>83</v>
      </c>
      <c r="AJ15" s="626" t="s">
        <v>118</v>
      </c>
      <c r="AK15" s="627" t="s">
        <v>449</v>
      </c>
      <c r="AL15" s="628" t="s">
        <v>450</v>
      </c>
      <c r="AM15" s="629" t="s">
        <v>281</v>
      </c>
      <c r="AN15" s="637"/>
      <c r="AO15" s="243" t="s">
        <v>402</v>
      </c>
      <c r="AP15" s="243" t="s">
        <v>440</v>
      </c>
      <c r="AQ15" s="638"/>
      <c r="AR15" s="209" t="s">
        <v>468</v>
      </c>
      <c r="AS15" s="209" t="s">
        <v>452</v>
      </c>
      <c r="AT15" s="203" t="s">
        <v>394</v>
      </c>
      <c r="AU15" s="207">
        <v>0.1</v>
      </c>
      <c r="AV15" s="303"/>
      <c r="AW15" s="206"/>
      <c r="AX15" s="206" t="s">
        <v>469</v>
      </c>
      <c r="AY15" s="207">
        <v>0.3</v>
      </c>
      <c r="AZ15" s="251"/>
      <c r="BA15" s="209"/>
      <c r="BB15" s="206" t="s">
        <v>470</v>
      </c>
      <c r="BC15" s="207">
        <v>0.3</v>
      </c>
      <c r="BD15" s="303"/>
      <c r="BE15" s="639"/>
      <c r="BF15" s="206" t="s">
        <v>470</v>
      </c>
      <c r="BG15" s="207">
        <v>0.3</v>
      </c>
      <c r="BH15" s="251"/>
      <c r="BI15" s="636"/>
      <c r="BJ15" s="206" t="s">
        <v>470</v>
      </c>
    </row>
    <row r="16" spans="2:251" s="673" customFormat="1" ht="84" customHeight="1" x14ac:dyDescent="0.25">
      <c r="B16" s="664">
        <v>4</v>
      </c>
      <c r="C16" s="665" t="s">
        <v>471</v>
      </c>
      <c r="D16" s="666">
        <v>0.15</v>
      </c>
      <c r="E16" s="667">
        <v>0.1</v>
      </c>
      <c r="F16" s="623"/>
      <c r="G16" s="668">
        <f t="shared" si="1"/>
        <v>0</v>
      </c>
      <c r="H16" s="623">
        <v>0.3</v>
      </c>
      <c r="I16" s="623"/>
      <c r="J16" s="668">
        <f t="shared" si="2"/>
        <v>0</v>
      </c>
      <c r="K16" s="623">
        <v>0.3</v>
      </c>
      <c r="L16" s="623"/>
      <c r="M16" s="668">
        <f t="shared" si="3"/>
        <v>0</v>
      </c>
      <c r="N16" s="623">
        <v>0.3</v>
      </c>
      <c r="O16" s="623"/>
      <c r="P16" s="668">
        <f t="shared" si="4"/>
        <v>0</v>
      </c>
      <c r="Q16" s="623">
        <f t="shared" si="5"/>
        <v>1</v>
      </c>
      <c r="R16" s="623"/>
      <c r="S16" s="670">
        <f t="shared" si="6"/>
        <v>0</v>
      </c>
      <c r="T16" s="670">
        <f t="shared" si="0"/>
        <v>0</v>
      </c>
      <c r="U16" s="665" t="s">
        <v>472</v>
      </c>
      <c r="V16" s="624" t="s">
        <v>473</v>
      </c>
      <c r="W16" s="671" t="s">
        <v>465</v>
      </c>
      <c r="X16" s="671" t="s">
        <v>474</v>
      </c>
      <c r="Y16" s="671" t="s">
        <v>475</v>
      </c>
      <c r="Z16" s="626" t="s">
        <v>77</v>
      </c>
      <c r="AA16" s="668" t="s">
        <v>448</v>
      </c>
      <c r="AB16" s="626" t="s">
        <v>79</v>
      </c>
      <c r="AC16" s="626" t="s">
        <v>74</v>
      </c>
      <c r="AD16" s="626" t="s">
        <v>80</v>
      </c>
      <c r="AE16" s="626" t="s">
        <v>81</v>
      </c>
      <c r="AF16" s="672" t="s">
        <v>281</v>
      </c>
      <c r="AG16" s="672">
        <v>2022</v>
      </c>
      <c r="AH16" s="672" t="s">
        <v>281</v>
      </c>
      <c r="AI16" s="626" t="s">
        <v>83</v>
      </c>
      <c r="AJ16" s="626" t="s">
        <v>118</v>
      </c>
      <c r="AK16" s="627" t="s">
        <v>449</v>
      </c>
      <c r="AL16" s="628" t="s">
        <v>450</v>
      </c>
      <c r="AM16" s="629" t="s">
        <v>281</v>
      </c>
      <c r="AN16" s="640"/>
      <c r="AO16" s="243" t="s">
        <v>402</v>
      </c>
      <c r="AP16" s="243" t="s">
        <v>440</v>
      </c>
      <c r="AQ16" s="641"/>
      <c r="AR16" s="209" t="s">
        <v>476</v>
      </c>
      <c r="AS16" s="209" t="s">
        <v>477</v>
      </c>
      <c r="AT16" s="203" t="s">
        <v>394</v>
      </c>
      <c r="AU16" s="207">
        <v>0.1</v>
      </c>
      <c r="AV16" s="642"/>
      <c r="AW16" s="643"/>
      <c r="AX16" s="643" t="s">
        <v>478</v>
      </c>
      <c r="AY16" s="207">
        <v>0.3</v>
      </c>
      <c r="AZ16" s="644"/>
      <c r="BA16" s="645"/>
      <c r="BB16" s="643" t="s">
        <v>478</v>
      </c>
      <c r="BC16" s="207">
        <v>0.3</v>
      </c>
      <c r="BD16" s="642"/>
      <c r="BE16" s="646"/>
      <c r="BF16" s="643" t="s">
        <v>478</v>
      </c>
      <c r="BG16" s="207">
        <v>0.3</v>
      </c>
      <c r="BH16" s="644"/>
      <c r="BI16" s="647"/>
      <c r="BJ16" s="643" t="s">
        <v>478</v>
      </c>
    </row>
    <row r="17" spans="2:63" s="673" customFormat="1" ht="60.75" customHeight="1" x14ac:dyDescent="0.25">
      <c r="B17" s="674">
        <v>5</v>
      </c>
      <c r="C17" s="665" t="s">
        <v>479</v>
      </c>
      <c r="D17" s="666">
        <v>0.2</v>
      </c>
      <c r="E17" s="667">
        <v>0.1</v>
      </c>
      <c r="F17" s="623"/>
      <c r="G17" s="668">
        <f t="shared" si="1"/>
        <v>0</v>
      </c>
      <c r="H17" s="623">
        <v>0.3</v>
      </c>
      <c r="I17" s="623"/>
      <c r="J17" s="668">
        <f t="shared" si="2"/>
        <v>0</v>
      </c>
      <c r="K17" s="623">
        <v>0.3</v>
      </c>
      <c r="L17" s="623"/>
      <c r="M17" s="668">
        <f t="shared" si="3"/>
        <v>0</v>
      </c>
      <c r="N17" s="623">
        <v>0.3</v>
      </c>
      <c r="O17" s="623"/>
      <c r="P17" s="668">
        <f t="shared" si="4"/>
        <v>0</v>
      </c>
      <c r="Q17" s="623">
        <f t="shared" si="5"/>
        <v>1</v>
      </c>
      <c r="R17" s="623"/>
      <c r="S17" s="670">
        <f t="shared" si="6"/>
        <v>0</v>
      </c>
      <c r="T17" s="670">
        <f t="shared" si="0"/>
        <v>0</v>
      </c>
      <c r="U17" s="665" t="s">
        <v>480</v>
      </c>
      <c r="V17" s="665" t="s">
        <v>481</v>
      </c>
      <c r="W17" s="668" t="s">
        <v>482</v>
      </c>
      <c r="X17" s="671" t="s">
        <v>483</v>
      </c>
      <c r="Y17" s="671" t="s">
        <v>484</v>
      </c>
      <c r="Z17" s="626" t="s">
        <v>77</v>
      </c>
      <c r="AA17" s="668" t="s">
        <v>448</v>
      </c>
      <c r="AB17" s="626" t="s">
        <v>79</v>
      </c>
      <c r="AC17" s="626" t="s">
        <v>74</v>
      </c>
      <c r="AD17" s="626" t="s">
        <v>80</v>
      </c>
      <c r="AE17" s="626" t="s">
        <v>81</v>
      </c>
      <c r="AF17" s="672" t="s">
        <v>281</v>
      </c>
      <c r="AG17" s="672">
        <v>2022</v>
      </c>
      <c r="AH17" s="672" t="s">
        <v>281</v>
      </c>
      <c r="AI17" s="626" t="s">
        <v>83</v>
      </c>
      <c r="AJ17" s="626" t="s">
        <v>118</v>
      </c>
      <c r="AK17" s="627" t="s">
        <v>449</v>
      </c>
      <c r="AL17" s="628" t="s">
        <v>450</v>
      </c>
      <c r="AM17" s="629" t="s">
        <v>281</v>
      </c>
      <c r="AN17" s="648"/>
      <c r="AO17" s="243" t="s">
        <v>402</v>
      </c>
      <c r="AP17" s="243" t="s">
        <v>440</v>
      </c>
      <c r="AQ17" s="649"/>
      <c r="AR17" s="209" t="s">
        <v>485</v>
      </c>
      <c r="AS17" s="645" t="s">
        <v>486</v>
      </c>
      <c r="AT17" s="203" t="s">
        <v>394</v>
      </c>
      <c r="AU17" s="207">
        <v>0.1</v>
      </c>
      <c r="AV17" s="642"/>
      <c r="AW17" s="643"/>
      <c r="AX17" s="643" t="s">
        <v>487</v>
      </c>
      <c r="AY17" s="207">
        <v>0.3</v>
      </c>
      <c r="AZ17" s="644"/>
      <c r="BA17" s="645"/>
      <c r="BB17" s="643" t="s">
        <v>487</v>
      </c>
      <c r="BC17" s="207">
        <v>0.3</v>
      </c>
      <c r="BD17" s="642"/>
      <c r="BE17" s="646"/>
      <c r="BF17" s="643" t="s">
        <v>487</v>
      </c>
      <c r="BG17" s="207">
        <v>0.3</v>
      </c>
      <c r="BH17" s="644"/>
      <c r="BI17" s="647"/>
      <c r="BJ17" s="643" t="s">
        <v>487</v>
      </c>
    </row>
    <row r="18" spans="2:63" s="673" customFormat="1" ht="72.75" customHeight="1" x14ac:dyDescent="0.25">
      <c r="B18" s="674">
        <v>6</v>
      </c>
      <c r="C18" s="624" t="s">
        <v>1157</v>
      </c>
      <c r="D18" s="650">
        <v>0.1</v>
      </c>
      <c r="E18" s="651">
        <v>0.1</v>
      </c>
      <c r="F18" s="652"/>
      <c r="G18" s="625">
        <f t="shared" si="1"/>
        <v>0</v>
      </c>
      <c r="H18" s="652">
        <v>0.3</v>
      </c>
      <c r="I18" s="652"/>
      <c r="J18" s="625">
        <f t="shared" si="2"/>
        <v>0</v>
      </c>
      <c r="K18" s="652">
        <v>0.3</v>
      </c>
      <c r="L18" s="652"/>
      <c r="M18" s="625">
        <f t="shared" si="3"/>
        <v>0</v>
      </c>
      <c r="N18" s="652">
        <v>0.3</v>
      </c>
      <c r="O18" s="652"/>
      <c r="P18" s="625">
        <f t="shared" si="4"/>
        <v>0</v>
      </c>
      <c r="Q18" s="652">
        <f t="shared" si="5"/>
        <v>1</v>
      </c>
      <c r="R18" s="652"/>
      <c r="S18" s="653">
        <f t="shared" si="6"/>
        <v>0</v>
      </c>
      <c r="T18" s="653">
        <f t="shared" si="0"/>
        <v>0</v>
      </c>
      <c r="U18" s="624" t="s">
        <v>489</v>
      </c>
      <c r="V18" s="624" t="s">
        <v>490</v>
      </c>
      <c r="W18" s="625" t="s">
        <v>444</v>
      </c>
      <c r="X18" s="654" t="s">
        <v>445</v>
      </c>
      <c r="Y18" s="654" t="s">
        <v>446</v>
      </c>
      <c r="Z18" s="626" t="s">
        <v>77</v>
      </c>
      <c r="AA18" s="668" t="s">
        <v>448</v>
      </c>
      <c r="AB18" s="626" t="s">
        <v>79</v>
      </c>
      <c r="AC18" s="626" t="s">
        <v>74</v>
      </c>
      <c r="AD18" s="626" t="s">
        <v>80</v>
      </c>
      <c r="AE18" s="626" t="s">
        <v>81</v>
      </c>
      <c r="AF18" s="672" t="s">
        <v>281</v>
      </c>
      <c r="AG18" s="672">
        <v>2022</v>
      </c>
      <c r="AH18" s="672" t="s">
        <v>281</v>
      </c>
      <c r="AI18" s="626" t="s">
        <v>83</v>
      </c>
      <c r="AJ18" s="626" t="s">
        <v>118</v>
      </c>
      <c r="AK18" s="627" t="s">
        <v>449</v>
      </c>
      <c r="AL18" s="628" t="s">
        <v>450</v>
      </c>
      <c r="AM18" s="629" t="s">
        <v>281</v>
      </c>
      <c r="AN18" s="630"/>
      <c r="AO18" s="243" t="s">
        <v>402</v>
      </c>
      <c r="AP18" s="243" t="s">
        <v>440</v>
      </c>
      <c r="AQ18" s="243"/>
      <c r="AR18" s="209" t="s">
        <v>491</v>
      </c>
      <c r="AS18" s="209" t="s">
        <v>452</v>
      </c>
      <c r="AT18" s="203" t="s">
        <v>394</v>
      </c>
      <c r="AU18" s="199">
        <v>0.1</v>
      </c>
      <c r="AV18" s="310"/>
      <c r="AW18" s="258"/>
      <c r="AX18" s="258" t="s">
        <v>492</v>
      </c>
      <c r="AY18" s="199">
        <v>0.3</v>
      </c>
      <c r="AZ18" s="203"/>
      <c r="BA18" s="302"/>
      <c r="BB18" s="258" t="s">
        <v>492</v>
      </c>
      <c r="BC18" s="199">
        <v>0.3</v>
      </c>
      <c r="BD18" s="310"/>
      <c r="BE18" s="675"/>
      <c r="BF18" s="258" t="s">
        <v>492</v>
      </c>
      <c r="BG18" s="199">
        <v>0.3</v>
      </c>
      <c r="BH18" s="203"/>
      <c r="BI18" s="676"/>
      <c r="BJ18" s="258" t="s">
        <v>492</v>
      </c>
    </row>
    <row r="19" spans="2:63" s="673" customFormat="1" ht="63.75" customHeight="1" x14ac:dyDescent="0.25">
      <c r="B19" s="664">
        <v>7</v>
      </c>
      <c r="C19" s="624" t="s">
        <v>1158</v>
      </c>
      <c r="D19" s="650">
        <v>0.05</v>
      </c>
      <c r="E19" s="651">
        <v>0.1</v>
      </c>
      <c r="F19" s="655"/>
      <c r="G19" s="625">
        <f t="shared" si="1"/>
        <v>0</v>
      </c>
      <c r="H19" s="652">
        <v>0.3</v>
      </c>
      <c r="I19" s="655"/>
      <c r="J19" s="625">
        <f t="shared" si="2"/>
        <v>0</v>
      </c>
      <c r="K19" s="652">
        <v>0.3</v>
      </c>
      <c r="L19" s="655"/>
      <c r="M19" s="625">
        <f t="shared" si="3"/>
        <v>0</v>
      </c>
      <c r="N19" s="652">
        <v>0.3</v>
      </c>
      <c r="O19" s="655"/>
      <c r="P19" s="625">
        <f t="shared" si="4"/>
        <v>0</v>
      </c>
      <c r="Q19" s="652">
        <f t="shared" si="5"/>
        <v>1</v>
      </c>
      <c r="R19" s="655"/>
      <c r="S19" s="653">
        <f t="shared" si="6"/>
        <v>0</v>
      </c>
      <c r="T19" s="653">
        <f t="shared" si="0"/>
        <v>0</v>
      </c>
      <c r="U19" s="624" t="s">
        <v>494</v>
      </c>
      <c r="V19" s="624" t="s">
        <v>495</v>
      </c>
      <c r="W19" s="654" t="s">
        <v>496</v>
      </c>
      <c r="X19" s="654" t="s">
        <v>497</v>
      </c>
      <c r="Y19" s="654" t="s">
        <v>498</v>
      </c>
      <c r="Z19" s="626" t="s">
        <v>77</v>
      </c>
      <c r="AA19" s="668" t="s">
        <v>448</v>
      </c>
      <c r="AB19" s="626" t="s">
        <v>79</v>
      </c>
      <c r="AC19" s="626" t="s">
        <v>74</v>
      </c>
      <c r="AD19" s="626" t="s">
        <v>80</v>
      </c>
      <c r="AE19" s="626" t="s">
        <v>81</v>
      </c>
      <c r="AF19" s="672" t="s">
        <v>281</v>
      </c>
      <c r="AG19" s="672">
        <v>2022</v>
      </c>
      <c r="AH19" s="672" t="s">
        <v>281</v>
      </c>
      <c r="AI19" s="626" t="s">
        <v>83</v>
      </c>
      <c r="AJ19" s="626" t="s">
        <v>118</v>
      </c>
      <c r="AK19" s="656" t="s">
        <v>449</v>
      </c>
      <c r="AL19" s="628" t="s">
        <v>450</v>
      </c>
      <c r="AM19" s="629" t="s">
        <v>281</v>
      </c>
      <c r="AN19" s="657"/>
      <c r="AO19" s="243" t="s">
        <v>402</v>
      </c>
      <c r="AP19" s="243" t="s">
        <v>440</v>
      </c>
      <c r="AQ19" s="658"/>
      <c r="AR19" s="209" t="s">
        <v>499</v>
      </c>
      <c r="AS19" s="209" t="s">
        <v>452</v>
      </c>
      <c r="AT19" s="203" t="s">
        <v>394</v>
      </c>
      <c r="AU19" s="199">
        <v>0.1</v>
      </c>
      <c r="AV19" s="677"/>
      <c r="AW19" s="678"/>
      <c r="AX19" s="679" t="s">
        <v>500</v>
      </c>
      <c r="AY19" s="199">
        <v>0.3</v>
      </c>
      <c r="AZ19" s="203"/>
      <c r="BA19" s="302"/>
      <c r="BB19" s="679" t="s">
        <v>500</v>
      </c>
      <c r="BC19" s="199">
        <v>0.3</v>
      </c>
      <c r="BD19" s="310"/>
      <c r="BE19" s="675"/>
      <c r="BF19" s="679" t="s">
        <v>500</v>
      </c>
      <c r="BG19" s="199">
        <v>0.3</v>
      </c>
      <c r="BH19" s="203"/>
      <c r="BI19" s="676"/>
      <c r="BJ19" s="679" t="s">
        <v>500</v>
      </c>
    </row>
    <row r="20" spans="2:63" s="673" customFormat="1" ht="63.75" customHeight="1" x14ac:dyDescent="0.25">
      <c r="B20" s="674">
        <v>8</v>
      </c>
      <c r="C20" s="665" t="s">
        <v>1159</v>
      </c>
      <c r="D20" s="666">
        <v>0.15</v>
      </c>
      <c r="E20" s="667">
        <v>0.1</v>
      </c>
      <c r="F20" s="669"/>
      <c r="G20" s="668">
        <f t="shared" si="1"/>
        <v>0</v>
      </c>
      <c r="H20" s="623">
        <v>0.3</v>
      </c>
      <c r="I20" s="669"/>
      <c r="J20" s="668">
        <f t="shared" si="2"/>
        <v>0</v>
      </c>
      <c r="K20" s="623">
        <v>0.3</v>
      </c>
      <c r="L20" s="669"/>
      <c r="M20" s="668">
        <f t="shared" si="3"/>
        <v>0</v>
      </c>
      <c r="N20" s="623">
        <v>0.3</v>
      </c>
      <c r="O20" s="669"/>
      <c r="P20" s="668">
        <f t="shared" si="4"/>
        <v>0</v>
      </c>
      <c r="Q20" s="623">
        <f t="shared" si="5"/>
        <v>1</v>
      </c>
      <c r="R20" s="669"/>
      <c r="S20" s="670">
        <f t="shared" si="6"/>
        <v>0</v>
      </c>
      <c r="T20" s="670">
        <f t="shared" si="0"/>
        <v>0</v>
      </c>
      <c r="U20" s="624" t="s">
        <v>501</v>
      </c>
      <c r="V20" s="624" t="s">
        <v>502</v>
      </c>
      <c r="W20" s="625" t="s">
        <v>503</v>
      </c>
      <c r="X20" s="671" t="s">
        <v>504</v>
      </c>
      <c r="Y20" s="671" t="s">
        <v>505</v>
      </c>
      <c r="Z20" s="626" t="s">
        <v>77</v>
      </c>
      <c r="AA20" s="668" t="s">
        <v>448</v>
      </c>
      <c r="AB20" s="626" t="s">
        <v>79</v>
      </c>
      <c r="AC20" s="626" t="s">
        <v>74</v>
      </c>
      <c r="AD20" s="626" t="s">
        <v>80</v>
      </c>
      <c r="AE20" s="626" t="s">
        <v>81</v>
      </c>
      <c r="AF20" s="672" t="s">
        <v>281</v>
      </c>
      <c r="AG20" s="672">
        <v>2022</v>
      </c>
      <c r="AH20" s="672" t="s">
        <v>281</v>
      </c>
      <c r="AI20" s="626" t="s">
        <v>83</v>
      </c>
      <c r="AJ20" s="626" t="s">
        <v>118</v>
      </c>
      <c r="AK20" s="656" t="s">
        <v>449</v>
      </c>
      <c r="AL20" s="628" t="s">
        <v>450</v>
      </c>
      <c r="AM20" s="629" t="s">
        <v>281</v>
      </c>
      <c r="AN20" s="659"/>
      <c r="AO20" s="243" t="s">
        <v>402</v>
      </c>
      <c r="AP20" s="243" t="s">
        <v>440</v>
      </c>
      <c r="AQ20" s="660"/>
      <c r="AR20" s="209" t="s">
        <v>506</v>
      </c>
      <c r="AS20" s="209" t="s">
        <v>507</v>
      </c>
      <c r="AT20" s="203" t="s">
        <v>394</v>
      </c>
      <c r="AU20" s="207">
        <v>0.1</v>
      </c>
      <c r="AV20" s="661"/>
      <c r="AW20" s="662"/>
      <c r="AX20" s="662" t="s">
        <v>508</v>
      </c>
      <c r="AY20" s="207">
        <v>0.3</v>
      </c>
      <c r="AZ20" s="251"/>
      <c r="BA20" s="209"/>
      <c r="BB20" s="662" t="s">
        <v>508</v>
      </c>
      <c r="BC20" s="207">
        <v>0.3</v>
      </c>
      <c r="BD20" s="661"/>
      <c r="BE20" s="663"/>
      <c r="BF20" s="662" t="s">
        <v>508</v>
      </c>
      <c r="BG20" s="207">
        <v>0.3</v>
      </c>
      <c r="BH20" s="251"/>
      <c r="BI20" s="636"/>
      <c r="BJ20" s="662" t="s">
        <v>508</v>
      </c>
    </row>
    <row r="21" spans="2:63" s="681" customFormat="1" ht="63.75" customHeight="1" x14ac:dyDescent="0.25">
      <c r="B21" s="674">
        <v>9</v>
      </c>
      <c r="C21" s="665" t="s">
        <v>977</v>
      </c>
      <c r="D21" s="666">
        <v>0.15</v>
      </c>
      <c r="E21" s="667">
        <v>0.1</v>
      </c>
      <c r="F21" s="669"/>
      <c r="G21" s="668">
        <f t="shared" si="1"/>
        <v>0</v>
      </c>
      <c r="H21" s="623">
        <v>0.3</v>
      </c>
      <c r="I21" s="669"/>
      <c r="J21" s="668">
        <f t="shared" si="2"/>
        <v>0</v>
      </c>
      <c r="K21" s="623">
        <v>0.3</v>
      </c>
      <c r="L21" s="669"/>
      <c r="M21" s="668">
        <f t="shared" si="3"/>
        <v>0</v>
      </c>
      <c r="N21" s="623">
        <v>0.3</v>
      </c>
      <c r="O21" s="669"/>
      <c r="P21" s="668">
        <f t="shared" si="4"/>
        <v>0</v>
      </c>
      <c r="Q21" s="623">
        <f t="shared" si="5"/>
        <v>1</v>
      </c>
      <c r="R21" s="669"/>
      <c r="S21" s="670">
        <f t="shared" si="6"/>
        <v>0</v>
      </c>
      <c r="T21" s="670">
        <f t="shared" si="0"/>
        <v>0</v>
      </c>
      <c r="U21" s="624" t="s">
        <v>509</v>
      </c>
      <c r="V21" s="624" t="s">
        <v>510</v>
      </c>
      <c r="W21" s="625" t="s">
        <v>92</v>
      </c>
      <c r="X21" s="654" t="s">
        <v>511</v>
      </c>
      <c r="Y21" s="654" t="s">
        <v>512</v>
      </c>
      <c r="Z21" s="626" t="s">
        <v>77</v>
      </c>
      <c r="AA21" s="668" t="s">
        <v>448</v>
      </c>
      <c r="AB21" s="626" t="s">
        <v>79</v>
      </c>
      <c r="AC21" s="626" t="s">
        <v>74</v>
      </c>
      <c r="AD21" s="626" t="s">
        <v>80</v>
      </c>
      <c r="AE21" s="626" t="s">
        <v>81</v>
      </c>
      <c r="AF21" s="672" t="s">
        <v>281</v>
      </c>
      <c r="AG21" s="672">
        <v>2022</v>
      </c>
      <c r="AH21" s="672" t="s">
        <v>281</v>
      </c>
      <c r="AI21" s="626" t="s">
        <v>83</v>
      </c>
      <c r="AJ21" s="626" t="s">
        <v>513</v>
      </c>
      <c r="AK21" s="656" t="s">
        <v>514</v>
      </c>
      <c r="AL21" s="628" t="s">
        <v>450</v>
      </c>
      <c r="AM21" s="629" t="s">
        <v>281</v>
      </c>
      <c r="AN21" s="659"/>
      <c r="AO21" s="243" t="s">
        <v>402</v>
      </c>
      <c r="AP21" s="243" t="s">
        <v>440</v>
      </c>
      <c r="AQ21" s="660"/>
      <c r="AR21" s="209" t="s">
        <v>515</v>
      </c>
      <c r="AS21" s="209" t="s">
        <v>507</v>
      </c>
      <c r="AT21" s="203" t="s">
        <v>394</v>
      </c>
      <c r="AU21" s="207">
        <v>0.1</v>
      </c>
      <c r="AV21" s="661"/>
      <c r="AW21" s="662"/>
      <c r="AX21" s="662" t="s">
        <v>516</v>
      </c>
      <c r="AY21" s="207">
        <v>0.3</v>
      </c>
      <c r="AZ21" s="251"/>
      <c r="BA21" s="209"/>
      <c r="BB21" s="662" t="s">
        <v>516</v>
      </c>
      <c r="BC21" s="207">
        <v>0.3</v>
      </c>
      <c r="BD21" s="661"/>
      <c r="BE21" s="680"/>
      <c r="BF21" s="662" t="s">
        <v>516</v>
      </c>
      <c r="BG21" s="207">
        <v>0.3</v>
      </c>
      <c r="BH21" s="251"/>
      <c r="BI21" s="636"/>
      <c r="BJ21" s="662" t="s">
        <v>516</v>
      </c>
      <c r="BK21" s="673"/>
    </row>
    <row r="22" spans="2:63" s="686" customFormat="1" ht="11.85" customHeight="1" x14ac:dyDescent="0.25">
      <c r="B22" s="682"/>
      <c r="C22" s="683"/>
      <c r="D22" s="684">
        <f>SUM(D13:D21)</f>
        <v>1</v>
      </c>
      <c r="E22" s="683"/>
      <c r="F22" s="683"/>
      <c r="G22" s="683"/>
      <c r="H22" s="683"/>
      <c r="I22" s="683"/>
      <c r="J22" s="683"/>
      <c r="K22" s="683"/>
      <c r="L22" s="683"/>
      <c r="M22" s="683"/>
      <c r="N22" s="683"/>
      <c r="O22" s="683"/>
      <c r="P22" s="683"/>
      <c r="Q22" s="683"/>
      <c r="R22" s="683"/>
      <c r="S22" s="683"/>
      <c r="T22" s="683"/>
      <c r="U22" s="196"/>
      <c r="V22" s="683"/>
      <c r="W22" s="683"/>
      <c r="X22" s="683"/>
      <c r="Y22" s="683"/>
      <c r="Z22" s="682"/>
      <c r="AA22" s="685"/>
      <c r="AB22" s="683"/>
      <c r="AC22" s="683"/>
      <c r="AD22" s="683"/>
      <c r="AE22" s="683"/>
      <c r="AF22" s="685"/>
      <c r="AG22" s="685"/>
      <c r="AH22" s="685"/>
      <c r="AI22" s="683"/>
      <c r="AJ22" s="683"/>
      <c r="AK22" s="683"/>
      <c r="AL22" s="685"/>
      <c r="AM22" s="685"/>
      <c r="AN22" s="685"/>
      <c r="AO22" s="685"/>
      <c r="AP22" s="683"/>
      <c r="AQ22" s="683"/>
      <c r="AR22" s="192"/>
      <c r="AS22" s="192"/>
      <c r="AT22" s="192"/>
      <c r="AX22" s="194"/>
      <c r="BE22" s="687"/>
      <c r="BF22" s="686">
        <f>12+4+2+6+6+11+4+1+5+2+5+5+8+5</f>
        <v>76</v>
      </c>
      <c r="BK22" s="685"/>
    </row>
    <row r="23" spans="2:63" s="686" customFormat="1" ht="11.85" customHeight="1" x14ac:dyDescent="0.25">
      <c r="B23" s="682"/>
      <c r="C23" s="683"/>
      <c r="D23" s="684"/>
      <c r="E23" s="683"/>
      <c r="F23" s="683"/>
      <c r="G23" s="683"/>
      <c r="H23" s="683"/>
      <c r="I23" s="683"/>
      <c r="J23" s="683"/>
      <c r="K23" s="683"/>
      <c r="L23" s="683"/>
      <c r="M23" s="683"/>
      <c r="N23" s="683"/>
      <c r="O23" s="683"/>
      <c r="P23" s="683"/>
      <c r="Q23" s="683"/>
      <c r="R23" s="683"/>
      <c r="S23" s="683"/>
      <c r="T23" s="683"/>
      <c r="U23" s="196"/>
      <c r="V23" s="683"/>
      <c r="W23" s="683"/>
      <c r="X23" s="683"/>
      <c r="Y23" s="683"/>
      <c r="Z23" s="682"/>
      <c r="AA23" s="685"/>
      <c r="AB23" s="683"/>
      <c r="AC23" s="683"/>
      <c r="AD23" s="683"/>
      <c r="AE23" s="683"/>
      <c r="AF23" s="685"/>
      <c r="AG23" s="685"/>
      <c r="AH23" s="685"/>
      <c r="AI23" s="683"/>
      <c r="AJ23" s="683"/>
      <c r="AK23" s="683"/>
      <c r="AL23" s="685"/>
      <c r="AM23" s="685"/>
      <c r="AN23" s="685"/>
      <c r="AO23" s="685"/>
      <c r="AP23" s="683"/>
      <c r="AQ23" s="683"/>
      <c r="AR23" s="192"/>
      <c r="AS23" s="192"/>
      <c r="AT23" s="192"/>
      <c r="AX23" s="194"/>
      <c r="BE23" s="687"/>
      <c r="BK23" s="685"/>
    </row>
    <row r="24" spans="2:63" s="686" customFormat="1" ht="11.85" customHeight="1" x14ac:dyDescent="0.25">
      <c r="B24" s="682"/>
      <c r="C24" s="688"/>
      <c r="D24" s="684"/>
      <c r="E24" s="683"/>
      <c r="F24" s="683"/>
      <c r="G24" s="683"/>
      <c r="H24" s="683"/>
      <c r="I24" s="683"/>
      <c r="J24" s="683"/>
      <c r="K24" s="683"/>
      <c r="L24" s="683"/>
      <c r="M24" s="683"/>
      <c r="N24" s="683"/>
      <c r="O24" s="683"/>
      <c r="P24" s="683"/>
      <c r="Q24" s="683"/>
      <c r="R24" s="683"/>
      <c r="S24" s="683"/>
      <c r="T24" s="683"/>
      <c r="U24" s="196"/>
      <c r="V24" s="683"/>
      <c r="W24" s="683"/>
      <c r="X24" s="683"/>
      <c r="Y24" s="683"/>
      <c r="Z24" s="682"/>
      <c r="AA24" s="685"/>
      <c r="AB24" s="683"/>
      <c r="AC24" s="683"/>
      <c r="AD24" s="683"/>
      <c r="AE24" s="683"/>
      <c r="AF24" s="685"/>
      <c r="AG24" s="685"/>
      <c r="AH24" s="685"/>
      <c r="AI24" s="683"/>
      <c r="AJ24" s="683"/>
      <c r="AK24" s="683"/>
      <c r="AL24" s="685"/>
      <c r="AM24" s="685"/>
      <c r="AN24" s="685"/>
      <c r="AO24" s="685"/>
      <c r="AP24" s="683"/>
      <c r="AQ24" s="683"/>
      <c r="AR24" s="192"/>
      <c r="AS24" s="192"/>
      <c r="AT24" s="192"/>
      <c r="AX24" s="194"/>
      <c r="BE24" s="687"/>
      <c r="BK24" s="685"/>
    </row>
    <row r="25" spans="2:63" s="686" customFormat="1" ht="11.85" customHeight="1" x14ac:dyDescent="0.25">
      <c r="B25" s="682"/>
      <c r="C25" s="683"/>
      <c r="D25" s="684"/>
      <c r="E25" s="683"/>
      <c r="F25" s="683"/>
      <c r="G25" s="683"/>
      <c r="H25" s="683"/>
      <c r="I25" s="683"/>
      <c r="J25" s="683"/>
      <c r="K25" s="683"/>
      <c r="L25" s="683"/>
      <c r="M25" s="683"/>
      <c r="N25" s="683"/>
      <c r="O25" s="683"/>
      <c r="P25" s="683"/>
      <c r="Q25" s="683"/>
      <c r="R25" s="683"/>
      <c r="S25" s="683"/>
      <c r="T25" s="683"/>
      <c r="U25" s="196"/>
      <c r="V25" s="683"/>
      <c r="W25" s="683"/>
      <c r="X25" s="683"/>
      <c r="Y25" s="683"/>
      <c r="Z25" s="682"/>
      <c r="AA25" s="685"/>
      <c r="AB25" s="683"/>
      <c r="AC25" s="683"/>
      <c r="AD25" s="683"/>
      <c r="AE25" s="683"/>
      <c r="AF25" s="685"/>
      <c r="AG25" s="685"/>
      <c r="AH25" s="685"/>
      <c r="AI25" s="683"/>
      <c r="AJ25" s="683"/>
      <c r="AK25" s="683"/>
      <c r="AL25" s="685"/>
      <c r="AM25" s="685"/>
      <c r="AN25" s="685"/>
      <c r="AO25" s="685"/>
      <c r="AP25" s="683"/>
      <c r="AQ25" s="683"/>
      <c r="AR25" s="192"/>
      <c r="AS25" s="192"/>
      <c r="AT25" s="192"/>
      <c r="AX25" s="194"/>
      <c r="BE25" s="687"/>
      <c r="BK25" s="685"/>
    </row>
    <row r="26" spans="2:63" s="686" customFormat="1" ht="11.85" customHeight="1" x14ac:dyDescent="0.25">
      <c r="B26" s="682"/>
      <c r="C26" s="683"/>
      <c r="D26" s="684"/>
      <c r="E26" s="683"/>
      <c r="F26" s="683"/>
      <c r="G26" s="683"/>
      <c r="H26" s="683"/>
      <c r="I26" s="683"/>
      <c r="J26" s="683"/>
      <c r="K26" s="683"/>
      <c r="L26" s="683"/>
      <c r="M26" s="683"/>
      <c r="N26" s="683"/>
      <c r="O26" s="683"/>
      <c r="P26" s="683"/>
      <c r="Q26" s="683"/>
      <c r="R26" s="683"/>
      <c r="S26" s="683"/>
      <c r="T26" s="683"/>
      <c r="U26" s="196"/>
      <c r="V26" s="683"/>
      <c r="W26" s="683"/>
      <c r="X26" s="683"/>
      <c r="Y26" s="683"/>
      <c r="Z26" s="682"/>
      <c r="AA26" s="685"/>
      <c r="AB26" s="683"/>
      <c r="AC26" s="683"/>
      <c r="AD26" s="683"/>
      <c r="AE26" s="683"/>
      <c r="AF26" s="685"/>
      <c r="AG26" s="685"/>
      <c r="AH26" s="685"/>
      <c r="AI26" s="683"/>
      <c r="AJ26" s="683"/>
      <c r="AK26" s="683"/>
      <c r="AL26" s="685"/>
      <c r="AM26" s="685"/>
      <c r="AN26" s="685"/>
      <c r="AO26" s="685"/>
      <c r="AP26" s="683"/>
      <c r="AQ26" s="683"/>
      <c r="AR26" s="192"/>
      <c r="AS26" s="192"/>
      <c r="AT26" s="192"/>
      <c r="AX26" s="194"/>
      <c r="BE26" s="687"/>
      <c r="BK26" s="685"/>
    </row>
    <row r="27" spans="2:63" s="686" customFormat="1" ht="11.85" customHeight="1" x14ac:dyDescent="0.25">
      <c r="B27" s="682"/>
      <c r="C27" s="683"/>
      <c r="D27" s="684"/>
      <c r="E27" s="683"/>
      <c r="F27" s="683"/>
      <c r="G27" s="683"/>
      <c r="H27" s="683"/>
      <c r="I27" s="683"/>
      <c r="J27" s="683"/>
      <c r="K27" s="683"/>
      <c r="L27" s="683"/>
      <c r="M27" s="683"/>
      <c r="N27" s="683"/>
      <c r="O27" s="683"/>
      <c r="P27" s="683"/>
      <c r="Q27" s="683"/>
      <c r="R27" s="683"/>
      <c r="S27" s="683"/>
      <c r="T27" s="683"/>
      <c r="U27" s="196"/>
      <c r="V27" s="683"/>
      <c r="W27" s="683"/>
      <c r="X27" s="683"/>
      <c r="Y27" s="683"/>
      <c r="Z27" s="682"/>
      <c r="AA27" s="685"/>
      <c r="AB27" s="683"/>
      <c r="AC27" s="683"/>
      <c r="AD27" s="683"/>
      <c r="AE27" s="683"/>
      <c r="AF27" s="685"/>
      <c r="AG27" s="685"/>
      <c r="AH27" s="685"/>
      <c r="AI27" s="683"/>
      <c r="AJ27" s="683"/>
      <c r="AK27" s="683"/>
      <c r="AL27" s="685"/>
      <c r="AM27" s="685"/>
      <c r="AN27" s="685"/>
      <c r="AO27" s="685"/>
      <c r="AP27" s="683"/>
      <c r="AQ27" s="683"/>
      <c r="AR27" s="192"/>
      <c r="AS27" s="192"/>
      <c r="AT27" s="192"/>
      <c r="AX27" s="194"/>
      <c r="BE27" s="687"/>
      <c r="BK27" s="685"/>
    </row>
    <row r="28" spans="2:63" s="686" customFormat="1" ht="14.1" customHeight="1" x14ac:dyDescent="0.25">
      <c r="B28" s="682"/>
      <c r="C28" s="683"/>
      <c r="D28" s="684"/>
      <c r="E28" s="683"/>
      <c r="F28" s="683"/>
      <c r="G28" s="683"/>
      <c r="H28" s="683"/>
      <c r="I28" s="683"/>
      <c r="J28" s="683"/>
      <c r="K28" s="683"/>
      <c r="L28" s="683"/>
      <c r="M28" s="683"/>
      <c r="N28" s="683"/>
      <c r="O28" s="683"/>
      <c r="P28" s="683"/>
      <c r="Q28" s="683"/>
      <c r="R28" s="683"/>
      <c r="S28" s="683"/>
      <c r="T28" s="683"/>
      <c r="U28" s="196"/>
      <c r="V28" s="683"/>
      <c r="W28" s="683"/>
      <c r="X28" s="683"/>
      <c r="Y28" s="683"/>
      <c r="Z28" s="682"/>
      <c r="AA28" s="685"/>
      <c r="AB28" s="683"/>
      <c r="AC28" s="683"/>
      <c r="AD28" s="683"/>
      <c r="AE28" s="683"/>
      <c r="AF28" s="685"/>
      <c r="AG28" s="685"/>
      <c r="AH28" s="685"/>
      <c r="AI28" s="683"/>
      <c r="AJ28" s="683"/>
      <c r="AK28" s="683"/>
      <c r="AL28" s="685"/>
      <c r="AM28" s="685"/>
      <c r="AN28" s="685"/>
      <c r="AO28" s="685"/>
      <c r="AP28" s="683"/>
      <c r="AQ28" s="683"/>
      <c r="AR28" s="192"/>
      <c r="AS28" s="192"/>
      <c r="AT28" s="192"/>
      <c r="AX28" s="194"/>
      <c r="BE28" s="687"/>
      <c r="BK28" s="685"/>
    </row>
    <row r="29" spans="2:63" s="686" customFormat="1" ht="11.85" customHeight="1" x14ac:dyDescent="0.25">
      <c r="B29" s="682"/>
      <c r="C29" s="689"/>
      <c r="D29" s="684"/>
      <c r="E29" s="683"/>
      <c r="F29" s="683"/>
      <c r="G29" s="683"/>
      <c r="H29" s="683"/>
      <c r="I29" s="683"/>
      <c r="J29" s="683"/>
      <c r="K29" s="683"/>
      <c r="L29" s="683"/>
      <c r="M29" s="683"/>
      <c r="N29" s="683"/>
      <c r="O29" s="683"/>
      <c r="P29" s="683"/>
      <c r="Q29" s="683"/>
      <c r="R29" s="683"/>
      <c r="S29" s="683"/>
      <c r="T29" s="683"/>
      <c r="U29" s="196"/>
      <c r="V29" s="683"/>
      <c r="W29" s="683"/>
      <c r="X29" s="683"/>
      <c r="Y29" s="683"/>
      <c r="Z29" s="682"/>
      <c r="AA29" s="685"/>
      <c r="AB29" s="683"/>
      <c r="AC29" s="683"/>
      <c r="AD29" s="683"/>
      <c r="AE29" s="683"/>
      <c r="AF29" s="685"/>
      <c r="AG29" s="685"/>
      <c r="AH29" s="685"/>
      <c r="AI29" s="683"/>
      <c r="AJ29" s="683"/>
      <c r="AK29" s="683"/>
      <c r="AL29" s="685"/>
      <c r="AM29" s="685"/>
      <c r="AN29" s="685"/>
      <c r="AO29" s="685"/>
      <c r="AP29" s="683"/>
      <c r="AQ29" s="683"/>
      <c r="AR29" s="192"/>
      <c r="AS29" s="192"/>
      <c r="AT29" s="192"/>
      <c r="AX29" s="194"/>
      <c r="BK29" s="685"/>
    </row>
    <row r="30" spans="2:63" s="686" customFormat="1" ht="11.85" customHeight="1" x14ac:dyDescent="0.25">
      <c r="B30" s="682"/>
      <c r="C30" s="683"/>
      <c r="D30" s="684"/>
      <c r="E30" s="683"/>
      <c r="F30" s="683"/>
      <c r="G30" s="683"/>
      <c r="H30" s="683"/>
      <c r="I30" s="683"/>
      <c r="J30" s="683"/>
      <c r="K30" s="683"/>
      <c r="L30" s="683"/>
      <c r="M30" s="683"/>
      <c r="N30" s="683"/>
      <c r="O30" s="683"/>
      <c r="P30" s="683"/>
      <c r="Q30" s="683"/>
      <c r="R30" s="683"/>
      <c r="S30" s="683"/>
      <c r="T30" s="683"/>
      <c r="U30" s="196"/>
      <c r="V30" s="683"/>
      <c r="W30" s="683"/>
      <c r="X30" s="683"/>
      <c r="Y30" s="683"/>
      <c r="Z30" s="682"/>
      <c r="AA30" s="685"/>
      <c r="AB30" s="683"/>
      <c r="AC30" s="683"/>
      <c r="AD30" s="683"/>
      <c r="AE30" s="683"/>
      <c r="AF30" s="685"/>
      <c r="AG30" s="685"/>
      <c r="AH30" s="685"/>
      <c r="AI30" s="683"/>
      <c r="AJ30" s="683"/>
      <c r="AK30" s="683"/>
      <c r="AL30" s="685"/>
      <c r="AM30" s="685"/>
      <c r="AN30" s="685"/>
      <c r="AO30" s="685"/>
      <c r="AP30" s="683"/>
      <c r="AQ30" s="683"/>
      <c r="AR30" s="192"/>
      <c r="AS30" s="192"/>
      <c r="AT30" s="192"/>
      <c r="AX30" s="194"/>
      <c r="BK30" s="685"/>
    </row>
    <row r="31" spans="2:63" s="686" customFormat="1" ht="11.85" customHeight="1" x14ac:dyDescent="0.25">
      <c r="B31" s="682"/>
      <c r="C31" s="683"/>
      <c r="D31" s="684"/>
      <c r="E31" s="683"/>
      <c r="F31" s="683"/>
      <c r="G31" s="683"/>
      <c r="H31" s="683"/>
      <c r="I31" s="683"/>
      <c r="J31" s="683"/>
      <c r="K31" s="683"/>
      <c r="L31" s="683"/>
      <c r="M31" s="683"/>
      <c r="N31" s="683"/>
      <c r="O31" s="683"/>
      <c r="P31" s="683"/>
      <c r="Q31" s="683"/>
      <c r="R31" s="683"/>
      <c r="S31" s="683"/>
      <c r="T31" s="683"/>
      <c r="U31" s="196"/>
      <c r="V31" s="683"/>
      <c r="W31" s="683"/>
      <c r="X31" s="683"/>
      <c r="Y31" s="683"/>
      <c r="Z31" s="682"/>
      <c r="AA31" s="685"/>
      <c r="AB31" s="683"/>
      <c r="AC31" s="683"/>
      <c r="AD31" s="683"/>
      <c r="AE31" s="683"/>
      <c r="AF31" s="685"/>
      <c r="AG31" s="685"/>
      <c r="AH31" s="685"/>
      <c r="AI31" s="683"/>
      <c r="AJ31" s="683"/>
      <c r="AK31" s="683"/>
      <c r="AL31" s="685"/>
      <c r="AM31" s="685"/>
      <c r="AN31" s="685"/>
      <c r="AO31" s="685"/>
      <c r="AP31" s="683"/>
      <c r="AQ31" s="683"/>
      <c r="AR31" s="192"/>
      <c r="AS31" s="192"/>
      <c r="AT31" s="192"/>
      <c r="AX31" s="194"/>
      <c r="BK31" s="685"/>
    </row>
    <row r="32" spans="2:63" s="686" customFormat="1" ht="11.85" customHeight="1" x14ac:dyDescent="0.25">
      <c r="B32" s="682"/>
      <c r="C32" s="683"/>
      <c r="D32" s="684"/>
      <c r="E32" s="683"/>
      <c r="F32" s="683"/>
      <c r="G32" s="683"/>
      <c r="H32" s="683"/>
      <c r="I32" s="683"/>
      <c r="J32" s="683"/>
      <c r="K32" s="683"/>
      <c r="L32" s="683"/>
      <c r="M32" s="683"/>
      <c r="N32" s="683"/>
      <c r="O32" s="683"/>
      <c r="P32" s="683"/>
      <c r="Q32" s="683"/>
      <c r="R32" s="683"/>
      <c r="S32" s="683"/>
      <c r="T32" s="683"/>
      <c r="U32" s="196"/>
      <c r="V32" s="683"/>
      <c r="W32" s="683"/>
      <c r="X32" s="683"/>
      <c r="Y32" s="683"/>
      <c r="Z32" s="682"/>
      <c r="AA32" s="685"/>
      <c r="AB32" s="683"/>
      <c r="AC32" s="683"/>
      <c r="AD32" s="683"/>
      <c r="AE32" s="683"/>
      <c r="AF32" s="685"/>
      <c r="AG32" s="685"/>
      <c r="AH32" s="685"/>
      <c r="AI32" s="683"/>
      <c r="AJ32" s="683"/>
      <c r="AK32" s="683"/>
      <c r="AL32" s="685"/>
      <c r="AM32" s="685"/>
      <c r="AN32" s="685"/>
      <c r="AO32" s="685"/>
      <c r="AP32" s="683"/>
      <c r="AQ32" s="683"/>
      <c r="AR32" s="192"/>
      <c r="AS32" s="192"/>
      <c r="AT32" s="192"/>
      <c r="AX32" s="194"/>
      <c r="BK32" s="685"/>
    </row>
    <row r="33" spans="2:63" s="686" customFormat="1" ht="11.85" customHeight="1" x14ac:dyDescent="0.25">
      <c r="B33" s="682"/>
      <c r="C33" s="683"/>
      <c r="D33" s="684"/>
      <c r="E33" s="683"/>
      <c r="F33" s="683"/>
      <c r="G33" s="683"/>
      <c r="H33" s="683"/>
      <c r="I33" s="683"/>
      <c r="J33" s="683"/>
      <c r="K33" s="683"/>
      <c r="L33" s="683"/>
      <c r="M33" s="683"/>
      <c r="N33" s="683"/>
      <c r="O33" s="683"/>
      <c r="P33" s="683"/>
      <c r="Q33" s="683"/>
      <c r="R33" s="683"/>
      <c r="S33" s="683"/>
      <c r="T33" s="683"/>
      <c r="U33" s="196"/>
      <c r="V33" s="683"/>
      <c r="W33" s="683"/>
      <c r="X33" s="683"/>
      <c r="Y33" s="683"/>
      <c r="Z33" s="682"/>
      <c r="AA33" s="685"/>
      <c r="AB33" s="683"/>
      <c r="AC33" s="683"/>
      <c r="AD33" s="683"/>
      <c r="AE33" s="683"/>
      <c r="AF33" s="685"/>
      <c r="AG33" s="685"/>
      <c r="AH33" s="685"/>
      <c r="AI33" s="683"/>
      <c r="AJ33" s="683"/>
      <c r="AK33" s="683"/>
      <c r="AL33" s="685"/>
      <c r="AM33" s="685"/>
      <c r="AN33" s="685"/>
      <c r="AO33" s="685"/>
      <c r="AP33" s="683"/>
      <c r="AQ33" s="683"/>
      <c r="AR33" s="192"/>
      <c r="AS33" s="192"/>
      <c r="AT33" s="192"/>
      <c r="AX33" s="194"/>
      <c r="BK33" s="685"/>
    </row>
    <row r="34" spans="2:63" s="686" customFormat="1" ht="12.6" customHeight="1" x14ac:dyDescent="0.25">
      <c r="B34" s="682"/>
      <c r="C34" s="683"/>
      <c r="D34" s="684"/>
      <c r="E34" s="683"/>
      <c r="F34" s="683"/>
      <c r="G34" s="683"/>
      <c r="H34" s="683"/>
      <c r="I34" s="683"/>
      <c r="J34" s="683"/>
      <c r="K34" s="683"/>
      <c r="L34" s="683"/>
      <c r="M34" s="683"/>
      <c r="N34" s="683"/>
      <c r="O34" s="683"/>
      <c r="P34" s="683"/>
      <c r="Q34" s="683"/>
      <c r="R34" s="683"/>
      <c r="S34" s="683"/>
      <c r="T34" s="683"/>
      <c r="U34" s="196"/>
      <c r="V34" s="683"/>
      <c r="W34" s="683"/>
      <c r="X34" s="683"/>
      <c r="Y34" s="683"/>
      <c r="Z34" s="682"/>
      <c r="AA34" s="685"/>
      <c r="AB34" s="683"/>
      <c r="AC34" s="683"/>
      <c r="AD34" s="683"/>
      <c r="AE34" s="683"/>
      <c r="AF34" s="685"/>
      <c r="AG34" s="685"/>
      <c r="AH34" s="685"/>
      <c r="AI34" s="683"/>
      <c r="AJ34" s="683"/>
      <c r="AK34" s="683"/>
      <c r="AL34" s="685"/>
      <c r="AM34" s="685"/>
      <c r="AN34" s="685"/>
      <c r="AO34" s="685"/>
      <c r="AP34" s="683"/>
      <c r="AQ34" s="683"/>
      <c r="AR34" s="192"/>
      <c r="AS34" s="192"/>
      <c r="AT34" s="192"/>
      <c r="AX34" s="194"/>
      <c r="BK34" s="685"/>
    </row>
    <row r="35" spans="2:63" s="686" customFormat="1" ht="12.6" customHeight="1" x14ac:dyDescent="0.25">
      <c r="B35" s="682"/>
      <c r="C35" s="683"/>
      <c r="D35" s="684"/>
      <c r="E35" s="683"/>
      <c r="F35" s="683"/>
      <c r="G35" s="683"/>
      <c r="H35" s="683"/>
      <c r="I35" s="683"/>
      <c r="J35" s="683"/>
      <c r="K35" s="683"/>
      <c r="L35" s="683"/>
      <c r="M35" s="683"/>
      <c r="N35" s="683"/>
      <c r="O35" s="683"/>
      <c r="P35" s="683"/>
      <c r="Q35" s="683"/>
      <c r="R35" s="683"/>
      <c r="S35" s="683"/>
      <c r="T35" s="683"/>
      <c r="U35" s="196"/>
      <c r="V35" s="683"/>
      <c r="W35" s="683"/>
      <c r="X35" s="683"/>
      <c r="Y35" s="683"/>
      <c r="Z35" s="682"/>
      <c r="AA35" s="685"/>
      <c r="AB35" s="683"/>
      <c r="AC35" s="683"/>
      <c r="AD35" s="683"/>
      <c r="AE35" s="683"/>
      <c r="AF35" s="685"/>
      <c r="AG35" s="685"/>
      <c r="AH35" s="685"/>
      <c r="AI35" s="683"/>
      <c r="AJ35" s="683"/>
      <c r="AK35" s="683"/>
      <c r="AL35" s="685"/>
      <c r="AM35" s="685"/>
      <c r="AN35" s="685"/>
      <c r="AO35" s="685"/>
      <c r="AP35" s="683"/>
      <c r="AQ35" s="683"/>
      <c r="AR35" s="192"/>
      <c r="AS35" s="192"/>
      <c r="AT35" s="192"/>
      <c r="AX35" s="194"/>
      <c r="BK35" s="685"/>
    </row>
    <row r="36" spans="2:63" s="686" customFormat="1" ht="11.85" customHeight="1" x14ac:dyDescent="0.25">
      <c r="B36" s="682"/>
      <c r="C36" s="683"/>
      <c r="D36" s="684"/>
      <c r="E36" s="683"/>
      <c r="F36" s="683"/>
      <c r="G36" s="683"/>
      <c r="H36" s="683"/>
      <c r="I36" s="683"/>
      <c r="J36" s="683"/>
      <c r="K36" s="683"/>
      <c r="L36" s="683"/>
      <c r="M36" s="683"/>
      <c r="N36" s="683"/>
      <c r="O36" s="683"/>
      <c r="P36" s="683"/>
      <c r="Q36" s="683"/>
      <c r="R36" s="683"/>
      <c r="S36" s="683"/>
      <c r="T36" s="683"/>
      <c r="U36" s="196"/>
      <c r="V36" s="683"/>
      <c r="W36" s="683"/>
      <c r="X36" s="683"/>
      <c r="Y36" s="683"/>
      <c r="Z36" s="682"/>
      <c r="AA36" s="685"/>
      <c r="AB36" s="683"/>
      <c r="AC36" s="683"/>
      <c r="AD36" s="683"/>
      <c r="AE36" s="683"/>
      <c r="AF36" s="685"/>
      <c r="AG36" s="685"/>
      <c r="AH36" s="685"/>
      <c r="AI36" s="683"/>
      <c r="AJ36" s="683"/>
      <c r="AK36" s="683"/>
      <c r="AL36" s="685"/>
      <c r="AM36" s="685"/>
      <c r="AN36" s="685"/>
      <c r="AO36" s="685"/>
      <c r="AP36" s="683"/>
      <c r="AQ36" s="683"/>
      <c r="AR36" s="192"/>
      <c r="AS36" s="192"/>
      <c r="AT36" s="192"/>
      <c r="AX36" s="194"/>
      <c r="BK36" s="685"/>
    </row>
    <row r="37" spans="2:63" s="686" customFormat="1" ht="11.85" customHeight="1" x14ac:dyDescent="0.25">
      <c r="B37" s="682"/>
      <c r="C37" s="683"/>
      <c r="D37" s="684"/>
      <c r="E37" s="683"/>
      <c r="F37" s="683"/>
      <c r="G37" s="683"/>
      <c r="H37" s="683"/>
      <c r="I37" s="683"/>
      <c r="J37" s="683"/>
      <c r="K37" s="683"/>
      <c r="L37" s="683"/>
      <c r="M37" s="683"/>
      <c r="N37" s="683"/>
      <c r="O37" s="683"/>
      <c r="P37" s="683"/>
      <c r="Q37" s="683"/>
      <c r="R37" s="683"/>
      <c r="S37" s="683"/>
      <c r="T37" s="683"/>
      <c r="U37" s="196"/>
      <c r="V37" s="683"/>
      <c r="W37" s="683"/>
      <c r="X37" s="683"/>
      <c r="Y37" s="683"/>
      <c r="Z37" s="682"/>
      <c r="AA37" s="685"/>
      <c r="AB37" s="683"/>
      <c r="AC37" s="683"/>
      <c r="AD37" s="683"/>
      <c r="AE37" s="683"/>
      <c r="AF37" s="685"/>
      <c r="AG37" s="685"/>
      <c r="AH37" s="685"/>
      <c r="AI37" s="683"/>
      <c r="AJ37" s="683"/>
      <c r="AK37" s="683"/>
      <c r="AL37" s="685"/>
      <c r="AM37" s="685"/>
      <c r="AN37" s="685"/>
      <c r="AO37" s="685"/>
      <c r="AP37" s="683"/>
      <c r="AQ37" s="683"/>
      <c r="AR37" s="192"/>
      <c r="AS37" s="192"/>
      <c r="AT37" s="192"/>
      <c r="AX37" s="194"/>
      <c r="BK37" s="685"/>
    </row>
    <row r="38" spans="2:63" s="686" customFormat="1" ht="14.1" customHeight="1" x14ac:dyDescent="0.25">
      <c r="C38" s="685"/>
      <c r="D38" s="685"/>
      <c r="E38" s="685"/>
      <c r="F38" s="685"/>
      <c r="G38" s="685"/>
      <c r="H38" s="685"/>
      <c r="I38" s="685"/>
      <c r="J38" s="685"/>
      <c r="K38" s="685"/>
      <c r="L38" s="685"/>
      <c r="M38" s="685"/>
      <c r="N38" s="685"/>
      <c r="O38" s="685"/>
      <c r="P38" s="685"/>
      <c r="Q38" s="685"/>
      <c r="R38" s="685"/>
      <c r="S38" s="685"/>
      <c r="T38" s="685"/>
      <c r="U38" s="192"/>
      <c r="V38" s="685"/>
      <c r="W38" s="685"/>
      <c r="X38" s="685"/>
      <c r="Y38" s="685"/>
      <c r="Z38" s="682"/>
      <c r="AA38" s="685"/>
      <c r="AB38" s="683"/>
      <c r="AC38" s="683"/>
      <c r="AD38" s="683"/>
      <c r="AE38" s="683"/>
      <c r="AF38" s="685"/>
      <c r="AG38" s="685"/>
      <c r="AH38" s="685"/>
      <c r="AI38" s="683"/>
      <c r="AJ38" s="683"/>
      <c r="AK38" s="683"/>
      <c r="AL38" s="685"/>
      <c r="AM38" s="685"/>
      <c r="AN38" s="685"/>
      <c r="AO38" s="685"/>
      <c r="AP38" s="683"/>
      <c r="AQ38" s="683"/>
      <c r="AR38" s="192"/>
      <c r="AS38" s="192"/>
      <c r="AT38" s="192"/>
      <c r="AX38" s="194"/>
      <c r="BK38" s="685"/>
    </row>
    <row r="39" spans="2:63" s="686" customFormat="1" ht="11.85" customHeight="1" x14ac:dyDescent="0.25">
      <c r="C39" s="685"/>
      <c r="D39" s="685"/>
      <c r="E39" s="685"/>
      <c r="F39" s="685"/>
      <c r="G39" s="685"/>
      <c r="H39" s="685"/>
      <c r="I39" s="685"/>
      <c r="J39" s="685"/>
      <c r="K39" s="685"/>
      <c r="L39" s="685"/>
      <c r="M39" s="685"/>
      <c r="N39" s="685"/>
      <c r="O39" s="685"/>
      <c r="P39" s="685"/>
      <c r="Q39" s="685"/>
      <c r="R39" s="685"/>
      <c r="S39" s="685"/>
      <c r="T39" s="685"/>
      <c r="U39" s="192"/>
      <c r="V39" s="685"/>
      <c r="W39" s="685"/>
      <c r="X39" s="685"/>
      <c r="Y39" s="685"/>
      <c r="Z39" s="682"/>
      <c r="AA39" s="685"/>
      <c r="AB39" s="683"/>
      <c r="AC39" s="683"/>
      <c r="AD39" s="683"/>
      <c r="AE39" s="683"/>
      <c r="AF39" s="685"/>
      <c r="AG39" s="685"/>
      <c r="AH39" s="685"/>
      <c r="AI39" s="683"/>
      <c r="AJ39" s="683"/>
      <c r="AK39" s="683"/>
      <c r="AL39" s="685"/>
      <c r="AM39" s="685"/>
      <c r="AN39" s="685"/>
      <c r="AO39" s="685"/>
      <c r="AP39" s="683"/>
      <c r="AQ39" s="683"/>
      <c r="AR39" s="192"/>
      <c r="AS39" s="192"/>
      <c r="AT39" s="192"/>
      <c r="AX39" s="194"/>
      <c r="BK39" s="685"/>
    </row>
    <row r="40" spans="2:63" s="686" customFormat="1" ht="11.85" customHeight="1" x14ac:dyDescent="0.25">
      <c r="C40" s="685"/>
      <c r="D40" s="685"/>
      <c r="E40" s="685"/>
      <c r="F40" s="685"/>
      <c r="G40" s="685"/>
      <c r="H40" s="685"/>
      <c r="I40" s="685"/>
      <c r="J40" s="685"/>
      <c r="K40" s="685"/>
      <c r="L40" s="685"/>
      <c r="M40" s="685"/>
      <c r="N40" s="685"/>
      <c r="O40" s="685"/>
      <c r="P40" s="685"/>
      <c r="Q40" s="685"/>
      <c r="R40" s="685"/>
      <c r="S40" s="685"/>
      <c r="T40" s="685"/>
      <c r="U40" s="192"/>
      <c r="V40" s="685"/>
      <c r="W40" s="685"/>
      <c r="X40" s="685"/>
      <c r="Y40" s="685"/>
      <c r="Z40" s="682"/>
      <c r="AA40" s="685"/>
      <c r="AB40" s="683"/>
      <c r="AC40" s="683"/>
      <c r="AD40" s="683"/>
      <c r="AE40" s="683"/>
      <c r="AF40" s="685"/>
      <c r="AG40" s="685"/>
      <c r="AH40" s="685"/>
      <c r="AI40" s="683"/>
      <c r="AJ40" s="683"/>
      <c r="AK40" s="683"/>
      <c r="AL40" s="685"/>
      <c r="AM40" s="685"/>
      <c r="AN40" s="685"/>
      <c r="AO40" s="685"/>
      <c r="AP40" s="683"/>
      <c r="AQ40" s="683"/>
      <c r="AR40" s="192"/>
      <c r="AS40" s="192"/>
      <c r="AT40" s="192"/>
      <c r="AX40" s="194"/>
      <c r="BK40" s="685"/>
    </row>
    <row r="41" spans="2:63" s="686" customFormat="1" ht="11.85" customHeight="1" x14ac:dyDescent="0.25">
      <c r="C41" s="685"/>
      <c r="D41" s="685"/>
      <c r="E41" s="685"/>
      <c r="F41" s="685"/>
      <c r="G41" s="685"/>
      <c r="H41" s="685"/>
      <c r="I41" s="685"/>
      <c r="J41" s="685"/>
      <c r="K41" s="685"/>
      <c r="L41" s="685"/>
      <c r="M41" s="685"/>
      <c r="N41" s="685"/>
      <c r="O41" s="685"/>
      <c r="P41" s="685"/>
      <c r="Q41" s="685"/>
      <c r="R41" s="685"/>
      <c r="S41" s="685"/>
      <c r="T41" s="685"/>
      <c r="U41" s="192"/>
      <c r="V41" s="685"/>
      <c r="W41" s="685"/>
      <c r="X41" s="685"/>
      <c r="Y41" s="685"/>
      <c r="Z41" s="682"/>
      <c r="AA41" s="685"/>
      <c r="AB41" s="683"/>
      <c r="AC41" s="683"/>
      <c r="AD41" s="683"/>
      <c r="AE41" s="683"/>
      <c r="AF41" s="685"/>
      <c r="AG41" s="685"/>
      <c r="AH41" s="685"/>
      <c r="AI41" s="683"/>
      <c r="AJ41" s="683"/>
      <c r="AK41" s="683"/>
      <c r="AL41" s="685"/>
      <c r="AM41" s="685"/>
      <c r="AN41" s="685"/>
      <c r="AO41" s="685"/>
      <c r="AP41" s="683"/>
      <c r="AQ41" s="683"/>
      <c r="AR41" s="192"/>
      <c r="AS41" s="192"/>
      <c r="AT41" s="192"/>
      <c r="AX41" s="194"/>
      <c r="BK41" s="685"/>
    </row>
  </sheetData>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0">
    <dataValidation type="list" operator="equal" allowBlank="1" showErrorMessage="1" sqref="AK22:AK4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operator="equal" allowBlank="1" showErrorMessage="1" sqref="AK7">
      <formula1>0</formula1>
      <formula2>0</formula2>
    </dataValidation>
    <dataValidation type="list" operator="equal" allowBlank="1" showErrorMessage="1" sqref="Z22:Z41">
      <formula1>"Eficacia,Eficiencia,Efectividad,"</formula1>
      <formula2>0</formula2>
    </dataValidation>
    <dataValidation type="list" operator="equal" allowBlank="1" showErrorMessage="1" sqref="AP22:AQ4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J13:AJ41">
      <formula1>",Distrital ,Dsitrital-Rural ,Distrital- Urbano,Entidad ,Localidad,UPZ,Departamental,Regional,Nacional"</formula1>
      <formula2>0</formula2>
    </dataValidation>
    <dataValidation type="list" operator="equal" allowBlank="1" showErrorMessage="1" sqref="AI13:AI41">
      <formula1>"Gestión"</formula1>
      <formula2>0</formula2>
    </dataValidation>
    <dataValidation type="list" operator="equal" allowBlank="1" showErrorMessage="1" sqref="AE13:AE41">
      <formula1>"Alta ,Media ,Baja"</formula1>
      <formula2>0</formula2>
    </dataValidation>
    <dataValidation type="list" operator="equal" allowBlank="1" showErrorMessage="1" sqref="AD13:AD41">
      <formula1>"Diario,Semanal,Mensual,Bimestral ,Trimestral,Semestral ,Anual"</formula1>
      <formula2>0</formula2>
    </dataValidation>
    <dataValidation type="list" operator="equal" allowBlank="1" showErrorMessage="1" sqref="AC13:AC41">
      <formula1>"Coeficiente,Índice o razón,Porcentaje,Tasa,Valor absoluto"</formula1>
      <formula2>0</formula2>
    </dataValidation>
    <dataValidation type="list" operator="equal" allowBlank="1" showErrorMessage="1" sqref="AB13:AB41">
      <formula1>"Alcaldía Local,Central,Sectorial,"</formula1>
      <formula2>0</formula2>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operator="equal" allowBlank="1" showErrorMessage="1">
          <x14:formula1>
            <xm:f>'[POA Dir.Seguridad 2022.xlsx]datos'!#REF!</xm:f>
          </x14:formula1>
          <xm:sqref>AP13:AQ21</xm:sqref>
        </x14:dataValidation>
        <x14:dataValidation type="list" allowBlank="1" showInputMessage="1" showErrorMessage="1">
          <x14:formula1>
            <xm:f>'[POA Dir.Seguridad 2022.xlsx]datos'!#REF!</xm:f>
          </x14:formula1>
          <xm:sqref>AO13:AO21 AK13:AK21</xm:sqref>
        </x14:dataValidation>
        <x14:dataValidation type="list" errorStyle="information" operator="equal" showInputMessage="1" showErrorMessage="1" prompt="Escoja el Proceso del Menú desplegable">
          <x14:formula1>
            <xm:f>'[POA Dir.Prevención 2022.xlsx]datos'!#REF!</xm:f>
          </x14:formula1>
          <xm:sqref>D7:Z7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5"/>
  <sheetViews>
    <sheetView showGridLines="0" zoomScale="70" zoomScaleNormal="70" workbookViewId="0"/>
  </sheetViews>
  <sheetFormatPr baseColWidth="10" defaultColWidth="20.5703125" defaultRowHeight="13.5" x14ac:dyDescent="0.25"/>
  <cols>
    <col min="1" max="1" width="2" style="191" customWidth="1"/>
    <col min="2" max="2" width="10" style="237" customWidth="1"/>
    <col min="3" max="3" width="57.28515625" style="293" customWidth="1"/>
    <col min="4" max="4" width="12.140625" style="236" customWidth="1"/>
    <col min="5" max="20" width="11.42578125" style="237" customWidth="1"/>
    <col min="21" max="21" width="47.42578125" style="293" customWidth="1"/>
    <col min="22" max="22" width="67.42578125" style="293" customWidth="1"/>
    <col min="23" max="23" width="21.28515625" style="237" customWidth="1"/>
    <col min="24" max="25" width="21.85546875" style="237" customWidth="1"/>
    <col min="26" max="26" width="21.28515625" style="290" customWidth="1"/>
    <col min="27" max="27" width="21.42578125" style="290" customWidth="1"/>
    <col min="28" max="28" width="20.85546875" style="290" customWidth="1"/>
    <col min="29" max="29" width="21.28515625" style="290" customWidth="1"/>
    <col min="30" max="30" width="21" style="290" customWidth="1"/>
    <col min="31" max="31" width="21.42578125" style="290" customWidth="1"/>
    <col min="32" max="34" width="15.140625" style="290" customWidth="1"/>
    <col min="35" max="36" width="19.85546875" style="290" customWidth="1"/>
    <col min="37" max="43" width="47" style="294" customWidth="1"/>
    <col min="44" max="46" width="22.85546875" style="290" customWidth="1"/>
    <col min="47" max="48" width="20.5703125" style="290" hidden="1" customWidth="1"/>
    <col min="49" max="49" width="43.42578125" style="290" hidden="1" customWidth="1"/>
    <col min="50" max="50" width="33.7109375" style="237" hidden="1" customWidth="1"/>
    <col min="51" max="54" width="20.5703125" style="237" hidden="1" customWidth="1"/>
    <col min="55" max="55" width="8.7109375" style="237" hidden="1" customWidth="1"/>
    <col min="56" max="56" width="9" style="237" hidden="1" customWidth="1"/>
    <col min="57" max="57" width="39" style="237" hidden="1" customWidth="1"/>
    <col min="58" max="58" width="32.140625" style="237" hidden="1" customWidth="1"/>
    <col min="59" max="59" width="17" style="237" hidden="1" customWidth="1"/>
    <col min="60" max="60" width="16" style="237" hidden="1" customWidth="1"/>
    <col min="61" max="61" width="51.5703125" style="237" hidden="1" customWidth="1"/>
    <col min="62" max="62" width="36" style="237" hidden="1" customWidth="1"/>
    <col min="63" max="63" width="20.5703125" style="236" customWidth="1"/>
    <col min="64" max="251" width="20.5703125" style="237" customWidth="1"/>
    <col min="252" max="16384" width="20.5703125" style="191"/>
  </cols>
  <sheetData>
    <row r="1" spans="2:251" s="235" customFormat="1" ht="6" customHeight="1" thickBot="1" x14ac:dyDescent="0.3">
      <c r="B1" s="230"/>
      <c r="C1" s="231"/>
      <c r="D1" s="232"/>
      <c r="E1" s="230"/>
      <c r="F1" s="230"/>
      <c r="G1" s="230"/>
      <c r="H1" s="230"/>
      <c r="I1" s="230"/>
      <c r="J1" s="230"/>
      <c r="K1" s="230"/>
      <c r="L1" s="230"/>
      <c r="M1" s="230"/>
      <c r="N1" s="230"/>
      <c r="O1" s="230"/>
      <c r="P1" s="230"/>
      <c r="Q1" s="230"/>
      <c r="R1" s="230"/>
      <c r="S1" s="230"/>
      <c r="T1" s="230"/>
      <c r="U1" s="231"/>
      <c r="V1" s="231"/>
      <c r="W1" s="230"/>
      <c r="X1" s="230"/>
      <c r="Y1" s="230"/>
      <c r="Z1" s="233"/>
      <c r="AA1" s="233"/>
      <c r="AB1" s="233"/>
      <c r="AC1" s="233"/>
      <c r="AD1" s="233"/>
      <c r="AE1" s="233"/>
      <c r="AF1" s="233"/>
      <c r="AG1" s="233"/>
      <c r="AH1" s="233"/>
      <c r="AI1" s="233"/>
      <c r="AJ1" s="233"/>
      <c r="AK1" s="234"/>
      <c r="AL1" s="234"/>
      <c r="AM1" s="234"/>
      <c r="AN1" s="234"/>
      <c r="AO1" s="234"/>
      <c r="AP1" s="234"/>
      <c r="AQ1" s="234"/>
      <c r="AR1" s="233"/>
      <c r="AS1" s="233"/>
      <c r="AT1" s="233"/>
      <c r="AU1" s="233"/>
      <c r="AV1" s="233"/>
      <c r="AW1" s="233"/>
      <c r="AX1" s="230"/>
      <c r="AY1" s="230"/>
      <c r="AZ1" s="230"/>
      <c r="BA1" s="230"/>
      <c r="BB1" s="230"/>
      <c r="BC1" s="230"/>
      <c r="BD1" s="230"/>
      <c r="BE1" s="230"/>
      <c r="BF1" s="230"/>
      <c r="BG1" s="230"/>
      <c r="BH1" s="230"/>
      <c r="BI1" s="230"/>
      <c r="BJ1" s="230"/>
      <c r="BK1" s="232"/>
      <c r="BL1" s="230"/>
      <c r="BM1" s="230"/>
      <c r="BN1" s="230"/>
      <c r="BO1" s="230"/>
      <c r="BP1" s="230"/>
      <c r="BQ1" s="230"/>
      <c r="BR1" s="230"/>
      <c r="BS1" s="230"/>
      <c r="BT1" s="230"/>
      <c r="BU1" s="230"/>
      <c r="BV1" s="230"/>
      <c r="BW1" s="230"/>
      <c r="BX1" s="230"/>
      <c r="BY1" s="230"/>
      <c r="BZ1" s="230"/>
      <c r="CA1" s="230"/>
      <c r="CB1" s="230"/>
      <c r="CC1" s="230"/>
      <c r="CD1" s="230"/>
      <c r="CE1" s="230"/>
      <c r="CF1" s="230"/>
      <c r="CG1" s="230"/>
      <c r="CH1" s="230"/>
      <c r="CI1" s="230"/>
      <c r="CJ1" s="230"/>
      <c r="CK1" s="230"/>
      <c r="CL1" s="230"/>
      <c r="CM1" s="230"/>
      <c r="CN1" s="230"/>
      <c r="CO1" s="230"/>
      <c r="CP1" s="230"/>
      <c r="CQ1" s="230"/>
      <c r="CR1" s="230"/>
      <c r="CS1" s="230"/>
      <c r="CT1" s="230"/>
      <c r="CU1" s="230"/>
      <c r="CV1" s="230"/>
      <c r="CW1" s="230"/>
      <c r="CX1" s="230"/>
      <c r="CY1" s="230"/>
      <c r="CZ1" s="230"/>
      <c r="DA1" s="230"/>
      <c r="DB1" s="230"/>
      <c r="DC1" s="230"/>
      <c r="DD1" s="230"/>
      <c r="DE1" s="230"/>
      <c r="DF1" s="230"/>
      <c r="DG1" s="230"/>
      <c r="DH1" s="230"/>
      <c r="DI1" s="230"/>
      <c r="DJ1" s="230"/>
      <c r="DK1" s="230"/>
      <c r="DL1" s="230"/>
      <c r="DM1" s="230"/>
      <c r="DN1" s="230"/>
      <c r="DO1" s="230"/>
      <c r="DP1" s="230"/>
      <c r="DQ1" s="230"/>
      <c r="DR1" s="230"/>
      <c r="DS1" s="230"/>
      <c r="DT1" s="230"/>
      <c r="DU1" s="230"/>
      <c r="DV1" s="230"/>
      <c r="DW1" s="230"/>
      <c r="DX1" s="230"/>
      <c r="DY1" s="230"/>
      <c r="DZ1" s="230"/>
      <c r="EA1" s="230"/>
      <c r="EB1" s="230"/>
      <c r="EC1" s="230"/>
      <c r="ED1" s="230"/>
      <c r="EE1" s="230"/>
      <c r="EF1" s="230"/>
      <c r="EG1" s="230"/>
      <c r="EH1" s="230"/>
      <c r="EI1" s="230"/>
      <c r="EJ1" s="230"/>
      <c r="EK1" s="230"/>
      <c r="EL1" s="230"/>
      <c r="EM1" s="230"/>
      <c r="EN1" s="230"/>
      <c r="EO1" s="230"/>
      <c r="EP1" s="230"/>
      <c r="EQ1" s="230"/>
      <c r="ER1" s="230"/>
      <c r="ES1" s="230"/>
      <c r="ET1" s="230"/>
      <c r="EU1" s="230"/>
      <c r="EV1" s="230"/>
      <c r="EW1" s="230"/>
      <c r="EX1" s="230"/>
      <c r="EY1" s="230"/>
      <c r="EZ1" s="230"/>
      <c r="FA1" s="230"/>
      <c r="FB1" s="230"/>
      <c r="FC1" s="230"/>
      <c r="FD1" s="230"/>
      <c r="FE1" s="230"/>
      <c r="FF1" s="230"/>
      <c r="FG1" s="230"/>
      <c r="FH1" s="230"/>
      <c r="FI1" s="230"/>
      <c r="FJ1" s="230"/>
      <c r="FK1" s="230"/>
      <c r="FL1" s="230"/>
      <c r="FM1" s="230"/>
      <c r="FN1" s="230"/>
      <c r="FO1" s="230"/>
      <c r="FP1" s="230"/>
      <c r="FQ1" s="230"/>
      <c r="FR1" s="230"/>
      <c r="FS1" s="230"/>
      <c r="FT1" s="230"/>
      <c r="FU1" s="230"/>
      <c r="FV1" s="230"/>
      <c r="FW1" s="230"/>
      <c r="FX1" s="230"/>
      <c r="FY1" s="230"/>
      <c r="FZ1" s="230"/>
      <c r="GA1" s="230"/>
      <c r="GB1" s="230"/>
      <c r="GC1" s="230"/>
      <c r="GD1" s="230"/>
      <c r="GE1" s="230"/>
      <c r="GF1" s="230"/>
      <c r="GG1" s="230"/>
      <c r="GH1" s="230"/>
      <c r="GI1" s="230"/>
      <c r="GJ1" s="230"/>
      <c r="GK1" s="230"/>
      <c r="GL1" s="230"/>
      <c r="GM1" s="230"/>
      <c r="GN1" s="230"/>
      <c r="GO1" s="230"/>
      <c r="GP1" s="230"/>
      <c r="GQ1" s="230"/>
      <c r="GR1" s="230"/>
      <c r="GS1" s="230"/>
      <c r="GT1" s="230"/>
      <c r="GU1" s="230"/>
      <c r="GV1" s="230"/>
      <c r="GW1" s="230"/>
      <c r="GX1" s="230"/>
      <c r="GY1" s="230"/>
      <c r="GZ1" s="230"/>
      <c r="HA1" s="230"/>
      <c r="HB1" s="230"/>
      <c r="HC1" s="230"/>
      <c r="HD1" s="230"/>
      <c r="HE1" s="230"/>
      <c r="HF1" s="230"/>
      <c r="HG1" s="230"/>
      <c r="HH1" s="230"/>
      <c r="HI1" s="230"/>
      <c r="HJ1" s="230"/>
      <c r="HK1" s="230"/>
      <c r="HL1" s="230"/>
      <c r="HM1" s="230"/>
      <c r="HN1" s="230"/>
      <c r="HO1" s="230"/>
      <c r="HP1" s="230"/>
      <c r="HQ1" s="230"/>
      <c r="HR1" s="230"/>
      <c r="HS1" s="230"/>
      <c r="HT1" s="230"/>
      <c r="HU1" s="230"/>
      <c r="HV1" s="230"/>
      <c r="HW1" s="230"/>
      <c r="HX1" s="230"/>
      <c r="HY1" s="230"/>
      <c r="HZ1" s="230"/>
      <c r="IA1" s="230"/>
      <c r="IB1" s="230"/>
      <c r="IC1" s="230"/>
      <c r="ID1" s="230"/>
      <c r="IE1" s="230"/>
      <c r="IF1" s="230"/>
      <c r="IG1" s="230"/>
      <c r="IH1" s="230"/>
      <c r="II1" s="230"/>
      <c r="IJ1" s="230"/>
      <c r="IK1" s="230"/>
      <c r="IL1" s="230"/>
      <c r="IM1" s="230"/>
      <c r="IN1" s="230"/>
      <c r="IO1" s="230"/>
      <c r="IP1" s="230"/>
      <c r="IQ1" s="230"/>
    </row>
    <row r="2" spans="2:251" ht="12" customHeight="1" x14ac:dyDescent="0.25">
      <c r="B2" s="770"/>
      <c r="C2" s="756" t="s">
        <v>0</v>
      </c>
      <c r="D2" s="756"/>
      <c r="E2" s="756"/>
      <c r="F2" s="756"/>
      <c r="G2" s="756"/>
      <c r="H2" s="756"/>
      <c r="I2" s="756"/>
      <c r="J2" s="756"/>
      <c r="K2" s="756"/>
      <c r="L2" s="756"/>
      <c r="M2" s="756"/>
      <c r="N2" s="756"/>
      <c r="O2" s="756"/>
      <c r="P2" s="756"/>
      <c r="Q2" s="756"/>
      <c r="R2" s="753" t="s">
        <v>1</v>
      </c>
      <c r="S2" s="753"/>
      <c r="T2" s="753"/>
      <c r="U2" s="753"/>
      <c r="V2" s="753"/>
      <c r="W2" s="753"/>
      <c r="X2" s="753"/>
      <c r="Y2" s="753"/>
      <c r="Z2" s="753"/>
      <c r="AA2" s="753"/>
      <c r="AB2" s="753"/>
      <c r="AC2" s="753"/>
      <c r="AD2" s="753"/>
      <c r="AE2" s="753"/>
      <c r="AF2" s="753"/>
      <c r="AG2" s="753"/>
      <c r="AH2" s="753"/>
      <c r="AI2" s="753"/>
      <c r="AJ2" s="755" t="s">
        <v>2</v>
      </c>
      <c r="AK2" s="755"/>
      <c r="AL2" s="755"/>
      <c r="AM2" s="755"/>
      <c r="AN2" s="755"/>
      <c r="AO2" s="755"/>
      <c r="AP2" s="755"/>
      <c r="AQ2" s="755"/>
      <c r="AR2" s="755"/>
      <c r="AS2" s="755"/>
      <c r="AT2" s="755"/>
      <c r="AU2" s="755"/>
      <c r="AV2" s="756" t="s">
        <v>3</v>
      </c>
      <c r="AW2" s="756"/>
      <c r="AX2" s="756"/>
      <c r="AY2" s="756"/>
      <c r="AZ2" s="756"/>
      <c r="BA2" s="756"/>
      <c r="BB2" s="756"/>
      <c r="BC2" s="756"/>
      <c r="BD2" s="756"/>
      <c r="BE2" s="756"/>
      <c r="BF2" s="756"/>
      <c r="BG2" s="756"/>
      <c r="BH2" s="756"/>
      <c r="BI2" s="756"/>
      <c r="BJ2" s="757"/>
    </row>
    <row r="3" spans="2:251" ht="12" customHeight="1" x14ac:dyDescent="0.25">
      <c r="B3" s="771"/>
      <c r="C3" s="752"/>
      <c r="D3" s="752"/>
      <c r="E3" s="752"/>
      <c r="F3" s="752"/>
      <c r="G3" s="752"/>
      <c r="H3" s="752"/>
      <c r="I3" s="752"/>
      <c r="J3" s="752"/>
      <c r="K3" s="752"/>
      <c r="L3" s="752"/>
      <c r="M3" s="752"/>
      <c r="N3" s="752"/>
      <c r="O3" s="752"/>
      <c r="P3" s="752"/>
      <c r="Q3" s="752"/>
      <c r="R3" s="754"/>
      <c r="S3" s="754"/>
      <c r="T3" s="754"/>
      <c r="U3" s="754"/>
      <c r="V3" s="754"/>
      <c r="W3" s="754"/>
      <c r="X3" s="754"/>
      <c r="Y3" s="754"/>
      <c r="Z3" s="754"/>
      <c r="AA3" s="754"/>
      <c r="AB3" s="754"/>
      <c r="AC3" s="754"/>
      <c r="AD3" s="754"/>
      <c r="AE3" s="754"/>
      <c r="AF3" s="754"/>
      <c r="AG3" s="754"/>
      <c r="AH3" s="754"/>
      <c r="AI3" s="754"/>
      <c r="AJ3" s="758" t="s">
        <v>4</v>
      </c>
      <c r="AK3" s="758"/>
      <c r="AL3" s="758"/>
      <c r="AM3" s="758"/>
      <c r="AN3" s="758"/>
      <c r="AO3" s="758"/>
      <c r="AP3" s="758"/>
      <c r="AQ3" s="758"/>
      <c r="AR3" s="758"/>
      <c r="AS3" s="758"/>
      <c r="AT3" s="758"/>
      <c r="AU3" s="758"/>
      <c r="AV3" s="759">
        <v>3</v>
      </c>
      <c r="AW3" s="759"/>
      <c r="AX3" s="759"/>
      <c r="AY3" s="759"/>
      <c r="AZ3" s="759"/>
      <c r="BA3" s="759"/>
      <c r="BB3" s="759"/>
      <c r="BC3" s="759"/>
      <c r="BD3" s="759"/>
      <c r="BE3" s="759"/>
      <c r="BF3" s="759"/>
      <c r="BG3" s="759"/>
      <c r="BH3" s="759"/>
      <c r="BI3" s="759"/>
      <c r="BJ3" s="760"/>
    </row>
    <row r="4" spans="2:251" ht="12" customHeight="1" x14ac:dyDescent="0.25">
      <c r="B4" s="771"/>
      <c r="C4" s="752"/>
      <c r="D4" s="752"/>
      <c r="E4" s="752"/>
      <c r="F4" s="752"/>
      <c r="G4" s="752"/>
      <c r="H4" s="752"/>
      <c r="I4" s="752"/>
      <c r="J4" s="752"/>
      <c r="K4" s="752"/>
      <c r="L4" s="752"/>
      <c r="M4" s="752"/>
      <c r="N4" s="752"/>
      <c r="O4" s="752"/>
      <c r="P4" s="752"/>
      <c r="Q4" s="752"/>
      <c r="R4" s="754"/>
      <c r="S4" s="754"/>
      <c r="T4" s="754"/>
      <c r="U4" s="754"/>
      <c r="V4" s="754"/>
      <c r="W4" s="754"/>
      <c r="X4" s="754"/>
      <c r="Y4" s="754"/>
      <c r="Z4" s="754"/>
      <c r="AA4" s="754"/>
      <c r="AB4" s="754"/>
      <c r="AC4" s="754"/>
      <c r="AD4" s="754"/>
      <c r="AE4" s="754"/>
      <c r="AF4" s="754"/>
      <c r="AG4" s="754"/>
      <c r="AH4" s="754"/>
      <c r="AI4" s="754"/>
      <c r="AJ4" s="758" t="s">
        <v>5</v>
      </c>
      <c r="AK4" s="758"/>
      <c r="AL4" s="758"/>
      <c r="AM4" s="758"/>
      <c r="AN4" s="758"/>
      <c r="AO4" s="758"/>
      <c r="AP4" s="758"/>
      <c r="AQ4" s="758"/>
      <c r="AR4" s="758"/>
      <c r="AS4" s="758"/>
      <c r="AT4" s="758"/>
      <c r="AU4" s="758"/>
      <c r="AV4" s="761">
        <v>42741</v>
      </c>
      <c r="AW4" s="761"/>
      <c r="AX4" s="761"/>
      <c r="AY4" s="761"/>
      <c r="AZ4" s="761"/>
      <c r="BA4" s="761"/>
      <c r="BB4" s="761"/>
      <c r="BC4" s="761"/>
      <c r="BD4" s="761"/>
      <c r="BE4" s="761"/>
      <c r="BF4" s="761"/>
      <c r="BG4" s="761"/>
      <c r="BH4" s="761"/>
      <c r="BI4" s="761"/>
      <c r="BJ4" s="762"/>
    </row>
    <row r="5" spans="2:251" ht="12" customHeight="1" x14ac:dyDescent="0.25">
      <c r="B5" s="771"/>
      <c r="C5" s="752" t="s">
        <v>6</v>
      </c>
      <c r="D5" s="752"/>
      <c r="E5" s="752"/>
      <c r="F5" s="752"/>
      <c r="G5" s="752"/>
      <c r="H5" s="752"/>
      <c r="I5" s="752"/>
      <c r="J5" s="752"/>
      <c r="K5" s="752"/>
      <c r="L5" s="752"/>
      <c r="M5" s="752"/>
      <c r="N5" s="752"/>
      <c r="O5" s="752"/>
      <c r="P5" s="752"/>
      <c r="Q5" s="752"/>
      <c r="R5" s="754" t="s">
        <v>7</v>
      </c>
      <c r="S5" s="754"/>
      <c r="T5" s="754"/>
      <c r="U5" s="754"/>
      <c r="V5" s="754"/>
      <c r="W5" s="754"/>
      <c r="X5" s="754"/>
      <c r="Y5" s="754"/>
      <c r="Z5" s="754"/>
      <c r="AA5" s="754"/>
      <c r="AB5" s="754"/>
      <c r="AC5" s="754"/>
      <c r="AD5" s="754"/>
      <c r="AE5" s="754"/>
      <c r="AF5" s="754"/>
      <c r="AG5" s="754"/>
      <c r="AH5" s="754"/>
      <c r="AI5" s="754"/>
      <c r="AJ5" s="758" t="s">
        <v>8</v>
      </c>
      <c r="AK5" s="758"/>
      <c r="AL5" s="758"/>
      <c r="AM5" s="758"/>
      <c r="AN5" s="758"/>
      <c r="AO5" s="758"/>
      <c r="AP5" s="758"/>
      <c r="AQ5" s="758"/>
      <c r="AR5" s="758"/>
      <c r="AS5" s="758"/>
      <c r="AT5" s="758"/>
      <c r="AU5" s="758"/>
      <c r="AV5" s="759" t="s">
        <v>9</v>
      </c>
      <c r="AW5" s="759"/>
      <c r="AX5" s="759"/>
      <c r="AY5" s="759"/>
      <c r="AZ5" s="759"/>
      <c r="BA5" s="759"/>
      <c r="BB5" s="759"/>
      <c r="BC5" s="759"/>
      <c r="BD5" s="759"/>
      <c r="BE5" s="759"/>
      <c r="BF5" s="759"/>
      <c r="BG5" s="759"/>
      <c r="BH5" s="759"/>
      <c r="BI5" s="759"/>
      <c r="BJ5" s="760"/>
    </row>
    <row r="6" spans="2:251" ht="12" customHeight="1" x14ac:dyDescent="0.25">
      <c r="B6" s="771"/>
      <c r="C6" s="752"/>
      <c r="D6" s="752"/>
      <c r="E6" s="752"/>
      <c r="F6" s="752"/>
      <c r="G6" s="752"/>
      <c r="H6" s="752"/>
      <c r="I6" s="752"/>
      <c r="J6" s="752"/>
      <c r="K6" s="752"/>
      <c r="L6" s="752"/>
      <c r="M6" s="752"/>
      <c r="N6" s="752"/>
      <c r="O6" s="752"/>
      <c r="P6" s="752"/>
      <c r="Q6" s="752"/>
      <c r="R6" s="754"/>
      <c r="S6" s="754"/>
      <c r="T6" s="754"/>
      <c r="U6" s="754"/>
      <c r="V6" s="754"/>
      <c r="W6" s="754"/>
      <c r="X6" s="754"/>
      <c r="Y6" s="754"/>
      <c r="Z6" s="754"/>
      <c r="AA6" s="754"/>
      <c r="AB6" s="754"/>
      <c r="AC6" s="754"/>
      <c r="AD6" s="754"/>
      <c r="AE6" s="754"/>
      <c r="AF6" s="754"/>
      <c r="AG6" s="754"/>
      <c r="AH6" s="754"/>
      <c r="AI6" s="754"/>
      <c r="AJ6" s="758"/>
      <c r="AK6" s="758"/>
      <c r="AL6" s="758"/>
      <c r="AM6" s="758"/>
      <c r="AN6" s="758"/>
      <c r="AO6" s="758"/>
      <c r="AP6" s="758"/>
      <c r="AQ6" s="758"/>
      <c r="AR6" s="758"/>
      <c r="AS6" s="758"/>
      <c r="AT6" s="758"/>
      <c r="AU6" s="758"/>
      <c r="AV6" s="759"/>
      <c r="AW6" s="759"/>
      <c r="AX6" s="759"/>
      <c r="AY6" s="759"/>
      <c r="AZ6" s="759"/>
      <c r="BA6" s="759"/>
      <c r="BB6" s="759"/>
      <c r="BC6" s="759"/>
      <c r="BD6" s="759"/>
      <c r="BE6" s="759"/>
      <c r="BF6" s="759"/>
      <c r="BG6" s="759"/>
      <c r="BH6" s="759"/>
      <c r="BI6" s="759"/>
      <c r="BJ6" s="760"/>
    </row>
    <row r="7" spans="2:251" s="239" customFormat="1" ht="25.5" customHeight="1" x14ac:dyDescent="0.25">
      <c r="B7" s="763" t="s">
        <v>10</v>
      </c>
      <c r="C7" s="764"/>
      <c r="D7" s="767" t="s">
        <v>1127</v>
      </c>
      <c r="E7" s="767"/>
      <c r="F7" s="767"/>
      <c r="G7" s="767"/>
      <c r="H7" s="767"/>
      <c r="I7" s="767"/>
      <c r="J7" s="767"/>
      <c r="K7" s="767"/>
      <c r="L7" s="767"/>
      <c r="M7" s="767"/>
      <c r="N7" s="767"/>
      <c r="O7" s="767"/>
      <c r="P7" s="767"/>
      <c r="Q7" s="767"/>
      <c r="R7" s="767"/>
      <c r="S7" s="767"/>
      <c r="T7" s="767"/>
      <c r="U7" s="767"/>
      <c r="V7" s="767"/>
      <c r="W7" s="767"/>
      <c r="X7" s="767"/>
      <c r="Y7" s="767"/>
      <c r="Z7" s="767"/>
      <c r="AA7" s="767" t="s">
        <v>12</v>
      </c>
      <c r="AB7" s="767"/>
      <c r="AC7" s="768" t="s">
        <v>395</v>
      </c>
      <c r="AD7" s="768"/>
      <c r="AE7" s="768"/>
      <c r="AF7" s="768"/>
      <c r="AG7" s="768"/>
      <c r="AH7" s="768"/>
      <c r="AI7" s="768"/>
      <c r="AJ7" s="768"/>
      <c r="AK7" s="767" t="s">
        <v>14</v>
      </c>
      <c r="AL7" s="767"/>
      <c r="AM7" s="769" t="s">
        <v>317</v>
      </c>
      <c r="AN7" s="769"/>
      <c r="AO7" s="769"/>
      <c r="AP7" s="769"/>
      <c r="AQ7" s="769"/>
      <c r="AR7" s="769"/>
      <c r="AS7" s="769"/>
      <c r="AT7" s="769"/>
      <c r="AU7" s="765"/>
      <c r="AV7" s="765"/>
      <c r="AW7" s="765"/>
      <c r="AX7" s="765"/>
      <c r="AY7" s="765"/>
      <c r="AZ7" s="765"/>
      <c r="BA7" s="765"/>
      <c r="BB7" s="765"/>
      <c r="BC7" s="765"/>
      <c r="BD7" s="765"/>
      <c r="BE7" s="765"/>
      <c r="BF7" s="765"/>
      <c r="BG7" s="765"/>
      <c r="BH7" s="765"/>
      <c r="BI7" s="765"/>
      <c r="BJ7" s="766"/>
      <c r="BK7" s="238"/>
    </row>
    <row r="8" spans="2:251" s="239" customFormat="1" ht="25.5" customHeight="1" x14ac:dyDescent="0.25">
      <c r="B8" s="763" t="s">
        <v>16</v>
      </c>
      <c r="C8" s="764"/>
      <c r="D8" s="769" t="s">
        <v>1128</v>
      </c>
      <c r="E8" s="769"/>
      <c r="F8" s="769"/>
      <c r="G8" s="769"/>
      <c r="H8" s="769"/>
      <c r="I8" s="769"/>
      <c r="J8" s="769"/>
      <c r="K8" s="769"/>
      <c r="L8" s="769"/>
      <c r="M8" s="769"/>
      <c r="N8" s="769"/>
      <c r="O8" s="769"/>
      <c r="P8" s="769"/>
      <c r="Q8" s="769"/>
      <c r="R8" s="769"/>
      <c r="S8" s="769"/>
      <c r="T8" s="769"/>
      <c r="U8" s="769"/>
      <c r="V8" s="769"/>
      <c r="W8" s="769"/>
      <c r="X8" s="769"/>
      <c r="Y8" s="769"/>
      <c r="Z8" s="769"/>
      <c r="AA8" s="769"/>
      <c r="AB8" s="769"/>
      <c r="AC8" s="769"/>
      <c r="AD8" s="769"/>
      <c r="AE8" s="769"/>
      <c r="AF8" s="769"/>
      <c r="AG8" s="769"/>
      <c r="AH8" s="769"/>
      <c r="AI8" s="769"/>
      <c r="AJ8" s="769"/>
      <c r="AK8" s="769"/>
      <c r="AL8" s="769"/>
      <c r="AM8" s="295" t="s">
        <v>18</v>
      </c>
      <c r="AN8" s="772">
        <v>44557</v>
      </c>
      <c r="AO8" s="773"/>
      <c r="AP8" s="773"/>
      <c r="AQ8" s="773"/>
      <c r="AR8" s="773"/>
      <c r="AS8" s="773"/>
      <c r="AT8" s="773"/>
      <c r="AU8" s="765"/>
      <c r="AV8" s="765"/>
      <c r="AW8" s="765"/>
      <c r="AX8" s="765"/>
      <c r="AY8" s="765"/>
      <c r="AZ8" s="765"/>
      <c r="BA8" s="765"/>
      <c r="BB8" s="765"/>
      <c r="BC8" s="765"/>
      <c r="BD8" s="765"/>
      <c r="BE8" s="765"/>
      <c r="BF8" s="765"/>
      <c r="BG8" s="765"/>
      <c r="BH8" s="765"/>
      <c r="BI8" s="765"/>
      <c r="BJ8" s="766"/>
      <c r="BK8" s="238"/>
    </row>
    <row r="9" spans="2:251" s="239" customFormat="1" ht="25.5" customHeight="1" x14ac:dyDescent="0.25">
      <c r="B9" s="763" t="s">
        <v>176</v>
      </c>
      <c r="C9" s="764"/>
      <c r="D9" s="764"/>
      <c r="E9" s="764"/>
      <c r="F9" s="764"/>
      <c r="G9" s="764"/>
      <c r="H9" s="764"/>
      <c r="I9" s="764"/>
      <c r="J9" s="764"/>
      <c r="K9" s="764"/>
      <c r="L9" s="764"/>
      <c r="M9" s="764"/>
      <c r="N9" s="764"/>
      <c r="O9" s="764"/>
      <c r="P9" s="764"/>
      <c r="Q9" s="764"/>
      <c r="R9" s="764"/>
      <c r="S9" s="764"/>
      <c r="T9" s="764"/>
      <c r="U9" s="764"/>
      <c r="V9" s="764"/>
      <c r="W9" s="764"/>
      <c r="X9" s="764"/>
      <c r="Y9" s="764"/>
      <c r="Z9" s="764"/>
      <c r="AA9" s="764"/>
      <c r="AB9" s="764"/>
      <c r="AC9" s="764"/>
      <c r="AD9" s="764"/>
      <c r="AE9" s="764"/>
      <c r="AF9" s="764"/>
      <c r="AG9" s="764"/>
      <c r="AH9" s="764"/>
      <c r="AI9" s="764"/>
      <c r="AJ9" s="764"/>
      <c r="AK9" s="764"/>
      <c r="AL9" s="764"/>
      <c r="AM9" s="764"/>
      <c r="AN9" s="764"/>
      <c r="AO9" s="764"/>
      <c r="AP9" s="764"/>
      <c r="AQ9" s="764"/>
      <c r="AR9" s="764"/>
      <c r="AS9" s="764"/>
      <c r="AT9" s="764"/>
      <c r="AU9" s="774" t="s">
        <v>177</v>
      </c>
      <c r="AV9" s="765"/>
      <c r="AW9" s="765"/>
      <c r="AX9" s="765"/>
      <c r="AY9" s="765"/>
      <c r="AZ9" s="765"/>
      <c r="BA9" s="765"/>
      <c r="BB9" s="765"/>
      <c r="BC9" s="765"/>
      <c r="BD9" s="765"/>
      <c r="BE9" s="765"/>
      <c r="BF9" s="765"/>
      <c r="BG9" s="765"/>
      <c r="BH9" s="765"/>
      <c r="BI9" s="765"/>
      <c r="BJ9" s="766"/>
      <c r="BK9" s="238"/>
    </row>
    <row r="10" spans="2:251" s="239" customFormat="1" ht="25.5" customHeight="1" x14ac:dyDescent="0.25">
      <c r="B10" s="763"/>
      <c r="C10" s="764"/>
      <c r="D10" s="764"/>
      <c r="E10" s="764" t="s">
        <v>19</v>
      </c>
      <c r="F10" s="764"/>
      <c r="G10" s="764"/>
      <c r="H10" s="764"/>
      <c r="I10" s="764"/>
      <c r="J10" s="764"/>
      <c r="K10" s="764"/>
      <c r="L10" s="764"/>
      <c r="M10" s="764"/>
      <c r="N10" s="764"/>
      <c r="O10" s="764"/>
      <c r="P10" s="764"/>
      <c r="Q10" s="764"/>
      <c r="R10" s="764"/>
      <c r="S10" s="764"/>
      <c r="T10" s="764"/>
      <c r="U10" s="764" t="s">
        <v>20</v>
      </c>
      <c r="V10" s="764"/>
      <c r="W10" s="764"/>
      <c r="X10" s="764"/>
      <c r="Y10" s="764"/>
      <c r="Z10" s="764"/>
      <c r="AA10" s="764"/>
      <c r="AB10" s="764"/>
      <c r="AC10" s="764"/>
      <c r="AD10" s="764"/>
      <c r="AE10" s="764"/>
      <c r="AF10" s="764"/>
      <c r="AG10" s="764"/>
      <c r="AH10" s="764"/>
      <c r="AI10" s="764"/>
      <c r="AJ10" s="764"/>
      <c r="AK10" s="764"/>
      <c r="AL10" s="764"/>
      <c r="AM10" s="764"/>
      <c r="AN10" s="764"/>
      <c r="AO10" s="764"/>
      <c r="AP10" s="764"/>
      <c r="AQ10" s="764"/>
      <c r="AR10" s="764"/>
      <c r="AS10" s="764"/>
      <c r="AT10" s="764"/>
      <c r="AU10" s="765"/>
      <c r="AV10" s="765"/>
      <c r="AW10" s="765"/>
      <c r="AX10" s="765"/>
      <c r="AY10" s="765"/>
      <c r="AZ10" s="765"/>
      <c r="BA10" s="765"/>
      <c r="BB10" s="765"/>
      <c r="BC10" s="765"/>
      <c r="BD10" s="765"/>
      <c r="BE10" s="765"/>
      <c r="BF10" s="765"/>
      <c r="BG10" s="765"/>
      <c r="BH10" s="765"/>
      <c r="BI10" s="765"/>
      <c r="BJ10" s="766"/>
      <c r="BK10" s="238"/>
    </row>
    <row r="11" spans="2:251" s="241" customFormat="1" ht="22.5" customHeight="1" x14ac:dyDescent="0.25">
      <c r="B11" s="763" t="s">
        <v>21</v>
      </c>
      <c r="C11" s="764" t="s">
        <v>22</v>
      </c>
      <c r="D11" s="764" t="s">
        <v>23</v>
      </c>
      <c r="E11" s="764" t="s">
        <v>24</v>
      </c>
      <c r="F11" s="764"/>
      <c r="G11" s="764"/>
      <c r="H11" s="764" t="s">
        <v>25</v>
      </c>
      <c r="I11" s="764"/>
      <c r="J11" s="764"/>
      <c r="K11" s="764" t="s">
        <v>26</v>
      </c>
      <c r="L11" s="764"/>
      <c r="M11" s="764"/>
      <c r="N11" s="764" t="s">
        <v>27</v>
      </c>
      <c r="O11" s="764"/>
      <c r="P11" s="764"/>
      <c r="Q11" s="764" t="s">
        <v>28</v>
      </c>
      <c r="R11" s="764"/>
      <c r="S11" s="764"/>
      <c r="T11" s="225" t="s">
        <v>29</v>
      </c>
      <c r="U11" s="764" t="s">
        <v>30</v>
      </c>
      <c r="V11" s="764" t="s">
        <v>31</v>
      </c>
      <c r="W11" s="764" t="s">
        <v>32</v>
      </c>
      <c r="X11" s="764" t="s">
        <v>33</v>
      </c>
      <c r="Y11" s="764"/>
      <c r="Z11" s="775" t="s">
        <v>34</v>
      </c>
      <c r="AA11" s="764" t="s">
        <v>35</v>
      </c>
      <c r="AB11" s="764" t="s">
        <v>36</v>
      </c>
      <c r="AC11" s="764" t="s">
        <v>37</v>
      </c>
      <c r="AD11" s="764" t="s">
        <v>38</v>
      </c>
      <c r="AE11" s="764" t="s">
        <v>39</v>
      </c>
      <c r="AF11" s="764" t="s">
        <v>40</v>
      </c>
      <c r="AG11" s="764"/>
      <c r="AH11" s="764"/>
      <c r="AI11" s="764" t="s">
        <v>41</v>
      </c>
      <c r="AJ11" s="764" t="s">
        <v>42</v>
      </c>
      <c r="AK11" s="764" t="s">
        <v>43</v>
      </c>
      <c r="AL11" s="764"/>
      <c r="AM11" s="764"/>
      <c r="AN11" s="764"/>
      <c r="AO11" s="764"/>
      <c r="AP11" s="764"/>
      <c r="AQ11" s="764"/>
      <c r="AR11" s="774" t="s">
        <v>44</v>
      </c>
      <c r="AS11" s="764" t="s">
        <v>45</v>
      </c>
      <c r="AT11" s="764" t="s">
        <v>46</v>
      </c>
      <c r="AU11" s="776" t="s">
        <v>47</v>
      </c>
      <c r="AV11" s="776" t="s">
        <v>47</v>
      </c>
      <c r="AW11" s="776" t="s">
        <v>47</v>
      </c>
      <c r="AX11" s="776" t="s">
        <v>47</v>
      </c>
      <c r="AY11" s="776" t="s">
        <v>48</v>
      </c>
      <c r="AZ11" s="776" t="s">
        <v>47</v>
      </c>
      <c r="BA11" s="776" t="s">
        <v>47</v>
      </c>
      <c r="BB11" s="776" t="s">
        <v>47</v>
      </c>
      <c r="BC11" s="776" t="s">
        <v>49</v>
      </c>
      <c r="BD11" s="776" t="s">
        <v>49</v>
      </c>
      <c r="BE11" s="776" t="s">
        <v>49</v>
      </c>
      <c r="BF11" s="776" t="s">
        <v>49</v>
      </c>
      <c r="BG11" s="776" t="s">
        <v>50</v>
      </c>
      <c r="BH11" s="776" t="s">
        <v>49</v>
      </c>
      <c r="BI11" s="776" t="s">
        <v>49</v>
      </c>
      <c r="BJ11" s="777" t="s">
        <v>49</v>
      </c>
      <c r="BK11" s="240"/>
    </row>
    <row r="12" spans="2:251" s="241" customFormat="1" ht="30" customHeight="1" x14ac:dyDescent="0.25">
      <c r="B12" s="763"/>
      <c r="C12" s="764"/>
      <c r="D12" s="764"/>
      <c r="E12" s="226" t="s">
        <v>51</v>
      </c>
      <c r="F12" s="226" t="s">
        <v>52</v>
      </c>
      <c r="G12" s="226" t="s">
        <v>53</v>
      </c>
      <c r="H12" s="226" t="s">
        <v>51</v>
      </c>
      <c r="I12" s="226" t="s">
        <v>52</v>
      </c>
      <c r="J12" s="226" t="s">
        <v>53</v>
      </c>
      <c r="K12" s="226" t="s">
        <v>51</v>
      </c>
      <c r="L12" s="226" t="s">
        <v>52</v>
      </c>
      <c r="M12" s="226" t="s">
        <v>53</v>
      </c>
      <c r="N12" s="226" t="s">
        <v>51</v>
      </c>
      <c r="O12" s="226" t="s">
        <v>52</v>
      </c>
      <c r="P12" s="226" t="s">
        <v>53</v>
      </c>
      <c r="Q12" s="226" t="s">
        <v>51</v>
      </c>
      <c r="R12" s="226" t="s">
        <v>52</v>
      </c>
      <c r="S12" s="226" t="s">
        <v>53</v>
      </c>
      <c r="T12" s="227">
        <f>SUM(T13:T15)</f>
        <v>0</v>
      </c>
      <c r="U12" s="764"/>
      <c r="V12" s="764"/>
      <c r="W12" s="764"/>
      <c r="X12" s="226" t="s">
        <v>54</v>
      </c>
      <c r="Y12" s="226" t="s">
        <v>55</v>
      </c>
      <c r="Z12" s="775"/>
      <c r="AA12" s="764"/>
      <c r="AB12" s="764"/>
      <c r="AC12" s="764"/>
      <c r="AD12" s="764"/>
      <c r="AE12" s="764"/>
      <c r="AF12" s="226" t="s">
        <v>56</v>
      </c>
      <c r="AG12" s="226" t="s">
        <v>57</v>
      </c>
      <c r="AH12" s="226" t="s">
        <v>58</v>
      </c>
      <c r="AI12" s="764"/>
      <c r="AJ12" s="764"/>
      <c r="AK12" s="226" t="s">
        <v>59</v>
      </c>
      <c r="AL12" s="226" t="s">
        <v>60</v>
      </c>
      <c r="AM12" s="226" t="s">
        <v>61</v>
      </c>
      <c r="AN12" s="226" t="s">
        <v>62</v>
      </c>
      <c r="AO12" s="226" t="s">
        <v>63</v>
      </c>
      <c r="AP12" s="226" t="s">
        <v>64</v>
      </c>
      <c r="AQ12" s="226" t="s">
        <v>65</v>
      </c>
      <c r="AR12" s="774"/>
      <c r="AS12" s="764"/>
      <c r="AT12" s="764"/>
      <c r="AU12" s="228" t="s">
        <v>66</v>
      </c>
      <c r="AV12" s="228" t="s">
        <v>67</v>
      </c>
      <c r="AW12" s="228" t="s">
        <v>68</v>
      </c>
      <c r="AX12" s="228" t="s">
        <v>69</v>
      </c>
      <c r="AY12" s="228" t="s">
        <v>66</v>
      </c>
      <c r="AZ12" s="228" t="s">
        <v>67</v>
      </c>
      <c r="BA12" s="228" t="s">
        <v>68</v>
      </c>
      <c r="BB12" s="228" t="s">
        <v>69</v>
      </c>
      <c r="BC12" s="228" t="s">
        <v>66</v>
      </c>
      <c r="BD12" s="228" t="s">
        <v>67</v>
      </c>
      <c r="BE12" s="228" t="s">
        <v>68</v>
      </c>
      <c r="BF12" s="228" t="s">
        <v>69</v>
      </c>
      <c r="BG12" s="228" t="s">
        <v>66</v>
      </c>
      <c r="BH12" s="228" t="s">
        <v>67</v>
      </c>
      <c r="BI12" s="228" t="s">
        <v>68</v>
      </c>
      <c r="BJ12" s="229" t="s">
        <v>70</v>
      </c>
      <c r="BK12" s="240"/>
    </row>
    <row r="13" spans="2:251" s="254" customFormat="1" ht="69.75" customHeight="1" x14ac:dyDescent="0.25">
      <c r="B13" s="242">
        <v>1</v>
      </c>
      <c r="C13" s="243" t="s">
        <v>1001</v>
      </c>
      <c r="D13" s="199">
        <v>0.1</v>
      </c>
      <c r="E13" s="202">
        <v>0.3</v>
      </c>
      <c r="F13" s="120"/>
      <c r="G13" s="201">
        <f>IF(ISERROR(F13/E13),"",(F13/E13))</f>
        <v>0</v>
      </c>
      <c r="H13" s="202">
        <v>0.3</v>
      </c>
      <c r="I13" s="120"/>
      <c r="J13" s="201">
        <f>IF(ISERROR(I13/H13),"",(I13/H13))</f>
        <v>0</v>
      </c>
      <c r="K13" s="120">
        <v>0.1</v>
      </c>
      <c r="L13" s="120"/>
      <c r="M13" s="201">
        <f>IF(ISERROR(L13/K13),"",(L13/K13))</f>
        <v>0</v>
      </c>
      <c r="N13" s="120">
        <v>0.3</v>
      </c>
      <c r="O13" s="120"/>
      <c r="P13" s="201">
        <f>IF(ISERROR(O13/N13),"",(O13/N13))</f>
        <v>0</v>
      </c>
      <c r="Q13" s="120">
        <f>SUM(E13,H13,K13,N13)</f>
        <v>1</v>
      </c>
      <c r="R13" s="244">
        <f t="shared" ref="R13" si="0">SUM(F13,I13,L13,O13)</f>
        <v>0</v>
      </c>
      <c r="S13" s="245">
        <f>IF((IF(ISERROR(R13/Q13),0,(R13/Q13)))&gt;1,1,(IF(ISERROR(R13/Q13),0,(R13/Q13))))</f>
        <v>0</v>
      </c>
      <c r="T13" s="245">
        <f>S13*D13</f>
        <v>0</v>
      </c>
      <c r="U13" s="243" t="s">
        <v>396</v>
      </c>
      <c r="V13" s="243" t="s">
        <v>397</v>
      </c>
      <c r="W13" s="246" t="s">
        <v>92</v>
      </c>
      <c r="X13" s="201" t="s">
        <v>398</v>
      </c>
      <c r="Y13" s="201" t="s">
        <v>399</v>
      </c>
      <c r="Z13" s="246" t="s">
        <v>83</v>
      </c>
      <c r="AA13" s="201" t="s">
        <v>400</v>
      </c>
      <c r="AB13" s="247" t="s">
        <v>79</v>
      </c>
      <c r="AC13" s="247" t="s">
        <v>74</v>
      </c>
      <c r="AD13" s="247" t="s">
        <v>106</v>
      </c>
      <c r="AE13" s="247" t="s">
        <v>81</v>
      </c>
      <c r="AF13" s="246" t="s">
        <v>94</v>
      </c>
      <c r="AG13" s="246">
        <v>2022</v>
      </c>
      <c r="AH13" s="246" t="s">
        <v>94</v>
      </c>
      <c r="AI13" s="247" t="s">
        <v>83</v>
      </c>
      <c r="AJ13" s="247" t="s">
        <v>325</v>
      </c>
      <c r="AK13" s="204" t="s">
        <v>401</v>
      </c>
      <c r="AL13" s="204" t="s">
        <v>392</v>
      </c>
      <c r="AM13" s="248" t="s">
        <v>281</v>
      </c>
      <c r="AN13" s="243"/>
      <c r="AO13" s="243" t="s">
        <v>402</v>
      </c>
      <c r="AP13" s="243" t="s">
        <v>403</v>
      </c>
      <c r="AQ13" s="243"/>
      <c r="AR13" s="201" t="s">
        <v>393</v>
      </c>
      <c r="AS13" s="209"/>
      <c r="AT13" s="201" t="s">
        <v>394</v>
      </c>
      <c r="AU13" s="249">
        <f>E13</f>
        <v>0.3</v>
      </c>
      <c r="AV13" s="250"/>
      <c r="AW13" s="206"/>
      <c r="AX13" s="206"/>
      <c r="AY13" s="249">
        <f>H13</f>
        <v>0.3</v>
      </c>
      <c r="AZ13" s="251"/>
      <c r="BA13" s="209"/>
      <c r="BB13" s="209"/>
      <c r="BC13" s="250">
        <f>K13</f>
        <v>0.1</v>
      </c>
      <c r="BD13" s="250"/>
      <c r="BE13" s="206"/>
      <c r="BF13" s="206"/>
      <c r="BG13" s="252">
        <f>N13</f>
        <v>0.3</v>
      </c>
      <c r="BH13" s="249"/>
      <c r="BI13" s="210"/>
      <c r="BJ13" s="253"/>
    </row>
    <row r="14" spans="2:251" s="254" customFormat="1" ht="69.75" customHeight="1" x14ac:dyDescent="0.25">
      <c r="B14" s="242">
        <v>2</v>
      </c>
      <c r="C14" s="243" t="s">
        <v>1002</v>
      </c>
      <c r="D14" s="199">
        <v>0.1</v>
      </c>
      <c r="E14" s="202">
        <v>0.3</v>
      </c>
      <c r="F14" s="120"/>
      <c r="G14" s="201">
        <f>IF(ISERROR(F14/E14),"",(F14/E14))</f>
        <v>0</v>
      </c>
      <c r="H14" s="202">
        <v>0.3</v>
      </c>
      <c r="I14" s="120"/>
      <c r="J14" s="201">
        <f>IF(ISERROR(I14/H14),"",(I14/H14))</f>
        <v>0</v>
      </c>
      <c r="K14" s="120">
        <v>0.1</v>
      </c>
      <c r="L14" s="120"/>
      <c r="M14" s="201">
        <f>IF(ISERROR(L14/K14),"",(L14/K14))</f>
        <v>0</v>
      </c>
      <c r="N14" s="120">
        <v>0.3</v>
      </c>
      <c r="O14" s="120"/>
      <c r="P14" s="201">
        <f>IF(ISERROR(O14/N14),"",(O14/N14))</f>
        <v>0</v>
      </c>
      <c r="Q14" s="120">
        <f t="shared" ref="Q14:R17" si="1">SUM(E14,H14,K14,N14)</f>
        <v>1</v>
      </c>
      <c r="R14" s="120">
        <f t="shared" si="1"/>
        <v>0</v>
      </c>
      <c r="S14" s="245">
        <f>IF((IF(ISERROR(R14/Q14),0,(R14/Q14)))&gt;1,1,(IF(ISERROR(R14/Q14),0,(R14/Q14))))</f>
        <v>0</v>
      </c>
      <c r="T14" s="245">
        <f t="shared" ref="T14:T17" si="2">S14*D14</f>
        <v>0</v>
      </c>
      <c r="U14" s="243" t="s">
        <v>404</v>
      </c>
      <c r="V14" s="243" t="s">
        <v>405</v>
      </c>
      <c r="W14" s="246" t="s">
        <v>74</v>
      </c>
      <c r="X14" s="201" t="s">
        <v>398</v>
      </c>
      <c r="Y14" s="201" t="s">
        <v>399</v>
      </c>
      <c r="Z14" s="246" t="s">
        <v>83</v>
      </c>
      <c r="AA14" s="201" t="s">
        <v>400</v>
      </c>
      <c r="AB14" s="247" t="s">
        <v>79</v>
      </c>
      <c r="AC14" s="247" t="s">
        <v>74</v>
      </c>
      <c r="AD14" s="247" t="s">
        <v>106</v>
      </c>
      <c r="AE14" s="247" t="s">
        <v>81</v>
      </c>
      <c r="AF14" s="246" t="s">
        <v>94</v>
      </c>
      <c r="AG14" s="246">
        <v>2022</v>
      </c>
      <c r="AH14" s="246" t="s">
        <v>94</v>
      </c>
      <c r="AI14" s="247" t="s">
        <v>83</v>
      </c>
      <c r="AJ14" s="247" t="s">
        <v>325</v>
      </c>
      <c r="AK14" s="204" t="s">
        <v>401</v>
      </c>
      <c r="AL14" s="204" t="s">
        <v>392</v>
      </c>
      <c r="AM14" s="248" t="s">
        <v>281</v>
      </c>
      <c r="AN14" s="243"/>
      <c r="AO14" s="243" t="s">
        <v>402</v>
      </c>
      <c r="AP14" s="243" t="s">
        <v>403</v>
      </c>
      <c r="AQ14" s="243"/>
      <c r="AR14" s="201" t="s">
        <v>393</v>
      </c>
      <c r="AS14" s="209"/>
      <c r="AT14" s="201" t="s">
        <v>394</v>
      </c>
      <c r="AU14" s="205"/>
      <c r="AV14" s="250"/>
      <c r="AW14" s="206"/>
      <c r="AX14" s="206"/>
      <c r="AY14" s="249"/>
      <c r="AZ14" s="251"/>
      <c r="BA14" s="209"/>
      <c r="BB14" s="209"/>
      <c r="BC14" s="250"/>
      <c r="BD14" s="250"/>
      <c r="BE14" s="206"/>
      <c r="BF14" s="206"/>
      <c r="BG14" s="249"/>
      <c r="BH14" s="249"/>
      <c r="BI14" s="210"/>
      <c r="BJ14" s="255"/>
    </row>
    <row r="15" spans="2:251" s="254" customFormat="1" ht="68.25" customHeight="1" x14ac:dyDescent="0.25">
      <c r="B15" s="242">
        <v>3</v>
      </c>
      <c r="C15" s="243" t="s">
        <v>406</v>
      </c>
      <c r="D15" s="199">
        <v>0.1</v>
      </c>
      <c r="E15" s="202">
        <v>0.3</v>
      </c>
      <c r="F15" s="120"/>
      <c r="G15" s="201">
        <f t="shared" ref="G15:G17" si="3">IF(ISERROR(F15/E15),"",(F15/E15))</f>
        <v>0</v>
      </c>
      <c r="H15" s="202">
        <v>0.3</v>
      </c>
      <c r="I15" s="120"/>
      <c r="J15" s="201">
        <f t="shared" ref="J15:J17" si="4">IF(ISERROR(I15/H15),"",(I15/H15))</f>
        <v>0</v>
      </c>
      <c r="K15" s="120">
        <v>0.1</v>
      </c>
      <c r="L15" s="120"/>
      <c r="M15" s="201">
        <f t="shared" ref="M15:M17" si="5">IF(ISERROR(L15/K15),"",(L15/K15))</f>
        <v>0</v>
      </c>
      <c r="N15" s="120">
        <v>0.3</v>
      </c>
      <c r="O15" s="120"/>
      <c r="P15" s="201">
        <f t="shared" ref="P15:P17" si="6">IF(ISERROR(O15/N15),"",(O15/N15))</f>
        <v>0</v>
      </c>
      <c r="Q15" s="120">
        <f t="shared" si="1"/>
        <v>1</v>
      </c>
      <c r="R15" s="120"/>
      <c r="S15" s="245">
        <f t="shared" ref="S15:S17" si="7">IF((IF(ISERROR(R15/Q15),0,(R15/Q15)))&gt;1,1,(IF(ISERROR(R15/Q15),0,(R15/Q15))))</f>
        <v>0</v>
      </c>
      <c r="T15" s="245">
        <f t="shared" si="2"/>
        <v>0</v>
      </c>
      <c r="U15" s="243" t="s">
        <v>407</v>
      </c>
      <c r="V15" s="243" t="s">
        <v>408</v>
      </c>
      <c r="W15" s="246" t="s">
        <v>74</v>
      </c>
      <c r="X15" s="201" t="s">
        <v>398</v>
      </c>
      <c r="Y15" s="201" t="s">
        <v>399</v>
      </c>
      <c r="Z15" s="246" t="s">
        <v>83</v>
      </c>
      <c r="AA15" s="201" t="s">
        <v>400</v>
      </c>
      <c r="AB15" s="247" t="s">
        <v>79</v>
      </c>
      <c r="AC15" s="247" t="s">
        <v>74</v>
      </c>
      <c r="AD15" s="247" t="s">
        <v>106</v>
      </c>
      <c r="AE15" s="247" t="s">
        <v>81</v>
      </c>
      <c r="AF15" s="246" t="s">
        <v>94</v>
      </c>
      <c r="AG15" s="246">
        <v>2022</v>
      </c>
      <c r="AH15" s="246" t="s">
        <v>94</v>
      </c>
      <c r="AI15" s="247" t="s">
        <v>83</v>
      </c>
      <c r="AJ15" s="247" t="s">
        <v>325</v>
      </c>
      <c r="AK15" s="204" t="s">
        <v>409</v>
      </c>
      <c r="AL15" s="204" t="s">
        <v>392</v>
      </c>
      <c r="AM15" s="248" t="s">
        <v>281</v>
      </c>
      <c r="AN15" s="243"/>
      <c r="AO15" s="243" t="s">
        <v>402</v>
      </c>
      <c r="AP15" s="243" t="s">
        <v>403</v>
      </c>
      <c r="AQ15" s="243"/>
      <c r="AR15" s="201" t="s">
        <v>393</v>
      </c>
      <c r="AS15" s="209"/>
      <c r="AT15" s="201" t="s">
        <v>394</v>
      </c>
      <c r="AU15" s="252"/>
      <c r="AV15" s="250"/>
      <c r="AW15" s="206"/>
      <c r="AX15" s="206"/>
      <c r="AY15" s="249"/>
      <c r="AZ15" s="251"/>
      <c r="BA15" s="209"/>
      <c r="BB15" s="209"/>
      <c r="BC15" s="250"/>
      <c r="BD15" s="250"/>
      <c r="BE15" s="206"/>
      <c r="BF15" s="206"/>
      <c r="BG15" s="249"/>
      <c r="BH15" s="249"/>
      <c r="BI15" s="210"/>
      <c r="BJ15" s="255"/>
    </row>
    <row r="16" spans="2:251" s="254" customFormat="1" ht="66" customHeight="1" x14ac:dyDescent="0.25">
      <c r="B16" s="242">
        <v>4</v>
      </c>
      <c r="C16" s="243" t="s">
        <v>410</v>
      </c>
      <c r="D16" s="199">
        <v>0.1</v>
      </c>
      <c r="E16" s="202">
        <v>0.3</v>
      </c>
      <c r="F16" s="120"/>
      <c r="G16" s="201">
        <f t="shared" si="3"/>
        <v>0</v>
      </c>
      <c r="H16" s="202">
        <v>0.3</v>
      </c>
      <c r="I16" s="120"/>
      <c r="J16" s="201">
        <f t="shared" si="4"/>
        <v>0</v>
      </c>
      <c r="K16" s="120">
        <v>0.1</v>
      </c>
      <c r="L16" s="120"/>
      <c r="M16" s="201">
        <f t="shared" si="5"/>
        <v>0</v>
      </c>
      <c r="N16" s="120">
        <v>0.3</v>
      </c>
      <c r="O16" s="120"/>
      <c r="P16" s="201">
        <f t="shared" si="6"/>
        <v>0</v>
      </c>
      <c r="Q16" s="120">
        <f t="shared" si="1"/>
        <v>1</v>
      </c>
      <c r="R16" s="120"/>
      <c r="S16" s="245">
        <f t="shared" si="7"/>
        <v>0</v>
      </c>
      <c r="T16" s="245">
        <f t="shared" si="2"/>
        <v>0</v>
      </c>
      <c r="U16" s="243" t="s">
        <v>411</v>
      </c>
      <c r="V16" s="243" t="s">
        <v>412</v>
      </c>
      <c r="W16" s="246" t="s">
        <v>74</v>
      </c>
      <c r="X16" s="201" t="s">
        <v>398</v>
      </c>
      <c r="Y16" s="201" t="s">
        <v>399</v>
      </c>
      <c r="Z16" s="246" t="s">
        <v>83</v>
      </c>
      <c r="AA16" s="201" t="s">
        <v>400</v>
      </c>
      <c r="AB16" s="247" t="s">
        <v>79</v>
      </c>
      <c r="AC16" s="247" t="s">
        <v>74</v>
      </c>
      <c r="AD16" s="247" t="s">
        <v>106</v>
      </c>
      <c r="AE16" s="247" t="s">
        <v>81</v>
      </c>
      <c r="AF16" s="246" t="s">
        <v>94</v>
      </c>
      <c r="AG16" s="246">
        <v>2022</v>
      </c>
      <c r="AH16" s="246" t="s">
        <v>94</v>
      </c>
      <c r="AI16" s="247" t="s">
        <v>83</v>
      </c>
      <c r="AJ16" s="247" t="s">
        <v>325</v>
      </c>
      <c r="AK16" s="204" t="s">
        <v>401</v>
      </c>
      <c r="AL16" s="204" t="s">
        <v>392</v>
      </c>
      <c r="AM16" s="248" t="s">
        <v>281</v>
      </c>
      <c r="AN16" s="243"/>
      <c r="AO16" s="243" t="s">
        <v>402</v>
      </c>
      <c r="AP16" s="243" t="s">
        <v>403</v>
      </c>
      <c r="AQ16" s="243"/>
      <c r="AR16" s="201" t="s">
        <v>393</v>
      </c>
      <c r="AS16" s="209"/>
      <c r="AT16" s="201" t="s">
        <v>394</v>
      </c>
      <c r="AU16" s="252"/>
      <c r="AV16" s="250"/>
      <c r="AW16" s="206"/>
      <c r="AX16" s="206"/>
      <c r="AY16" s="249"/>
      <c r="AZ16" s="251"/>
      <c r="BA16" s="209"/>
      <c r="BB16" s="209"/>
      <c r="BC16" s="250"/>
      <c r="BD16" s="250"/>
      <c r="BE16" s="206"/>
      <c r="BF16" s="206"/>
      <c r="BG16" s="249"/>
      <c r="BH16" s="249"/>
      <c r="BI16" s="210"/>
      <c r="BJ16" s="255"/>
    </row>
    <row r="17" spans="2:63" s="254" customFormat="1" ht="66" customHeight="1" x14ac:dyDescent="0.25">
      <c r="B17" s="242">
        <v>5</v>
      </c>
      <c r="C17" s="256" t="s">
        <v>413</v>
      </c>
      <c r="D17" s="199">
        <v>0.1</v>
      </c>
      <c r="E17" s="202">
        <v>0.3</v>
      </c>
      <c r="F17" s="120"/>
      <c r="G17" s="201">
        <f t="shared" si="3"/>
        <v>0</v>
      </c>
      <c r="H17" s="202">
        <v>0.3</v>
      </c>
      <c r="I17" s="120"/>
      <c r="J17" s="201">
        <f t="shared" si="4"/>
        <v>0</v>
      </c>
      <c r="K17" s="120">
        <v>0.1</v>
      </c>
      <c r="L17" s="120"/>
      <c r="M17" s="201">
        <f t="shared" si="5"/>
        <v>0</v>
      </c>
      <c r="N17" s="120">
        <v>0.3</v>
      </c>
      <c r="O17" s="120"/>
      <c r="P17" s="201">
        <f t="shared" si="6"/>
        <v>0</v>
      </c>
      <c r="Q17" s="120">
        <f t="shared" si="1"/>
        <v>1</v>
      </c>
      <c r="R17" s="120"/>
      <c r="S17" s="245">
        <f t="shared" si="7"/>
        <v>0</v>
      </c>
      <c r="T17" s="245">
        <f t="shared" si="2"/>
        <v>0</v>
      </c>
      <c r="U17" s="243" t="s">
        <v>414</v>
      </c>
      <c r="V17" s="243" t="s">
        <v>415</v>
      </c>
      <c r="W17" s="246" t="s">
        <v>74</v>
      </c>
      <c r="X17" s="201" t="s">
        <v>416</v>
      </c>
      <c r="Y17" s="201" t="s">
        <v>417</v>
      </c>
      <c r="Z17" s="246" t="s">
        <v>418</v>
      </c>
      <c r="AA17" s="201" t="s">
        <v>400</v>
      </c>
      <c r="AB17" s="247" t="s">
        <v>79</v>
      </c>
      <c r="AC17" s="247" t="s">
        <v>74</v>
      </c>
      <c r="AD17" s="247" t="s">
        <v>106</v>
      </c>
      <c r="AE17" s="247" t="s">
        <v>81</v>
      </c>
      <c r="AF17" s="246" t="s">
        <v>94</v>
      </c>
      <c r="AG17" s="246">
        <v>2022</v>
      </c>
      <c r="AH17" s="246" t="s">
        <v>94</v>
      </c>
      <c r="AI17" s="247" t="s">
        <v>83</v>
      </c>
      <c r="AJ17" s="247" t="s">
        <v>325</v>
      </c>
      <c r="AK17" s="204" t="s">
        <v>409</v>
      </c>
      <c r="AL17" s="204" t="s">
        <v>392</v>
      </c>
      <c r="AM17" s="243" t="s">
        <v>419</v>
      </c>
      <c r="AN17" s="243"/>
      <c r="AO17" s="243" t="s">
        <v>420</v>
      </c>
      <c r="AP17" s="243" t="s">
        <v>403</v>
      </c>
      <c r="AQ17" s="243"/>
      <c r="AR17" s="201" t="s">
        <v>393</v>
      </c>
      <c r="AS17" s="209"/>
      <c r="AT17" s="201" t="s">
        <v>394</v>
      </c>
      <c r="AU17" s="252"/>
      <c r="AV17" s="250"/>
      <c r="AW17" s="206"/>
      <c r="AX17" s="206"/>
      <c r="AY17" s="249"/>
      <c r="AZ17" s="251"/>
      <c r="BA17" s="209"/>
      <c r="BB17" s="209"/>
      <c r="BC17" s="250"/>
      <c r="BD17" s="250"/>
      <c r="BE17" s="206"/>
      <c r="BF17" s="206"/>
      <c r="BG17" s="249"/>
      <c r="BH17" s="249"/>
      <c r="BI17" s="210"/>
      <c r="BJ17" s="255"/>
    </row>
    <row r="18" spans="2:63" s="254" customFormat="1" ht="52.5" customHeight="1" x14ac:dyDescent="0.25">
      <c r="B18" s="242">
        <v>6</v>
      </c>
      <c r="C18" s="243" t="s">
        <v>421</v>
      </c>
      <c r="D18" s="199">
        <v>0.1</v>
      </c>
      <c r="E18" s="202">
        <v>0.3</v>
      </c>
      <c r="F18" s="244"/>
      <c r="G18" s="201"/>
      <c r="H18" s="202">
        <v>0.3</v>
      </c>
      <c r="I18" s="244"/>
      <c r="J18" s="201"/>
      <c r="K18" s="120">
        <v>0.1</v>
      </c>
      <c r="L18" s="244"/>
      <c r="M18" s="201"/>
      <c r="N18" s="120">
        <v>0.3</v>
      </c>
      <c r="O18" s="244"/>
      <c r="P18" s="201"/>
      <c r="Q18" s="244"/>
      <c r="R18" s="244"/>
      <c r="S18" s="245"/>
      <c r="T18" s="245"/>
      <c r="U18" s="243" t="s">
        <v>422</v>
      </c>
      <c r="V18" s="243" t="s">
        <v>423</v>
      </c>
      <c r="W18" s="246" t="s">
        <v>74</v>
      </c>
      <c r="X18" s="201" t="s">
        <v>398</v>
      </c>
      <c r="Y18" s="201" t="s">
        <v>399</v>
      </c>
      <c r="Z18" s="246" t="s">
        <v>83</v>
      </c>
      <c r="AA18" s="201" t="s">
        <v>400</v>
      </c>
      <c r="AB18" s="247" t="s">
        <v>79</v>
      </c>
      <c r="AC18" s="247" t="s">
        <v>74</v>
      </c>
      <c r="AD18" s="247" t="s">
        <v>106</v>
      </c>
      <c r="AE18" s="247" t="s">
        <v>81</v>
      </c>
      <c r="AF18" s="246" t="s">
        <v>94</v>
      </c>
      <c r="AG18" s="246">
        <v>2022</v>
      </c>
      <c r="AH18" s="246" t="s">
        <v>94</v>
      </c>
      <c r="AI18" s="247" t="s">
        <v>83</v>
      </c>
      <c r="AJ18" s="247" t="s">
        <v>325</v>
      </c>
      <c r="AK18" s="204" t="s">
        <v>424</v>
      </c>
      <c r="AL18" s="204" t="s">
        <v>392</v>
      </c>
      <c r="AM18" s="248" t="s">
        <v>281</v>
      </c>
      <c r="AN18" s="243"/>
      <c r="AO18" s="243" t="s">
        <v>420</v>
      </c>
      <c r="AP18" s="243" t="s">
        <v>403</v>
      </c>
      <c r="AQ18" s="243"/>
      <c r="AR18" s="201" t="s">
        <v>393</v>
      </c>
      <c r="AS18" s="209"/>
      <c r="AT18" s="201" t="s">
        <v>394</v>
      </c>
      <c r="AU18" s="250"/>
      <c r="AV18" s="250"/>
      <c r="AW18" s="257"/>
      <c r="AX18" s="257"/>
      <c r="AY18" s="250"/>
      <c r="AZ18" s="249"/>
      <c r="BA18" s="209"/>
      <c r="BB18" s="209"/>
      <c r="BC18" s="250"/>
      <c r="BD18" s="250"/>
      <c r="BE18" s="258"/>
      <c r="BF18" s="258"/>
      <c r="BG18" s="250"/>
      <c r="BH18" s="249"/>
      <c r="BI18" s="210"/>
      <c r="BJ18" s="253"/>
    </row>
    <row r="19" spans="2:63" s="254" customFormat="1" ht="47.25" customHeight="1" x14ac:dyDescent="0.25">
      <c r="B19" s="242">
        <v>7</v>
      </c>
      <c r="C19" s="243" t="s">
        <v>425</v>
      </c>
      <c r="D19" s="199">
        <v>0.1</v>
      </c>
      <c r="E19" s="202">
        <v>0.3</v>
      </c>
      <c r="F19" s="244"/>
      <c r="G19" s="201"/>
      <c r="H19" s="202">
        <v>0.3</v>
      </c>
      <c r="I19" s="244"/>
      <c r="J19" s="201"/>
      <c r="K19" s="120">
        <v>0.1</v>
      </c>
      <c r="L19" s="244"/>
      <c r="M19" s="201"/>
      <c r="N19" s="120">
        <v>0.3</v>
      </c>
      <c r="O19" s="244"/>
      <c r="P19" s="201"/>
      <c r="Q19" s="244"/>
      <c r="R19" s="244"/>
      <c r="S19" s="245"/>
      <c r="T19" s="245"/>
      <c r="U19" s="243" t="s">
        <v>426</v>
      </c>
      <c r="V19" s="243" t="s">
        <v>427</v>
      </c>
      <c r="W19" s="246" t="s">
        <v>74</v>
      </c>
      <c r="X19" s="201" t="s">
        <v>398</v>
      </c>
      <c r="Y19" s="201" t="s">
        <v>399</v>
      </c>
      <c r="Z19" s="246" t="s">
        <v>83</v>
      </c>
      <c r="AA19" s="201" t="s">
        <v>400</v>
      </c>
      <c r="AB19" s="247" t="s">
        <v>79</v>
      </c>
      <c r="AC19" s="247" t="s">
        <v>74</v>
      </c>
      <c r="AD19" s="247" t="s">
        <v>106</v>
      </c>
      <c r="AE19" s="247" t="s">
        <v>81</v>
      </c>
      <c r="AF19" s="246" t="s">
        <v>94</v>
      </c>
      <c r="AG19" s="246">
        <v>2022</v>
      </c>
      <c r="AH19" s="246" t="s">
        <v>94</v>
      </c>
      <c r="AI19" s="247" t="s">
        <v>83</v>
      </c>
      <c r="AJ19" s="247" t="s">
        <v>325</v>
      </c>
      <c r="AK19" s="204" t="s">
        <v>401</v>
      </c>
      <c r="AL19" s="204" t="s">
        <v>392</v>
      </c>
      <c r="AM19" s="248" t="s">
        <v>281</v>
      </c>
      <c r="AN19" s="243"/>
      <c r="AO19" s="243" t="s">
        <v>420</v>
      </c>
      <c r="AP19" s="204" t="s">
        <v>403</v>
      </c>
      <c r="AQ19" s="204"/>
      <c r="AR19" s="201" t="s">
        <v>393</v>
      </c>
      <c r="AS19" s="209"/>
      <c r="AT19" s="201" t="s">
        <v>394</v>
      </c>
      <c r="AU19" s="250"/>
      <c r="AV19" s="250"/>
      <c r="AW19" s="206"/>
      <c r="AX19" s="206"/>
      <c r="AY19" s="249"/>
      <c r="AZ19" s="249"/>
      <c r="BA19" s="259"/>
      <c r="BB19" s="209"/>
      <c r="BC19" s="250"/>
      <c r="BD19" s="250"/>
      <c r="BE19" s="206"/>
      <c r="BF19" s="206"/>
      <c r="BG19" s="249"/>
      <c r="BH19" s="249"/>
      <c r="BI19" s="210"/>
      <c r="BJ19" s="260"/>
    </row>
    <row r="20" spans="2:63" s="263" customFormat="1" ht="54" customHeight="1" x14ac:dyDescent="0.25">
      <c r="B20" s="242">
        <v>8</v>
      </c>
      <c r="C20" s="243" t="s">
        <v>428</v>
      </c>
      <c r="D20" s="199">
        <v>0.1</v>
      </c>
      <c r="E20" s="202">
        <v>0.3</v>
      </c>
      <c r="F20" s="244"/>
      <c r="G20" s="201"/>
      <c r="H20" s="202">
        <v>0.3</v>
      </c>
      <c r="I20" s="244"/>
      <c r="J20" s="201"/>
      <c r="K20" s="120">
        <v>0.1</v>
      </c>
      <c r="L20" s="244"/>
      <c r="M20" s="201"/>
      <c r="N20" s="120">
        <v>0.3</v>
      </c>
      <c r="O20" s="244"/>
      <c r="P20" s="201"/>
      <c r="Q20" s="244"/>
      <c r="R20" s="244"/>
      <c r="S20" s="245"/>
      <c r="T20" s="245"/>
      <c r="U20" s="243" t="s">
        <v>429</v>
      </c>
      <c r="V20" s="243" t="s">
        <v>430</v>
      </c>
      <c r="W20" s="246" t="s">
        <v>74</v>
      </c>
      <c r="X20" s="201" t="s">
        <v>398</v>
      </c>
      <c r="Y20" s="201" t="s">
        <v>399</v>
      </c>
      <c r="Z20" s="246" t="s">
        <v>83</v>
      </c>
      <c r="AA20" s="201" t="s">
        <v>400</v>
      </c>
      <c r="AB20" s="247" t="s">
        <v>79</v>
      </c>
      <c r="AC20" s="247" t="s">
        <v>74</v>
      </c>
      <c r="AD20" s="247" t="s">
        <v>106</v>
      </c>
      <c r="AE20" s="247" t="s">
        <v>81</v>
      </c>
      <c r="AF20" s="246" t="s">
        <v>94</v>
      </c>
      <c r="AG20" s="246">
        <v>2022</v>
      </c>
      <c r="AH20" s="246" t="s">
        <v>94</v>
      </c>
      <c r="AI20" s="247" t="s">
        <v>83</v>
      </c>
      <c r="AJ20" s="247" t="s">
        <v>325</v>
      </c>
      <c r="AK20" s="204" t="s">
        <v>401</v>
      </c>
      <c r="AL20" s="204" t="s">
        <v>392</v>
      </c>
      <c r="AM20" s="248" t="s">
        <v>281</v>
      </c>
      <c r="AN20" s="243"/>
      <c r="AO20" s="243" t="s">
        <v>420</v>
      </c>
      <c r="AP20" s="204" t="s">
        <v>403</v>
      </c>
      <c r="AQ20" s="204"/>
      <c r="AR20" s="201" t="s">
        <v>393</v>
      </c>
      <c r="AS20" s="261"/>
      <c r="AT20" s="201" t="s">
        <v>394</v>
      </c>
      <c r="AU20" s="250"/>
      <c r="AV20" s="250"/>
      <c r="AW20" s="206"/>
      <c r="AX20" s="206"/>
      <c r="AY20" s="249"/>
      <c r="AZ20" s="249"/>
      <c r="BA20" s="262"/>
      <c r="BB20" s="209"/>
      <c r="BC20" s="250"/>
      <c r="BD20" s="250"/>
      <c r="BE20" s="258"/>
      <c r="BF20" s="206"/>
      <c r="BG20" s="249"/>
      <c r="BH20" s="249"/>
      <c r="BI20" s="210"/>
      <c r="BJ20" s="253"/>
      <c r="BK20" s="254"/>
    </row>
    <row r="21" spans="2:63" s="263" customFormat="1" ht="51.75" customHeight="1" x14ac:dyDescent="0.25">
      <c r="B21" s="242">
        <v>9</v>
      </c>
      <c r="C21" s="243" t="s">
        <v>431</v>
      </c>
      <c r="D21" s="199">
        <v>0.1</v>
      </c>
      <c r="E21" s="202">
        <v>0.3</v>
      </c>
      <c r="F21" s="264"/>
      <c r="G21" s="201"/>
      <c r="H21" s="202">
        <v>0.3</v>
      </c>
      <c r="I21" s="264"/>
      <c r="J21" s="201"/>
      <c r="K21" s="120">
        <v>0.1</v>
      </c>
      <c r="L21" s="264"/>
      <c r="M21" s="201"/>
      <c r="N21" s="120">
        <v>0.3</v>
      </c>
      <c r="O21" s="264"/>
      <c r="P21" s="201"/>
      <c r="Q21" s="264"/>
      <c r="R21" s="264"/>
      <c r="S21" s="245"/>
      <c r="T21" s="245"/>
      <c r="U21" s="243" t="s">
        <v>432</v>
      </c>
      <c r="V21" s="243" t="s">
        <v>433</v>
      </c>
      <c r="W21" s="246" t="s">
        <v>74</v>
      </c>
      <c r="X21" s="201" t="s">
        <v>398</v>
      </c>
      <c r="Y21" s="201" t="s">
        <v>399</v>
      </c>
      <c r="Z21" s="246" t="s">
        <v>83</v>
      </c>
      <c r="AA21" s="201" t="s">
        <v>400</v>
      </c>
      <c r="AB21" s="247" t="s">
        <v>79</v>
      </c>
      <c r="AC21" s="247" t="s">
        <v>74</v>
      </c>
      <c r="AD21" s="247" t="s">
        <v>106</v>
      </c>
      <c r="AE21" s="247" t="s">
        <v>81</v>
      </c>
      <c r="AF21" s="246" t="s">
        <v>94</v>
      </c>
      <c r="AG21" s="246">
        <v>2022</v>
      </c>
      <c r="AH21" s="246" t="s">
        <v>94</v>
      </c>
      <c r="AI21" s="247" t="s">
        <v>83</v>
      </c>
      <c r="AJ21" s="247" t="s">
        <v>325</v>
      </c>
      <c r="AK21" s="204" t="s">
        <v>424</v>
      </c>
      <c r="AL21" s="204" t="s">
        <v>392</v>
      </c>
      <c r="AM21" s="248" t="s">
        <v>281</v>
      </c>
      <c r="AN21" s="243"/>
      <c r="AO21" s="243" t="s">
        <v>420</v>
      </c>
      <c r="AP21" s="243" t="s">
        <v>403</v>
      </c>
      <c r="AQ21" s="243"/>
      <c r="AR21" s="201" t="s">
        <v>393</v>
      </c>
      <c r="AS21" s="209"/>
      <c r="AT21" s="201" t="s">
        <v>394</v>
      </c>
      <c r="AU21" s="250"/>
      <c r="AV21" s="250"/>
      <c r="AW21" s="265"/>
      <c r="AX21" s="206"/>
      <c r="AY21" s="249"/>
      <c r="AZ21" s="249"/>
      <c r="BA21" s="266"/>
      <c r="BB21" s="209"/>
      <c r="BC21" s="250"/>
      <c r="BD21" s="250"/>
      <c r="BE21" s="206"/>
      <c r="BF21" s="206"/>
      <c r="BG21" s="249"/>
      <c r="BH21" s="249"/>
      <c r="BI21" s="200"/>
      <c r="BJ21" s="253"/>
      <c r="BK21" s="254"/>
    </row>
    <row r="22" spans="2:63" s="263" customFormat="1" ht="67.5" customHeight="1" thickBot="1" x14ac:dyDescent="0.3">
      <c r="B22" s="267">
        <v>10</v>
      </c>
      <c r="C22" s="268" t="s">
        <v>434</v>
      </c>
      <c r="D22" s="212">
        <v>0.1</v>
      </c>
      <c r="E22" s="214">
        <v>0.3</v>
      </c>
      <c r="F22" s="269"/>
      <c r="G22" s="213"/>
      <c r="H22" s="214">
        <v>0.3</v>
      </c>
      <c r="I22" s="269"/>
      <c r="J22" s="213"/>
      <c r="K22" s="143">
        <v>0.1</v>
      </c>
      <c r="L22" s="269"/>
      <c r="M22" s="213"/>
      <c r="N22" s="143">
        <v>0.3</v>
      </c>
      <c r="O22" s="269"/>
      <c r="P22" s="213"/>
      <c r="Q22" s="269"/>
      <c r="R22" s="269"/>
      <c r="S22" s="270"/>
      <c r="T22" s="270"/>
      <c r="U22" s="268" t="s">
        <v>435</v>
      </c>
      <c r="V22" s="268" t="s">
        <v>436</v>
      </c>
      <c r="W22" s="271" t="s">
        <v>92</v>
      </c>
      <c r="X22" s="220" t="s">
        <v>437</v>
      </c>
      <c r="Y22" s="220" t="s">
        <v>438</v>
      </c>
      <c r="Z22" s="271" t="s">
        <v>418</v>
      </c>
      <c r="AA22" s="213" t="s">
        <v>400</v>
      </c>
      <c r="AB22" s="272" t="s">
        <v>79</v>
      </c>
      <c r="AC22" s="271" t="s">
        <v>185</v>
      </c>
      <c r="AD22" s="272" t="s">
        <v>106</v>
      </c>
      <c r="AE22" s="272" t="s">
        <v>81</v>
      </c>
      <c r="AF22" s="271" t="s">
        <v>94</v>
      </c>
      <c r="AG22" s="271">
        <v>2022</v>
      </c>
      <c r="AH22" s="271" t="s">
        <v>94</v>
      </c>
      <c r="AI22" s="272" t="s">
        <v>83</v>
      </c>
      <c r="AJ22" s="272" t="s">
        <v>325</v>
      </c>
      <c r="AK22" s="216" t="s">
        <v>439</v>
      </c>
      <c r="AL22" s="216" t="s">
        <v>392</v>
      </c>
      <c r="AM22" s="273" t="s">
        <v>281</v>
      </c>
      <c r="AN22" s="268"/>
      <c r="AO22" s="268" t="s">
        <v>420</v>
      </c>
      <c r="AP22" s="216" t="s">
        <v>440</v>
      </c>
      <c r="AQ22" s="216"/>
      <c r="AR22" s="213" t="s">
        <v>393</v>
      </c>
      <c r="AS22" s="271"/>
      <c r="AT22" s="213" t="s">
        <v>394</v>
      </c>
      <c r="AU22" s="274"/>
      <c r="AV22" s="274"/>
      <c r="AW22" s="218"/>
      <c r="AX22" s="218"/>
      <c r="AY22" s="275"/>
      <c r="AZ22" s="275"/>
      <c r="BA22" s="276"/>
      <c r="BB22" s="220"/>
      <c r="BC22" s="274"/>
      <c r="BD22" s="274"/>
      <c r="BE22" s="277"/>
      <c r="BF22" s="278"/>
      <c r="BG22" s="275"/>
      <c r="BH22" s="275"/>
      <c r="BI22" s="221"/>
      <c r="BJ22" s="222"/>
      <c r="BK22" s="254"/>
    </row>
    <row r="23" spans="2:63" s="283" customFormat="1" x14ac:dyDescent="0.25">
      <c r="B23" s="263"/>
      <c r="C23" s="279"/>
      <c r="D23" s="280">
        <f>SUM(D13:D22)</f>
        <v>0.99999999999999989</v>
      </c>
      <c r="E23" s="254"/>
      <c r="F23" s="254"/>
      <c r="G23" s="254"/>
      <c r="H23" s="254"/>
      <c r="I23" s="254"/>
      <c r="J23" s="254"/>
      <c r="K23" s="254"/>
      <c r="L23" s="254"/>
      <c r="M23" s="254"/>
      <c r="N23" s="254"/>
      <c r="O23" s="254"/>
      <c r="P23" s="254"/>
      <c r="Q23" s="254"/>
      <c r="R23" s="254"/>
      <c r="S23" s="254"/>
      <c r="T23" s="254"/>
      <c r="U23" s="279"/>
      <c r="V23" s="279"/>
      <c r="W23" s="254"/>
      <c r="X23" s="254"/>
      <c r="Y23" s="254"/>
      <c r="Z23" s="263"/>
      <c r="AA23" s="281"/>
      <c r="AB23" s="254"/>
      <c r="AC23" s="254"/>
      <c r="AD23" s="254"/>
      <c r="AE23" s="254"/>
      <c r="AF23" s="281"/>
      <c r="AG23" s="281"/>
      <c r="AH23" s="281"/>
      <c r="AI23" s="254"/>
      <c r="AJ23" s="254"/>
      <c r="AK23" s="279"/>
      <c r="AL23" s="282"/>
      <c r="AM23" s="282"/>
      <c r="AN23" s="282"/>
      <c r="AO23" s="282"/>
      <c r="AP23" s="279"/>
      <c r="AQ23" s="279"/>
      <c r="AR23" s="281"/>
      <c r="AS23" s="281"/>
      <c r="AT23" s="281"/>
      <c r="BE23" s="284"/>
      <c r="BF23" s="283">
        <f>12+4+2+6+6+11+4+1+5+2+5+5+8+5</f>
        <v>76</v>
      </c>
      <c r="BK23" s="281"/>
    </row>
    <row r="24" spans="2:63" s="283" customFormat="1" x14ac:dyDescent="0.25">
      <c r="B24" s="263"/>
      <c r="C24" s="279"/>
      <c r="D24" s="280"/>
      <c r="E24" s="254"/>
      <c r="F24" s="254"/>
      <c r="G24" s="254"/>
      <c r="H24" s="254"/>
      <c r="I24" s="254"/>
      <c r="J24" s="254"/>
      <c r="K24" s="254"/>
      <c r="L24" s="254"/>
      <c r="M24" s="254"/>
      <c r="N24" s="254"/>
      <c r="O24" s="254"/>
      <c r="P24" s="254"/>
      <c r="Q24" s="254"/>
      <c r="R24" s="254"/>
      <c r="S24" s="254"/>
      <c r="T24" s="254"/>
      <c r="U24" s="279"/>
      <c r="V24" s="279"/>
      <c r="W24" s="254"/>
      <c r="X24" s="254"/>
      <c r="Y24" s="254"/>
      <c r="Z24" s="263"/>
      <c r="AA24" s="281"/>
      <c r="AB24" s="254"/>
      <c r="AC24" s="254"/>
      <c r="AD24" s="254"/>
      <c r="AE24" s="254"/>
      <c r="AF24" s="281"/>
      <c r="AG24" s="281"/>
      <c r="AH24" s="281"/>
      <c r="AI24" s="254"/>
      <c r="AJ24" s="254"/>
      <c r="AK24" s="279"/>
      <c r="AL24" s="282"/>
      <c r="AM24" s="282"/>
      <c r="AN24" s="282"/>
      <c r="AO24" s="282"/>
      <c r="AP24" s="279"/>
      <c r="AQ24" s="279"/>
      <c r="AR24" s="281"/>
      <c r="AS24" s="281"/>
      <c r="AT24" s="281"/>
      <c r="BE24" s="284"/>
      <c r="BK24" s="281"/>
    </row>
    <row r="25" spans="2:63" s="283" customFormat="1" x14ac:dyDescent="0.25">
      <c r="B25" s="263"/>
      <c r="C25" s="285"/>
      <c r="D25" s="280"/>
      <c r="E25" s="254"/>
      <c r="F25" s="254"/>
      <c r="G25" s="254"/>
      <c r="H25" s="254"/>
      <c r="I25" s="254"/>
      <c r="J25" s="254"/>
      <c r="K25" s="254"/>
      <c r="L25" s="254"/>
      <c r="M25" s="254"/>
      <c r="N25" s="254"/>
      <c r="O25" s="254"/>
      <c r="P25" s="254"/>
      <c r="Q25" s="254"/>
      <c r="R25" s="254"/>
      <c r="S25" s="254"/>
      <c r="T25" s="254"/>
      <c r="U25" s="279"/>
      <c r="V25" s="279"/>
      <c r="W25" s="254"/>
      <c r="X25" s="254"/>
      <c r="Y25" s="254"/>
      <c r="Z25" s="263"/>
      <c r="AA25" s="281"/>
      <c r="AB25" s="254"/>
      <c r="AC25" s="254"/>
      <c r="AD25" s="254"/>
      <c r="AE25" s="254"/>
      <c r="AF25" s="281"/>
      <c r="AG25" s="281"/>
      <c r="AH25" s="281"/>
      <c r="AI25" s="254"/>
      <c r="AJ25" s="254"/>
      <c r="AK25" s="279"/>
      <c r="AL25" s="282"/>
      <c r="AM25" s="282"/>
      <c r="AN25" s="282"/>
      <c r="AO25" s="282"/>
      <c r="AP25" s="279"/>
      <c r="AQ25" s="279"/>
      <c r="AR25" s="281"/>
      <c r="AS25" s="281"/>
      <c r="AT25" s="281"/>
      <c r="BE25" s="284"/>
      <c r="BK25" s="281"/>
    </row>
    <row r="26" spans="2:63" s="290" customFormat="1" x14ac:dyDescent="0.25">
      <c r="B26" s="286"/>
      <c r="C26" s="287"/>
      <c r="D26" s="288"/>
      <c r="E26" s="238"/>
      <c r="F26" s="238"/>
      <c r="G26" s="238"/>
      <c r="H26" s="238"/>
      <c r="I26" s="238"/>
      <c r="J26" s="238"/>
      <c r="K26" s="238"/>
      <c r="L26" s="238"/>
      <c r="M26" s="238"/>
      <c r="N26" s="238"/>
      <c r="O26" s="238"/>
      <c r="P26" s="238"/>
      <c r="Q26" s="238"/>
      <c r="R26" s="238"/>
      <c r="S26" s="238"/>
      <c r="T26" s="238"/>
      <c r="U26" s="287"/>
      <c r="V26" s="287"/>
      <c r="W26" s="238"/>
      <c r="X26" s="238"/>
      <c r="Y26" s="238"/>
      <c r="Z26" s="286"/>
      <c r="AA26" s="236"/>
      <c r="AB26" s="238"/>
      <c r="AC26" s="238"/>
      <c r="AD26" s="238"/>
      <c r="AE26" s="238"/>
      <c r="AF26" s="236"/>
      <c r="AG26" s="236"/>
      <c r="AH26" s="236"/>
      <c r="AI26" s="238"/>
      <c r="AJ26" s="238"/>
      <c r="AK26" s="287"/>
      <c r="AL26" s="289"/>
      <c r="AM26" s="289"/>
      <c r="AN26" s="289"/>
      <c r="AO26" s="289"/>
      <c r="AP26" s="287"/>
      <c r="AQ26" s="287"/>
      <c r="AR26" s="236"/>
      <c r="AS26" s="236"/>
      <c r="AT26" s="236"/>
      <c r="BE26" s="291"/>
      <c r="BK26" s="236"/>
    </row>
    <row r="27" spans="2:63" s="290" customFormat="1" x14ac:dyDescent="0.25">
      <c r="B27" s="286"/>
      <c r="C27" s="287"/>
      <c r="D27" s="288"/>
      <c r="E27" s="238"/>
      <c r="F27" s="238"/>
      <c r="G27" s="238"/>
      <c r="H27" s="238"/>
      <c r="I27" s="238"/>
      <c r="J27" s="238"/>
      <c r="K27" s="238"/>
      <c r="L27" s="238"/>
      <c r="M27" s="238"/>
      <c r="N27" s="238"/>
      <c r="O27" s="238"/>
      <c r="P27" s="238"/>
      <c r="Q27" s="238"/>
      <c r="R27" s="238"/>
      <c r="S27" s="238"/>
      <c r="T27" s="238"/>
      <c r="U27" s="287"/>
      <c r="V27" s="287"/>
      <c r="W27" s="238"/>
      <c r="X27" s="238"/>
      <c r="Y27" s="238"/>
      <c r="Z27" s="286"/>
      <c r="AA27" s="236"/>
      <c r="AB27" s="238"/>
      <c r="AC27" s="238"/>
      <c r="AD27" s="238"/>
      <c r="AE27" s="238"/>
      <c r="AF27" s="236"/>
      <c r="AG27" s="236"/>
      <c r="AH27" s="236"/>
      <c r="AI27" s="238"/>
      <c r="AJ27" s="238"/>
      <c r="AK27" s="287"/>
      <c r="AL27" s="289"/>
      <c r="AM27" s="289"/>
      <c r="AN27" s="289"/>
      <c r="AO27" s="289"/>
      <c r="AP27" s="287"/>
      <c r="AQ27" s="287"/>
      <c r="AR27" s="236"/>
      <c r="AS27" s="236"/>
      <c r="AT27" s="236"/>
      <c r="BE27" s="292"/>
      <c r="BK27" s="236"/>
    </row>
    <row r="28" spans="2:63" s="290" customFormat="1" x14ac:dyDescent="0.25">
      <c r="B28" s="286"/>
      <c r="C28" s="287"/>
      <c r="D28" s="288"/>
      <c r="E28" s="238"/>
      <c r="F28" s="238"/>
      <c r="G28" s="238"/>
      <c r="H28" s="238"/>
      <c r="I28" s="238"/>
      <c r="J28" s="238"/>
      <c r="K28" s="238"/>
      <c r="L28" s="238"/>
      <c r="M28" s="238"/>
      <c r="N28" s="238"/>
      <c r="O28" s="238"/>
      <c r="P28" s="238"/>
      <c r="Q28" s="238"/>
      <c r="R28" s="238"/>
      <c r="S28" s="238"/>
      <c r="T28" s="238"/>
      <c r="U28" s="287"/>
      <c r="V28" s="287"/>
      <c r="W28" s="238"/>
      <c r="X28" s="238"/>
      <c r="Y28" s="238"/>
      <c r="Z28" s="286"/>
      <c r="AA28" s="236"/>
      <c r="AB28" s="238"/>
      <c r="AC28" s="238"/>
      <c r="AD28" s="238"/>
      <c r="AE28" s="238"/>
      <c r="AF28" s="236"/>
      <c r="AG28" s="236"/>
      <c r="AH28" s="236"/>
      <c r="AI28" s="238"/>
      <c r="AJ28" s="238"/>
      <c r="AK28" s="287"/>
      <c r="AL28" s="289"/>
      <c r="AM28" s="289"/>
      <c r="AN28" s="289"/>
      <c r="AO28" s="289"/>
      <c r="AP28" s="287"/>
      <c r="AQ28" s="287"/>
      <c r="AR28" s="236"/>
      <c r="AS28" s="236"/>
      <c r="AT28" s="236"/>
      <c r="BE28" s="292"/>
      <c r="BK28" s="236"/>
    </row>
    <row r="29" spans="2:63" s="290" customFormat="1" x14ac:dyDescent="0.25">
      <c r="B29" s="286"/>
      <c r="C29" s="287"/>
      <c r="D29" s="288"/>
      <c r="E29" s="238"/>
      <c r="F29" s="238"/>
      <c r="G29" s="238"/>
      <c r="H29" s="238"/>
      <c r="I29" s="238"/>
      <c r="J29" s="238"/>
      <c r="K29" s="238"/>
      <c r="L29" s="238"/>
      <c r="M29" s="238"/>
      <c r="N29" s="238"/>
      <c r="O29" s="238"/>
      <c r="P29" s="238"/>
      <c r="Q29" s="238"/>
      <c r="R29" s="238"/>
      <c r="S29" s="238"/>
      <c r="T29" s="238"/>
      <c r="U29" s="287"/>
      <c r="V29" s="287"/>
      <c r="W29" s="238"/>
      <c r="X29" s="238"/>
      <c r="Y29" s="238"/>
      <c r="Z29" s="286"/>
      <c r="AA29" s="236"/>
      <c r="AB29" s="238"/>
      <c r="AC29" s="238"/>
      <c r="AD29" s="238"/>
      <c r="AE29" s="238"/>
      <c r="AF29" s="236"/>
      <c r="AG29" s="236"/>
      <c r="AH29" s="236"/>
      <c r="AI29" s="238"/>
      <c r="AJ29" s="238"/>
      <c r="AK29" s="287"/>
      <c r="AL29" s="289"/>
      <c r="AM29" s="289"/>
      <c r="AN29" s="289"/>
      <c r="AO29" s="289"/>
      <c r="AP29" s="287"/>
      <c r="AQ29" s="287"/>
      <c r="AR29" s="236"/>
      <c r="AS29" s="236"/>
      <c r="AT29" s="236"/>
      <c r="BE29" s="292"/>
      <c r="BK29" s="236"/>
    </row>
    <row r="30" spans="2:63" s="290" customFormat="1" x14ac:dyDescent="0.25">
      <c r="B30" s="286"/>
      <c r="C30" s="287"/>
      <c r="D30" s="288"/>
      <c r="E30" s="238"/>
      <c r="F30" s="238"/>
      <c r="G30" s="238"/>
      <c r="H30" s="238"/>
      <c r="I30" s="238"/>
      <c r="J30" s="238"/>
      <c r="K30" s="238"/>
      <c r="L30" s="238"/>
      <c r="M30" s="238"/>
      <c r="N30" s="238"/>
      <c r="O30" s="238"/>
      <c r="P30" s="238"/>
      <c r="Q30" s="238"/>
      <c r="R30" s="238"/>
      <c r="S30" s="238"/>
      <c r="T30" s="238"/>
      <c r="U30" s="287"/>
      <c r="V30" s="287"/>
      <c r="W30" s="238"/>
      <c r="X30" s="238"/>
      <c r="Y30" s="238"/>
      <c r="Z30" s="286"/>
      <c r="AA30" s="236"/>
      <c r="AB30" s="238"/>
      <c r="AC30" s="238"/>
      <c r="AD30" s="238"/>
      <c r="AE30" s="238"/>
      <c r="AF30" s="236"/>
      <c r="AG30" s="236"/>
      <c r="AH30" s="236"/>
      <c r="AI30" s="238"/>
      <c r="AJ30" s="238"/>
      <c r="AK30" s="287"/>
      <c r="AL30" s="289"/>
      <c r="AM30" s="289"/>
      <c r="AN30" s="289"/>
      <c r="AO30" s="289"/>
      <c r="AP30" s="287"/>
      <c r="AQ30" s="287"/>
      <c r="AR30" s="236"/>
      <c r="AS30" s="236"/>
      <c r="AT30" s="236"/>
      <c r="BE30" s="292"/>
      <c r="BK30" s="236"/>
    </row>
    <row r="31" spans="2:63" s="290" customFormat="1" x14ac:dyDescent="0.25">
      <c r="B31" s="286"/>
      <c r="C31" s="287"/>
      <c r="D31" s="288"/>
      <c r="E31" s="238"/>
      <c r="F31" s="238"/>
      <c r="G31" s="238"/>
      <c r="H31" s="238"/>
      <c r="I31" s="238"/>
      <c r="J31" s="238"/>
      <c r="K31" s="238"/>
      <c r="L31" s="238"/>
      <c r="M31" s="238"/>
      <c r="N31" s="238"/>
      <c r="O31" s="238"/>
      <c r="P31" s="238"/>
      <c r="Q31" s="238"/>
      <c r="R31" s="238"/>
      <c r="S31" s="238"/>
      <c r="T31" s="238"/>
      <c r="U31" s="287"/>
      <c r="V31" s="287"/>
      <c r="W31" s="238"/>
      <c r="X31" s="238"/>
      <c r="Y31" s="238"/>
      <c r="Z31" s="286"/>
      <c r="AA31" s="236"/>
      <c r="AB31" s="238"/>
      <c r="AC31" s="238"/>
      <c r="AD31" s="238"/>
      <c r="AE31" s="238"/>
      <c r="AF31" s="236"/>
      <c r="AG31" s="236"/>
      <c r="AH31" s="236"/>
      <c r="AI31" s="238"/>
      <c r="AJ31" s="238"/>
      <c r="AK31" s="287"/>
      <c r="AL31" s="289"/>
      <c r="AM31" s="289"/>
      <c r="AN31" s="289"/>
      <c r="AO31" s="289"/>
      <c r="AP31" s="287"/>
      <c r="AQ31" s="287"/>
      <c r="AR31" s="236"/>
      <c r="AS31" s="236"/>
      <c r="AT31" s="236"/>
      <c r="BE31" s="292"/>
      <c r="BK31" s="236"/>
    </row>
    <row r="32" spans="2:63" s="290" customFormat="1" x14ac:dyDescent="0.25">
      <c r="B32" s="286"/>
      <c r="C32" s="287"/>
      <c r="D32" s="288"/>
      <c r="E32" s="238"/>
      <c r="F32" s="238"/>
      <c r="G32" s="238"/>
      <c r="H32" s="238"/>
      <c r="I32" s="238"/>
      <c r="J32" s="238"/>
      <c r="K32" s="238"/>
      <c r="L32" s="238"/>
      <c r="M32" s="238"/>
      <c r="N32" s="238"/>
      <c r="O32" s="238"/>
      <c r="P32" s="238"/>
      <c r="Q32" s="238"/>
      <c r="R32" s="238"/>
      <c r="S32" s="238"/>
      <c r="T32" s="238"/>
      <c r="U32" s="287"/>
      <c r="V32" s="287"/>
      <c r="W32" s="238"/>
      <c r="X32" s="238"/>
      <c r="Y32" s="238"/>
      <c r="Z32" s="286"/>
      <c r="AA32" s="236"/>
      <c r="AB32" s="238"/>
      <c r="AC32" s="238"/>
      <c r="AD32" s="238"/>
      <c r="AE32" s="238"/>
      <c r="AF32" s="236"/>
      <c r="AG32" s="236"/>
      <c r="AH32" s="236"/>
      <c r="AI32" s="238"/>
      <c r="AJ32" s="238"/>
      <c r="AK32" s="287"/>
      <c r="AL32" s="289"/>
      <c r="AM32" s="289"/>
      <c r="AN32" s="289"/>
      <c r="AO32" s="289"/>
      <c r="AP32" s="287"/>
      <c r="AQ32" s="287"/>
      <c r="AR32" s="236"/>
      <c r="AS32" s="236"/>
      <c r="AT32" s="236"/>
      <c r="BE32" s="292"/>
      <c r="BK32" s="236"/>
    </row>
    <row r="33" spans="2:63" s="290" customFormat="1" x14ac:dyDescent="0.25">
      <c r="B33" s="286"/>
      <c r="C33" s="224"/>
      <c r="D33" s="288"/>
      <c r="E33" s="238"/>
      <c r="F33" s="238"/>
      <c r="G33" s="238"/>
      <c r="H33" s="238"/>
      <c r="I33" s="238"/>
      <c r="J33" s="238"/>
      <c r="K33" s="238"/>
      <c r="L33" s="238"/>
      <c r="M33" s="238"/>
      <c r="N33" s="238"/>
      <c r="O33" s="238"/>
      <c r="P33" s="238"/>
      <c r="Q33" s="238"/>
      <c r="R33" s="238"/>
      <c r="S33" s="238"/>
      <c r="T33" s="238"/>
      <c r="U33" s="287"/>
      <c r="V33" s="287"/>
      <c r="W33" s="238"/>
      <c r="X33" s="238"/>
      <c r="Y33" s="238"/>
      <c r="Z33" s="286"/>
      <c r="AA33" s="236"/>
      <c r="AB33" s="238"/>
      <c r="AC33" s="238"/>
      <c r="AD33" s="238"/>
      <c r="AE33" s="238"/>
      <c r="AF33" s="236"/>
      <c r="AG33" s="236"/>
      <c r="AH33" s="236"/>
      <c r="AI33" s="238"/>
      <c r="AJ33" s="238"/>
      <c r="AK33" s="287"/>
      <c r="AL33" s="289"/>
      <c r="AM33" s="289"/>
      <c r="AN33" s="289"/>
      <c r="AO33" s="289"/>
      <c r="AP33" s="287"/>
      <c r="AQ33" s="287"/>
      <c r="AR33" s="236"/>
      <c r="AS33" s="236"/>
      <c r="AT33" s="236"/>
      <c r="BK33" s="236"/>
    </row>
    <row r="34" spans="2:63" s="290" customFormat="1" x14ac:dyDescent="0.25">
      <c r="B34" s="286"/>
      <c r="C34" s="287"/>
      <c r="D34" s="288"/>
      <c r="E34" s="238"/>
      <c r="F34" s="238"/>
      <c r="G34" s="238"/>
      <c r="H34" s="238"/>
      <c r="I34" s="238"/>
      <c r="J34" s="238"/>
      <c r="K34" s="238"/>
      <c r="L34" s="238"/>
      <c r="M34" s="238"/>
      <c r="N34" s="238"/>
      <c r="O34" s="238"/>
      <c r="P34" s="238"/>
      <c r="Q34" s="238"/>
      <c r="R34" s="238"/>
      <c r="S34" s="238"/>
      <c r="T34" s="238"/>
      <c r="U34" s="287"/>
      <c r="V34" s="287"/>
      <c r="W34" s="238"/>
      <c r="X34" s="238"/>
      <c r="Y34" s="238"/>
      <c r="Z34" s="286"/>
      <c r="AA34" s="236"/>
      <c r="AB34" s="238"/>
      <c r="AC34" s="238"/>
      <c r="AD34" s="238"/>
      <c r="AE34" s="238"/>
      <c r="AF34" s="236"/>
      <c r="AG34" s="236"/>
      <c r="AH34" s="236"/>
      <c r="AI34" s="238"/>
      <c r="AJ34" s="238"/>
      <c r="AK34" s="287"/>
      <c r="AL34" s="289"/>
      <c r="AM34" s="289"/>
      <c r="AN34" s="289"/>
      <c r="AO34" s="289"/>
      <c r="AP34" s="287"/>
      <c r="AQ34" s="287"/>
      <c r="AR34" s="236"/>
      <c r="AS34" s="236"/>
      <c r="AT34" s="236"/>
      <c r="BK34" s="236"/>
    </row>
    <row r="35" spans="2:63" s="290" customFormat="1" x14ac:dyDescent="0.25">
      <c r="B35" s="286"/>
      <c r="C35" s="287"/>
      <c r="D35" s="288"/>
      <c r="E35" s="238"/>
      <c r="F35" s="238"/>
      <c r="G35" s="238"/>
      <c r="H35" s="238"/>
      <c r="I35" s="238"/>
      <c r="J35" s="238"/>
      <c r="K35" s="238"/>
      <c r="L35" s="238"/>
      <c r="M35" s="238"/>
      <c r="N35" s="238"/>
      <c r="O35" s="238"/>
      <c r="P35" s="238"/>
      <c r="Q35" s="238"/>
      <c r="R35" s="238"/>
      <c r="S35" s="238"/>
      <c r="T35" s="238"/>
      <c r="U35" s="287"/>
      <c r="V35" s="287"/>
      <c r="W35" s="238"/>
      <c r="X35" s="238"/>
      <c r="Y35" s="238"/>
      <c r="Z35" s="286"/>
      <c r="AA35" s="236"/>
      <c r="AB35" s="238"/>
      <c r="AC35" s="238"/>
      <c r="AD35" s="238"/>
      <c r="AE35" s="238"/>
      <c r="AF35" s="236"/>
      <c r="AG35" s="236"/>
      <c r="AH35" s="236"/>
      <c r="AI35" s="238"/>
      <c r="AJ35" s="238"/>
      <c r="AK35" s="287"/>
      <c r="AL35" s="289"/>
      <c r="AM35" s="289"/>
      <c r="AN35" s="289"/>
      <c r="AO35" s="289"/>
      <c r="AP35" s="287"/>
      <c r="AQ35" s="287"/>
      <c r="AR35" s="236"/>
      <c r="AS35" s="236"/>
      <c r="AT35" s="236"/>
      <c r="BK35" s="236"/>
    </row>
    <row r="36" spans="2:63" s="290" customFormat="1" x14ac:dyDescent="0.25">
      <c r="B36" s="286"/>
      <c r="C36" s="287"/>
      <c r="D36" s="288"/>
      <c r="E36" s="238"/>
      <c r="F36" s="238"/>
      <c r="G36" s="238"/>
      <c r="H36" s="238"/>
      <c r="I36" s="238"/>
      <c r="J36" s="238"/>
      <c r="K36" s="238"/>
      <c r="L36" s="238"/>
      <c r="M36" s="238"/>
      <c r="N36" s="238"/>
      <c r="O36" s="238"/>
      <c r="P36" s="238"/>
      <c r="Q36" s="238"/>
      <c r="R36" s="238"/>
      <c r="S36" s="238"/>
      <c r="T36" s="238"/>
      <c r="U36" s="287"/>
      <c r="V36" s="287"/>
      <c r="W36" s="238"/>
      <c r="X36" s="238"/>
      <c r="Y36" s="238"/>
      <c r="Z36" s="286"/>
      <c r="AA36" s="236"/>
      <c r="AB36" s="238"/>
      <c r="AC36" s="238"/>
      <c r="AD36" s="238"/>
      <c r="AE36" s="238"/>
      <c r="AF36" s="236"/>
      <c r="AG36" s="236"/>
      <c r="AH36" s="236"/>
      <c r="AI36" s="238"/>
      <c r="AJ36" s="238"/>
      <c r="AK36" s="287"/>
      <c r="AL36" s="289"/>
      <c r="AM36" s="289"/>
      <c r="AN36" s="289"/>
      <c r="AO36" s="289"/>
      <c r="AP36" s="287"/>
      <c r="AQ36" s="287"/>
      <c r="AR36" s="236"/>
      <c r="AS36" s="236"/>
      <c r="AT36" s="236"/>
      <c r="BK36" s="236"/>
    </row>
    <row r="37" spans="2:63" s="290" customFormat="1" x14ac:dyDescent="0.25">
      <c r="B37" s="286"/>
      <c r="C37" s="287"/>
      <c r="D37" s="288"/>
      <c r="E37" s="238"/>
      <c r="F37" s="238"/>
      <c r="G37" s="238"/>
      <c r="H37" s="238"/>
      <c r="I37" s="238"/>
      <c r="J37" s="238"/>
      <c r="K37" s="238"/>
      <c r="L37" s="238"/>
      <c r="M37" s="238"/>
      <c r="N37" s="238"/>
      <c r="O37" s="238"/>
      <c r="P37" s="238"/>
      <c r="Q37" s="238"/>
      <c r="R37" s="238"/>
      <c r="S37" s="238"/>
      <c r="T37" s="238"/>
      <c r="U37" s="287"/>
      <c r="V37" s="287"/>
      <c r="W37" s="238"/>
      <c r="X37" s="238"/>
      <c r="Y37" s="238"/>
      <c r="Z37" s="286"/>
      <c r="AA37" s="236"/>
      <c r="AB37" s="238"/>
      <c r="AC37" s="238"/>
      <c r="AD37" s="238"/>
      <c r="AE37" s="238"/>
      <c r="AF37" s="236"/>
      <c r="AG37" s="236"/>
      <c r="AH37" s="236"/>
      <c r="AI37" s="238"/>
      <c r="AJ37" s="238"/>
      <c r="AK37" s="287"/>
      <c r="AL37" s="289"/>
      <c r="AM37" s="289"/>
      <c r="AN37" s="289"/>
      <c r="AO37" s="289"/>
      <c r="AP37" s="287"/>
      <c r="AQ37" s="287"/>
      <c r="AR37" s="236"/>
      <c r="AS37" s="236"/>
      <c r="AT37" s="236"/>
      <c r="BK37" s="236"/>
    </row>
    <row r="38" spans="2:63" s="290" customFormat="1" x14ac:dyDescent="0.25">
      <c r="B38" s="286"/>
      <c r="C38" s="287"/>
      <c r="D38" s="288"/>
      <c r="E38" s="238"/>
      <c r="F38" s="238"/>
      <c r="G38" s="238"/>
      <c r="H38" s="238"/>
      <c r="I38" s="238"/>
      <c r="J38" s="238"/>
      <c r="K38" s="238"/>
      <c r="L38" s="238"/>
      <c r="M38" s="238"/>
      <c r="N38" s="238"/>
      <c r="O38" s="238"/>
      <c r="P38" s="238"/>
      <c r="Q38" s="238"/>
      <c r="R38" s="238"/>
      <c r="S38" s="238"/>
      <c r="T38" s="238"/>
      <c r="U38" s="287"/>
      <c r="V38" s="287"/>
      <c r="W38" s="238"/>
      <c r="X38" s="238"/>
      <c r="Y38" s="238"/>
      <c r="Z38" s="286"/>
      <c r="AA38" s="236"/>
      <c r="AB38" s="238"/>
      <c r="AC38" s="238"/>
      <c r="AD38" s="238"/>
      <c r="AE38" s="238"/>
      <c r="AF38" s="236"/>
      <c r="AG38" s="236"/>
      <c r="AH38" s="236"/>
      <c r="AI38" s="238"/>
      <c r="AJ38" s="238"/>
      <c r="AK38" s="287"/>
      <c r="AL38" s="289"/>
      <c r="AM38" s="289"/>
      <c r="AN38" s="289"/>
      <c r="AO38" s="289"/>
      <c r="AP38" s="287"/>
      <c r="AQ38" s="287"/>
      <c r="AR38" s="236"/>
      <c r="AS38" s="236"/>
      <c r="AT38" s="236"/>
      <c r="BK38" s="236"/>
    </row>
    <row r="39" spans="2:63" s="290" customFormat="1" x14ac:dyDescent="0.25">
      <c r="B39" s="286"/>
      <c r="C39" s="287"/>
      <c r="D39" s="288"/>
      <c r="E39" s="238"/>
      <c r="F39" s="238"/>
      <c r="G39" s="238"/>
      <c r="H39" s="238"/>
      <c r="I39" s="238"/>
      <c r="J39" s="238"/>
      <c r="K39" s="238"/>
      <c r="L39" s="238"/>
      <c r="M39" s="238"/>
      <c r="N39" s="238"/>
      <c r="O39" s="238"/>
      <c r="P39" s="238"/>
      <c r="Q39" s="238"/>
      <c r="R39" s="238"/>
      <c r="S39" s="238"/>
      <c r="T39" s="238"/>
      <c r="U39" s="287"/>
      <c r="V39" s="287"/>
      <c r="W39" s="238"/>
      <c r="X39" s="238"/>
      <c r="Y39" s="238"/>
      <c r="Z39" s="286"/>
      <c r="AA39" s="236"/>
      <c r="AB39" s="238"/>
      <c r="AC39" s="238"/>
      <c r="AD39" s="238"/>
      <c r="AE39" s="238"/>
      <c r="AF39" s="236"/>
      <c r="AG39" s="236"/>
      <c r="AH39" s="236"/>
      <c r="AI39" s="238"/>
      <c r="AJ39" s="238"/>
      <c r="AK39" s="287"/>
      <c r="AL39" s="289"/>
      <c r="AM39" s="289"/>
      <c r="AN39" s="289"/>
      <c r="AO39" s="289"/>
      <c r="AP39" s="287"/>
      <c r="AQ39" s="287"/>
      <c r="AR39" s="236"/>
      <c r="AS39" s="236"/>
      <c r="AT39" s="236"/>
      <c r="BK39" s="236"/>
    </row>
    <row r="40" spans="2:63" s="290" customFormat="1" x14ac:dyDescent="0.25">
      <c r="B40" s="286"/>
      <c r="C40" s="287"/>
      <c r="D40" s="288"/>
      <c r="E40" s="238"/>
      <c r="F40" s="238"/>
      <c r="G40" s="238"/>
      <c r="H40" s="238"/>
      <c r="I40" s="238"/>
      <c r="J40" s="238"/>
      <c r="K40" s="238"/>
      <c r="L40" s="238"/>
      <c r="M40" s="238"/>
      <c r="N40" s="238"/>
      <c r="O40" s="238"/>
      <c r="P40" s="238"/>
      <c r="Q40" s="238"/>
      <c r="R40" s="238"/>
      <c r="S40" s="238"/>
      <c r="T40" s="238"/>
      <c r="U40" s="287"/>
      <c r="V40" s="287"/>
      <c r="W40" s="238"/>
      <c r="X40" s="238"/>
      <c r="Y40" s="238"/>
      <c r="Z40" s="286"/>
      <c r="AA40" s="236"/>
      <c r="AB40" s="238"/>
      <c r="AC40" s="238"/>
      <c r="AD40" s="238"/>
      <c r="AE40" s="238"/>
      <c r="AF40" s="236"/>
      <c r="AG40" s="236"/>
      <c r="AH40" s="236"/>
      <c r="AI40" s="238"/>
      <c r="AJ40" s="238"/>
      <c r="AK40" s="287"/>
      <c r="AL40" s="289"/>
      <c r="AM40" s="289"/>
      <c r="AN40" s="289"/>
      <c r="AO40" s="289"/>
      <c r="AP40" s="287"/>
      <c r="AQ40" s="287"/>
      <c r="AR40" s="236"/>
      <c r="AS40" s="236"/>
      <c r="AT40" s="236"/>
      <c r="BK40" s="236"/>
    </row>
    <row r="41" spans="2:63" s="290" customFormat="1" x14ac:dyDescent="0.25">
      <c r="B41" s="286"/>
      <c r="C41" s="287"/>
      <c r="D41" s="288"/>
      <c r="E41" s="238"/>
      <c r="F41" s="238"/>
      <c r="G41" s="238"/>
      <c r="H41" s="238"/>
      <c r="I41" s="238"/>
      <c r="J41" s="238"/>
      <c r="K41" s="238"/>
      <c r="L41" s="238"/>
      <c r="M41" s="238"/>
      <c r="N41" s="238"/>
      <c r="O41" s="238"/>
      <c r="P41" s="238"/>
      <c r="Q41" s="238"/>
      <c r="R41" s="238"/>
      <c r="S41" s="238"/>
      <c r="T41" s="238"/>
      <c r="U41" s="287"/>
      <c r="V41" s="287"/>
      <c r="W41" s="238"/>
      <c r="X41" s="238"/>
      <c r="Y41" s="238"/>
      <c r="Z41" s="286"/>
      <c r="AA41" s="236"/>
      <c r="AB41" s="238"/>
      <c r="AC41" s="238"/>
      <c r="AD41" s="238"/>
      <c r="AE41" s="238"/>
      <c r="AF41" s="236"/>
      <c r="AG41" s="236"/>
      <c r="AH41" s="236"/>
      <c r="AI41" s="238"/>
      <c r="AJ41" s="238"/>
      <c r="AK41" s="287"/>
      <c r="AL41" s="289"/>
      <c r="AM41" s="289"/>
      <c r="AN41" s="289"/>
      <c r="AO41" s="289"/>
      <c r="AP41" s="287"/>
      <c r="AQ41" s="287"/>
      <c r="AR41" s="236"/>
      <c r="AS41" s="236"/>
      <c r="AT41" s="236"/>
      <c r="BK41" s="236"/>
    </row>
    <row r="42" spans="2:63" s="290" customFormat="1" x14ac:dyDescent="0.25">
      <c r="C42" s="289"/>
      <c r="D42" s="236"/>
      <c r="E42" s="236"/>
      <c r="F42" s="236"/>
      <c r="G42" s="236"/>
      <c r="H42" s="236"/>
      <c r="I42" s="236"/>
      <c r="J42" s="236"/>
      <c r="K42" s="236"/>
      <c r="L42" s="236"/>
      <c r="M42" s="236"/>
      <c r="N42" s="236"/>
      <c r="O42" s="236"/>
      <c r="P42" s="236"/>
      <c r="Q42" s="236"/>
      <c r="R42" s="236"/>
      <c r="S42" s="236"/>
      <c r="T42" s="236"/>
      <c r="U42" s="289"/>
      <c r="V42" s="289"/>
      <c r="W42" s="236"/>
      <c r="X42" s="236"/>
      <c r="Y42" s="236"/>
      <c r="Z42" s="286"/>
      <c r="AA42" s="236"/>
      <c r="AB42" s="238"/>
      <c r="AC42" s="238"/>
      <c r="AD42" s="238"/>
      <c r="AE42" s="238"/>
      <c r="AF42" s="236"/>
      <c r="AG42" s="236"/>
      <c r="AH42" s="236"/>
      <c r="AI42" s="238"/>
      <c r="AJ42" s="238"/>
      <c r="AK42" s="287"/>
      <c r="AL42" s="289"/>
      <c r="AM42" s="289"/>
      <c r="AN42" s="289"/>
      <c r="AO42" s="289"/>
      <c r="AP42" s="287"/>
      <c r="AQ42" s="287"/>
      <c r="AR42" s="236"/>
      <c r="AS42" s="236"/>
      <c r="AT42" s="236"/>
      <c r="BK42" s="236"/>
    </row>
    <row r="43" spans="2:63" s="290" customFormat="1" x14ac:dyDescent="0.25">
      <c r="C43" s="289"/>
      <c r="D43" s="236"/>
      <c r="E43" s="236"/>
      <c r="F43" s="236"/>
      <c r="G43" s="236"/>
      <c r="H43" s="236"/>
      <c r="I43" s="236"/>
      <c r="J43" s="236"/>
      <c r="K43" s="236"/>
      <c r="L43" s="236"/>
      <c r="M43" s="236"/>
      <c r="N43" s="236"/>
      <c r="O43" s="236"/>
      <c r="P43" s="236"/>
      <c r="Q43" s="236"/>
      <c r="R43" s="236"/>
      <c r="S43" s="236"/>
      <c r="T43" s="236"/>
      <c r="U43" s="289"/>
      <c r="V43" s="289"/>
      <c r="W43" s="236"/>
      <c r="X43" s="236"/>
      <c r="Y43" s="236"/>
      <c r="Z43" s="286"/>
      <c r="AA43" s="236"/>
      <c r="AB43" s="238"/>
      <c r="AC43" s="238"/>
      <c r="AD43" s="238"/>
      <c r="AE43" s="238"/>
      <c r="AF43" s="236"/>
      <c r="AG43" s="236"/>
      <c r="AH43" s="236"/>
      <c r="AI43" s="238"/>
      <c r="AJ43" s="238"/>
      <c r="AK43" s="287"/>
      <c r="AL43" s="289"/>
      <c r="AM43" s="289"/>
      <c r="AN43" s="289"/>
      <c r="AO43" s="289"/>
      <c r="AP43" s="287"/>
      <c r="AQ43" s="287"/>
      <c r="AR43" s="236"/>
      <c r="AS43" s="236"/>
      <c r="AT43" s="236"/>
      <c r="BK43" s="236"/>
    </row>
    <row r="44" spans="2:63" s="290" customFormat="1" x14ac:dyDescent="0.25">
      <c r="C44" s="289"/>
      <c r="D44" s="236"/>
      <c r="E44" s="236"/>
      <c r="F44" s="236"/>
      <c r="G44" s="236"/>
      <c r="H44" s="236"/>
      <c r="I44" s="236"/>
      <c r="J44" s="236"/>
      <c r="K44" s="236"/>
      <c r="L44" s="236"/>
      <c r="M44" s="236"/>
      <c r="N44" s="236"/>
      <c r="O44" s="236"/>
      <c r="P44" s="236"/>
      <c r="Q44" s="236"/>
      <c r="R44" s="236"/>
      <c r="S44" s="236"/>
      <c r="T44" s="236"/>
      <c r="U44" s="289"/>
      <c r="V44" s="289"/>
      <c r="W44" s="236"/>
      <c r="X44" s="236"/>
      <c r="Y44" s="236"/>
      <c r="Z44" s="286"/>
      <c r="AA44" s="236"/>
      <c r="AB44" s="238"/>
      <c r="AC44" s="238"/>
      <c r="AD44" s="238"/>
      <c r="AE44" s="238"/>
      <c r="AF44" s="236"/>
      <c r="AG44" s="236"/>
      <c r="AH44" s="236"/>
      <c r="AI44" s="238"/>
      <c r="AJ44" s="238"/>
      <c r="AK44" s="287"/>
      <c r="AL44" s="289"/>
      <c r="AM44" s="289"/>
      <c r="AN44" s="289"/>
      <c r="AO44" s="289"/>
      <c r="AP44" s="287"/>
      <c r="AQ44" s="287"/>
      <c r="AR44" s="236"/>
      <c r="AS44" s="236"/>
      <c r="AT44" s="236"/>
      <c r="BK44" s="236"/>
    </row>
    <row r="45" spans="2:63" s="290" customFormat="1" x14ac:dyDescent="0.25">
      <c r="C45" s="289"/>
      <c r="D45" s="236"/>
      <c r="E45" s="236"/>
      <c r="F45" s="236"/>
      <c r="G45" s="236"/>
      <c r="H45" s="236"/>
      <c r="I45" s="236"/>
      <c r="J45" s="236"/>
      <c r="K45" s="236"/>
      <c r="L45" s="236"/>
      <c r="M45" s="236"/>
      <c r="N45" s="236"/>
      <c r="O45" s="236"/>
      <c r="P45" s="236"/>
      <c r="Q45" s="236"/>
      <c r="R45" s="236"/>
      <c r="S45" s="236"/>
      <c r="T45" s="236"/>
      <c r="U45" s="289"/>
      <c r="V45" s="289"/>
      <c r="W45" s="236"/>
      <c r="X45" s="236"/>
      <c r="Y45" s="236"/>
      <c r="Z45" s="286"/>
      <c r="AA45" s="236"/>
      <c r="AB45" s="238"/>
      <c r="AC45" s="238"/>
      <c r="AD45" s="238"/>
      <c r="AE45" s="238"/>
      <c r="AF45" s="236"/>
      <c r="AG45" s="236"/>
      <c r="AH45" s="236"/>
      <c r="AI45" s="238"/>
      <c r="AJ45" s="238"/>
      <c r="AK45" s="287"/>
      <c r="AL45" s="289"/>
      <c r="AM45" s="289"/>
      <c r="AN45" s="289"/>
      <c r="AO45" s="289"/>
      <c r="AP45" s="287"/>
      <c r="AQ45" s="287"/>
      <c r="AR45" s="236"/>
      <c r="AS45" s="236"/>
      <c r="AT45" s="236"/>
      <c r="BK45" s="236"/>
    </row>
  </sheetData>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4">
    <dataValidation type="list" errorStyle="information" operator="equal" showInputMessage="1" showErrorMessage="1" error="Elija una Categoría" prompt="Elija una Categoría del menú desplegable" sqref="AS20">
      <formula1>NA()</formula1>
      <formula2>0</formula2>
    </dataValidation>
    <dataValidation type="list" operator="equal" allowBlank="1" showErrorMessage="1" sqref="AK23:AK45">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operator="equal" allowBlank="1" showErrorMessage="1" sqref="AK7">
      <formula1>0</formula1>
      <formula2>0</formula2>
    </dataValidation>
    <dataValidation type="list" operator="equal" allowBlank="1" showErrorMessage="1" sqref="Z23:Z45">
      <formula1>"Eficacia,Eficiencia,Efectividad,"</formula1>
      <formula2>0</formula2>
    </dataValidation>
    <dataValidation type="list" operator="equal" allowBlank="1" showErrorMessage="1" sqref="AP23:AQ45">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allowBlank="1" showInputMessage="1" showErrorMessage="1" errorTitle="Error de Selección" error="Seleccionar de la lista desplegable únicamente " sqref="C15:C22 U15:U22"/>
    <dataValidation type="list" allowBlank="1" showInputMessage="1" showErrorMessage="1" sqref="W13:W22">
      <formula1>Unidad_de_medida</formula1>
    </dataValidation>
    <dataValidation type="list" allowBlank="1" showInputMessage="1" showErrorMessage="1" sqref="Z13:Z22">
      <formula1>Tipo_de_indicador</formula1>
    </dataValidation>
    <dataValidation type="list" operator="equal" allowBlank="1" showErrorMessage="1" sqref="AJ13:AJ45">
      <formula1>",Distrital ,Dsitrital-Rural ,Distrital- Urbano,Entidad ,Localidad,UPZ,Departamental,Regional,Nacional"</formula1>
      <formula2>0</formula2>
    </dataValidation>
    <dataValidation type="list" operator="equal" allowBlank="1" showErrorMessage="1" sqref="AI13:AI45">
      <formula1>"Gestión"</formula1>
      <formula2>0</formula2>
    </dataValidation>
    <dataValidation type="list" operator="equal" allowBlank="1" showErrorMessage="1" sqref="AE13:AE45">
      <formula1>"Alta ,Media ,Baja"</formula1>
      <formula2>0</formula2>
    </dataValidation>
    <dataValidation type="list" operator="equal" allowBlank="1" showErrorMessage="1" sqref="AD13:AD45">
      <formula1>"Diario,Semanal,Mensual,Bimestral ,Trimestral,Semestral ,Anual"</formula1>
      <formula2>0</formula2>
    </dataValidation>
    <dataValidation type="list" operator="equal" allowBlank="1" showErrorMessage="1" sqref="AC13:AC45">
      <formula1>"Coeficiente,Índice o razón,Porcentaje,Tasa,Valor absoluto"</formula1>
      <formula2>0</formula2>
    </dataValidation>
    <dataValidation type="list" operator="equal" allowBlank="1" showErrorMessage="1" sqref="AB13:AB45">
      <formula1>"Alcaldía Local,Central,Sectorial,"</formula1>
      <formula2>0</formula2>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errorStyle="information" operator="equal" showInputMessage="1" showErrorMessage="1" prompt="Escoja el Proceso del Menú desplegable">
          <x14:formula1>
            <xm:f>'[POA Dir.Prevención 2022.xlsx]datos'!#REF!</xm:f>
          </x14:formula1>
          <xm:sqref>D7:Z7</xm:sqref>
        </x14:dataValidation>
        <x14:dataValidation type="list" operator="equal" allowBlank="1" showErrorMessage="1">
          <x14:formula1>
            <xm:f>'[POA Dir.Prevención 2022.xlsx]datos'!#REF!</xm:f>
          </x14:formula1>
          <xm:sqref>AP13:AQ22</xm:sqref>
        </x14:dataValidation>
        <x14:dataValidation type="list" allowBlank="1" showInputMessage="1" showErrorMessage="1">
          <x14:formula1>
            <xm:f>'[POA Dir.Prevención 2022.xlsx]datos'!#REF!</xm:f>
          </x14:formula1>
          <xm:sqref>AK13:AK22 AO13:AO22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1"/>
  <sheetViews>
    <sheetView showGridLines="0" zoomScale="70" zoomScaleNormal="70" workbookViewId="0">
      <selection activeCell="BM13" sqref="BM13"/>
    </sheetView>
  </sheetViews>
  <sheetFormatPr baseColWidth="10" defaultColWidth="20.42578125" defaultRowHeight="12.75" customHeight="1" x14ac:dyDescent="0.25"/>
  <cols>
    <col min="1" max="1" width="2" style="191" customWidth="1"/>
    <col min="2" max="2" width="10" style="192" customWidth="1"/>
    <col min="3" max="3" width="57.28515625" style="193" customWidth="1"/>
    <col min="4" max="4" width="12.140625" style="192" customWidth="1"/>
    <col min="5" max="20" width="11.42578125" style="192" customWidth="1"/>
    <col min="21" max="21" width="47.42578125" style="193" customWidth="1"/>
    <col min="22" max="22" width="67.42578125" style="193" customWidth="1"/>
    <col min="23" max="23" width="21.28515625" style="192" customWidth="1"/>
    <col min="24" max="25" width="21.85546875" style="192" customWidth="1"/>
    <col min="26" max="26" width="21.28515625" style="194" customWidth="1"/>
    <col min="27" max="27" width="21.42578125" style="194" customWidth="1"/>
    <col min="28" max="28" width="20.85546875" style="194" customWidth="1"/>
    <col min="29" max="29" width="21.28515625" style="194" customWidth="1"/>
    <col min="30" max="30" width="21" style="194" customWidth="1"/>
    <col min="31" max="31" width="21.42578125" style="194" customWidth="1"/>
    <col min="32" max="34" width="15.140625" style="194" customWidth="1"/>
    <col min="35" max="36" width="19.85546875" style="194" customWidth="1"/>
    <col min="37" max="43" width="47" style="195" customWidth="1"/>
    <col min="44" max="46" width="22.85546875" style="194" customWidth="1"/>
    <col min="47" max="48" width="20.42578125" style="194" hidden="1" customWidth="1"/>
    <col min="49" max="49" width="43.42578125" style="194" hidden="1" customWidth="1"/>
    <col min="50" max="50" width="33.7109375" style="192" hidden="1" customWidth="1"/>
    <col min="51" max="54" width="20.42578125" style="192" hidden="1" customWidth="1"/>
    <col min="55" max="55" width="8.7109375" style="192" hidden="1" customWidth="1"/>
    <col min="56" max="56" width="9" style="192" hidden="1" customWidth="1"/>
    <col min="57" max="57" width="39" style="192" hidden="1" customWidth="1"/>
    <col min="58" max="58" width="32.140625" style="192" hidden="1" customWidth="1"/>
    <col min="59" max="59" width="17" style="192" hidden="1" customWidth="1"/>
    <col min="60" max="60" width="16" style="192" hidden="1" customWidth="1"/>
    <col min="61" max="61" width="51.42578125" style="192" hidden="1" customWidth="1"/>
    <col min="62" max="62" width="36" style="192" hidden="1" customWidth="1"/>
    <col min="63" max="251" width="20.42578125" style="192" customWidth="1"/>
    <col min="252" max="16384" width="20.42578125" style="191"/>
  </cols>
  <sheetData>
    <row r="1" spans="2:251" s="235" customFormat="1" ht="6" customHeight="1" thickBot="1" x14ac:dyDescent="0.3">
      <c r="B1" s="296"/>
      <c r="C1" s="297"/>
      <c r="D1" s="296"/>
      <c r="E1" s="296"/>
      <c r="F1" s="296"/>
      <c r="G1" s="296"/>
      <c r="H1" s="296"/>
      <c r="I1" s="296"/>
      <c r="J1" s="296"/>
      <c r="K1" s="296"/>
      <c r="L1" s="296"/>
      <c r="M1" s="296"/>
      <c r="N1" s="296"/>
      <c r="O1" s="296"/>
      <c r="P1" s="296"/>
      <c r="Q1" s="296"/>
      <c r="R1" s="296"/>
      <c r="S1" s="296"/>
      <c r="T1" s="296"/>
      <c r="U1" s="297"/>
      <c r="V1" s="297"/>
      <c r="W1" s="296"/>
      <c r="X1" s="296"/>
      <c r="Y1" s="296"/>
      <c r="Z1" s="298"/>
      <c r="AA1" s="298"/>
      <c r="AB1" s="298"/>
      <c r="AC1" s="298"/>
      <c r="AD1" s="298"/>
      <c r="AE1" s="298"/>
      <c r="AF1" s="298"/>
      <c r="AG1" s="298"/>
      <c r="AH1" s="298"/>
      <c r="AI1" s="298"/>
      <c r="AJ1" s="298"/>
      <c r="AK1" s="299"/>
      <c r="AL1" s="299"/>
      <c r="AM1" s="299"/>
      <c r="AN1" s="299"/>
      <c r="AO1" s="299"/>
      <c r="AP1" s="299"/>
      <c r="AQ1" s="299"/>
      <c r="AR1" s="298"/>
      <c r="AS1" s="298"/>
      <c r="AT1" s="298"/>
      <c r="AU1" s="298"/>
      <c r="AV1" s="298"/>
      <c r="AW1" s="298"/>
      <c r="AX1" s="296"/>
      <c r="AY1" s="296"/>
      <c r="AZ1" s="296"/>
      <c r="BA1" s="296"/>
      <c r="BB1" s="296"/>
      <c r="BC1" s="296"/>
      <c r="BD1" s="296"/>
      <c r="BE1" s="296"/>
      <c r="BF1" s="296"/>
      <c r="BG1" s="296"/>
      <c r="BH1" s="296"/>
      <c r="BI1" s="296"/>
      <c r="BJ1" s="296"/>
      <c r="BK1" s="296"/>
      <c r="BL1" s="296"/>
      <c r="BM1" s="296"/>
      <c r="BN1" s="296"/>
      <c r="BO1" s="296"/>
      <c r="BP1" s="296"/>
      <c r="BQ1" s="296"/>
      <c r="BR1" s="296"/>
      <c r="BS1" s="296"/>
      <c r="BT1" s="296"/>
      <c r="BU1" s="296"/>
      <c r="BV1" s="296"/>
      <c r="BW1" s="296"/>
      <c r="BX1" s="296"/>
      <c r="BY1" s="296"/>
      <c r="BZ1" s="296"/>
      <c r="CA1" s="296"/>
      <c r="CB1" s="296"/>
      <c r="CC1" s="296"/>
      <c r="CD1" s="296"/>
      <c r="CE1" s="296"/>
      <c r="CF1" s="296"/>
      <c r="CG1" s="296"/>
      <c r="CH1" s="296"/>
      <c r="CI1" s="296"/>
      <c r="CJ1" s="296"/>
      <c r="CK1" s="296"/>
      <c r="CL1" s="296"/>
      <c r="CM1" s="296"/>
      <c r="CN1" s="296"/>
      <c r="CO1" s="296"/>
      <c r="CP1" s="296"/>
      <c r="CQ1" s="296"/>
      <c r="CR1" s="296"/>
      <c r="CS1" s="296"/>
      <c r="CT1" s="296"/>
      <c r="CU1" s="296"/>
      <c r="CV1" s="296"/>
      <c r="CW1" s="296"/>
      <c r="CX1" s="296"/>
      <c r="CY1" s="296"/>
      <c r="CZ1" s="296"/>
      <c r="DA1" s="296"/>
      <c r="DB1" s="296"/>
      <c r="DC1" s="296"/>
      <c r="DD1" s="296"/>
      <c r="DE1" s="296"/>
      <c r="DF1" s="296"/>
      <c r="DG1" s="296"/>
      <c r="DH1" s="296"/>
      <c r="DI1" s="296"/>
      <c r="DJ1" s="296"/>
      <c r="DK1" s="296"/>
      <c r="DL1" s="296"/>
      <c r="DM1" s="296"/>
      <c r="DN1" s="296"/>
      <c r="DO1" s="296"/>
      <c r="DP1" s="296"/>
      <c r="DQ1" s="296"/>
      <c r="DR1" s="296"/>
      <c r="DS1" s="296"/>
      <c r="DT1" s="296"/>
      <c r="DU1" s="296"/>
      <c r="DV1" s="296"/>
      <c r="DW1" s="296"/>
      <c r="DX1" s="296"/>
      <c r="DY1" s="296"/>
      <c r="DZ1" s="296"/>
      <c r="EA1" s="296"/>
      <c r="EB1" s="296"/>
      <c r="EC1" s="296"/>
      <c r="ED1" s="296"/>
      <c r="EE1" s="296"/>
      <c r="EF1" s="296"/>
      <c r="EG1" s="296"/>
      <c r="EH1" s="296"/>
      <c r="EI1" s="296"/>
      <c r="EJ1" s="296"/>
      <c r="EK1" s="296"/>
      <c r="EL1" s="296"/>
      <c r="EM1" s="296"/>
      <c r="EN1" s="296"/>
      <c r="EO1" s="296"/>
      <c r="EP1" s="296"/>
      <c r="EQ1" s="296"/>
      <c r="ER1" s="296"/>
      <c r="ES1" s="296"/>
      <c r="ET1" s="296"/>
      <c r="EU1" s="296"/>
      <c r="EV1" s="296"/>
      <c r="EW1" s="296"/>
      <c r="EX1" s="296"/>
      <c r="EY1" s="296"/>
      <c r="EZ1" s="296"/>
      <c r="FA1" s="296"/>
      <c r="FB1" s="296"/>
      <c r="FC1" s="296"/>
      <c r="FD1" s="296"/>
      <c r="FE1" s="296"/>
      <c r="FF1" s="296"/>
      <c r="FG1" s="296"/>
      <c r="FH1" s="296"/>
      <c r="FI1" s="296"/>
      <c r="FJ1" s="296"/>
      <c r="FK1" s="296"/>
      <c r="FL1" s="296"/>
      <c r="FM1" s="296"/>
      <c r="FN1" s="296"/>
      <c r="FO1" s="296"/>
      <c r="FP1" s="296"/>
      <c r="FQ1" s="296"/>
      <c r="FR1" s="296"/>
      <c r="FS1" s="296"/>
      <c r="FT1" s="296"/>
      <c r="FU1" s="296"/>
      <c r="FV1" s="296"/>
      <c r="FW1" s="296"/>
      <c r="FX1" s="296"/>
      <c r="FY1" s="296"/>
      <c r="FZ1" s="296"/>
      <c r="GA1" s="296"/>
      <c r="GB1" s="296"/>
      <c r="GC1" s="296"/>
      <c r="GD1" s="296"/>
      <c r="GE1" s="296"/>
      <c r="GF1" s="296"/>
      <c r="GG1" s="296"/>
      <c r="GH1" s="296"/>
      <c r="GI1" s="296"/>
      <c r="GJ1" s="296"/>
      <c r="GK1" s="296"/>
      <c r="GL1" s="296"/>
      <c r="GM1" s="296"/>
      <c r="GN1" s="296"/>
      <c r="GO1" s="296"/>
      <c r="GP1" s="296"/>
      <c r="GQ1" s="296"/>
      <c r="GR1" s="296"/>
      <c r="GS1" s="296"/>
      <c r="GT1" s="296"/>
      <c r="GU1" s="296"/>
      <c r="GV1" s="296"/>
      <c r="GW1" s="296"/>
      <c r="GX1" s="296"/>
      <c r="GY1" s="296"/>
      <c r="GZ1" s="296"/>
      <c r="HA1" s="296"/>
      <c r="HB1" s="296"/>
      <c r="HC1" s="296"/>
      <c r="HD1" s="296"/>
      <c r="HE1" s="296"/>
      <c r="HF1" s="296"/>
      <c r="HG1" s="296"/>
      <c r="HH1" s="296"/>
      <c r="HI1" s="296"/>
      <c r="HJ1" s="296"/>
      <c r="HK1" s="296"/>
      <c r="HL1" s="296"/>
      <c r="HM1" s="296"/>
      <c r="HN1" s="296"/>
      <c r="HO1" s="296"/>
      <c r="HP1" s="296"/>
      <c r="HQ1" s="296"/>
      <c r="HR1" s="296"/>
      <c r="HS1" s="296"/>
      <c r="HT1" s="296"/>
      <c r="HU1" s="296"/>
      <c r="HV1" s="296"/>
      <c r="HW1" s="296"/>
      <c r="HX1" s="296"/>
      <c r="HY1" s="296"/>
      <c r="HZ1" s="296"/>
      <c r="IA1" s="296"/>
      <c r="IB1" s="296"/>
      <c r="IC1" s="296"/>
      <c r="ID1" s="296"/>
      <c r="IE1" s="296"/>
      <c r="IF1" s="296"/>
      <c r="IG1" s="296"/>
      <c r="IH1" s="296"/>
      <c r="II1" s="296"/>
      <c r="IJ1" s="296"/>
      <c r="IK1" s="296"/>
      <c r="IL1" s="296"/>
      <c r="IM1" s="296"/>
      <c r="IN1" s="296"/>
      <c r="IO1" s="296"/>
      <c r="IP1" s="296"/>
      <c r="IQ1" s="296"/>
    </row>
    <row r="2" spans="2:251" ht="12" customHeight="1" x14ac:dyDescent="0.25">
      <c r="B2" s="770"/>
      <c r="C2" s="756" t="s">
        <v>0</v>
      </c>
      <c r="D2" s="756"/>
      <c r="E2" s="756"/>
      <c r="F2" s="756"/>
      <c r="G2" s="756"/>
      <c r="H2" s="756"/>
      <c r="I2" s="756"/>
      <c r="J2" s="756"/>
      <c r="K2" s="756"/>
      <c r="L2" s="756"/>
      <c r="M2" s="756"/>
      <c r="N2" s="756"/>
      <c r="O2" s="756"/>
      <c r="P2" s="756"/>
      <c r="Q2" s="756"/>
      <c r="R2" s="753" t="s">
        <v>1</v>
      </c>
      <c r="S2" s="753"/>
      <c r="T2" s="753"/>
      <c r="U2" s="753"/>
      <c r="V2" s="753"/>
      <c r="W2" s="753"/>
      <c r="X2" s="753"/>
      <c r="Y2" s="753"/>
      <c r="Z2" s="753"/>
      <c r="AA2" s="753"/>
      <c r="AB2" s="753"/>
      <c r="AC2" s="753"/>
      <c r="AD2" s="753"/>
      <c r="AE2" s="753"/>
      <c r="AF2" s="753"/>
      <c r="AG2" s="753"/>
      <c r="AH2" s="753"/>
      <c r="AI2" s="753"/>
      <c r="AJ2" s="755" t="s">
        <v>2</v>
      </c>
      <c r="AK2" s="755"/>
      <c r="AL2" s="755"/>
      <c r="AM2" s="755"/>
      <c r="AN2" s="755"/>
      <c r="AO2" s="755"/>
      <c r="AP2" s="755"/>
      <c r="AQ2" s="755"/>
      <c r="AR2" s="755"/>
      <c r="AS2" s="755"/>
      <c r="AT2" s="755"/>
      <c r="AU2" s="755"/>
      <c r="AV2" s="756" t="s">
        <v>3</v>
      </c>
      <c r="AW2" s="756"/>
      <c r="AX2" s="756"/>
      <c r="AY2" s="756"/>
      <c r="AZ2" s="756"/>
      <c r="BA2" s="756"/>
      <c r="BB2" s="756"/>
      <c r="BC2" s="756"/>
      <c r="BD2" s="756"/>
      <c r="BE2" s="756"/>
      <c r="BF2" s="756"/>
      <c r="BG2" s="756"/>
      <c r="BH2" s="756"/>
      <c r="BI2" s="756"/>
      <c r="BJ2" s="757"/>
    </row>
    <row r="3" spans="2:251" ht="12" customHeight="1" x14ac:dyDescent="0.25">
      <c r="B3" s="771"/>
      <c r="C3" s="752"/>
      <c r="D3" s="752"/>
      <c r="E3" s="752"/>
      <c r="F3" s="752"/>
      <c r="G3" s="752"/>
      <c r="H3" s="752"/>
      <c r="I3" s="752"/>
      <c r="J3" s="752"/>
      <c r="K3" s="752"/>
      <c r="L3" s="752"/>
      <c r="M3" s="752"/>
      <c r="N3" s="752"/>
      <c r="O3" s="752"/>
      <c r="P3" s="752"/>
      <c r="Q3" s="752"/>
      <c r="R3" s="754"/>
      <c r="S3" s="754"/>
      <c r="T3" s="754"/>
      <c r="U3" s="754"/>
      <c r="V3" s="754"/>
      <c r="W3" s="754"/>
      <c r="X3" s="754"/>
      <c r="Y3" s="754"/>
      <c r="Z3" s="754"/>
      <c r="AA3" s="754"/>
      <c r="AB3" s="754"/>
      <c r="AC3" s="754"/>
      <c r="AD3" s="754"/>
      <c r="AE3" s="754"/>
      <c r="AF3" s="754"/>
      <c r="AG3" s="754"/>
      <c r="AH3" s="754"/>
      <c r="AI3" s="754"/>
      <c r="AJ3" s="758" t="s">
        <v>4</v>
      </c>
      <c r="AK3" s="758"/>
      <c r="AL3" s="758"/>
      <c r="AM3" s="758"/>
      <c r="AN3" s="758"/>
      <c r="AO3" s="758"/>
      <c r="AP3" s="758"/>
      <c r="AQ3" s="758"/>
      <c r="AR3" s="758"/>
      <c r="AS3" s="758"/>
      <c r="AT3" s="758"/>
      <c r="AU3" s="758"/>
      <c r="AV3" s="759">
        <v>3</v>
      </c>
      <c r="AW3" s="759"/>
      <c r="AX3" s="759"/>
      <c r="AY3" s="759"/>
      <c r="AZ3" s="759"/>
      <c r="BA3" s="759"/>
      <c r="BB3" s="759"/>
      <c r="BC3" s="759"/>
      <c r="BD3" s="759"/>
      <c r="BE3" s="759"/>
      <c r="BF3" s="759"/>
      <c r="BG3" s="759"/>
      <c r="BH3" s="759"/>
      <c r="BI3" s="759"/>
      <c r="BJ3" s="760"/>
    </row>
    <row r="4" spans="2:251" ht="12" customHeight="1" x14ac:dyDescent="0.25">
      <c r="B4" s="771"/>
      <c r="C4" s="752"/>
      <c r="D4" s="752"/>
      <c r="E4" s="752"/>
      <c r="F4" s="752"/>
      <c r="G4" s="752"/>
      <c r="H4" s="752"/>
      <c r="I4" s="752"/>
      <c r="J4" s="752"/>
      <c r="K4" s="752"/>
      <c r="L4" s="752"/>
      <c r="M4" s="752"/>
      <c r="N4" s="752"/>
      <c r="O4" s="752"/>
      <c r="P4" s="752"/>
      <c r="Q4" s="752"/>
      <c r="R4" s="754"/>
      <c r="S4" s="754"/>
      <c r="T4" s="754"/>
      <c r="U4" s="754"/>
      <c r="V4" s="754"/>
      <c r="W4" s="754"/>
      <c r="X4" s="754"/>
      <c r="Y4" s="754"/>
      <c r="Z4" s="754"/>
      <c r="AA4" s="754"/>
      <c r="AB4" s="754"/>
      <c r="AC4" s="754"/>
      <c r="AD4" s="754"/>
      <c r="AE4" s="754"/>
      <c r="AF4" s="754"/>
      <c r="AG4" s="754"/>
      <c r="AH4" s="754"/>
      <c r="AI4" s="754"/>
      <c r="AJ4" s="758" t="s">
        <v>5</v>
      </c>
      <c r="AK4" s="758"/>
      <c r="AL4" s="758"/>
      <c r="AM4" s="758"/>
      <c r="AN4" s="758"/>
      <c r="AO4" s="758"/>
      <c r="AP4" s="758"/>
      <c r="AQ4" s="758"/>
      <c r="AR4" s="758"/>
      <c r="AS4" s="758"/>
      <c r="AT4" s="758"/>
      <c r="AU4" s="758"/>
      <c r="AV4" s="761">
        <v>42741</v>
      </c>
      <c r="AW4" s="761"/>
      <c r="AX4" s="761"/>
      <c r="AY4" s="761"/>
      <c r="AZ4" s="761"/>
      <c r="BA4" s="761"/>
      <c r="BB4" s="761"/>
      <c r="BC4" s="761"/>
      <c r="BD4" s="761"/>
      <c r="BE4" s="761"/>
      <c r="BF4" s="761"/>
      <c r="BG4" s="761"/>
      <c r="BH4" s="761"/>
      <c r="BI4" s="761"/>
      <c r="BJ4" s="762"/>
    </row>
    <row r="5" spans="2:251" ht="12" customHeight="1" x14ac:dyDescent="0.25">
      <c r="B5" s="771"/>
      <c r="C5" s="752" t="s">
        <v>6</v>
      </c>
      <c r="D5" s="752"/>
      <c r="E5" s="752"/>
      <c r="F5" s="752"/>
      <c r="G5" s="752"/>
      <c r="H5" s="752"/>
      <c r="I5" s="752"/>
      <c r="J5" s="752"/>
      <c r="K5" s="752"/>
      <c r="L5" s="752"/>
      <c r="M5" s="752"/>
      <c r="N5" s="752"/>
      <c r="O5" s="752"/>
      <c r="P5" s="752"/>
      <c r="Q5" s="752"/>
      <c r="R5" s="754" t="s">
        <v>441</v>
      </c>
      <c r="S5" s="754"/>
      <c r="T5" s="754"/>
      <c r="U5" s="754"/>
      <c r="V5" s="754"/>
      <c r="W5" s="754"/>
      <c r="X5" s="754"/>
      <c r="Y5" s="754"/>
      <c r="Z5" s="754"/>
      <c r="AA5" s="754"/>
      <c r="AB5" s="754"/>
      <c r="AC5" s="754"/>
      <c r="AD5" s="754"/>
      <c r="AE5" s="754"/>
      <c r="AF5" s="754"/>
      <c r="AG5" s="754"/>
      <c r="AH5" s="754"/>
      <c r="AI5" s="754"/>
      <c r="AJ5" s="758" t="s">
        <v>8</v>
      </c>
      <c r="AK5" s="758"/>
      <c r="AL5" s="758"/>
      <c r="AM5" s="758"/>
      <c r="AN5" s="758"/>
      <c r="AO5" s="758"/>
      <c r="AP5" s="758"/>
      <c r="AQ5" s="758"/>
      <c r="AR5" s="758"/>
      <c r="AS5" s="758"/>
      <c r="AT5" s="758"/>
      <c r="AU5" s="758"/>
      <c r="AV5" s="759" t="s">
        <v>9</v>
      </c>
      <c r="AW5" s="759"/>
      <c r="AX5" s="759"/>
      <c r="AY5" s="759"/>
      <c r="AZ5" s="759"/>
      <c r="BA5" s="759"/>
      <c r="BB5" s="759"/>
      <c r="BC5" s="759"/>
      <c r="BD5" s="759"/>
      <c r="BE5" s="759"/>
      <c r="BF5" s="759"/>
      <c r="BG5" s="759"/>
      <c r="BH5" s="759"/>
      <c r="BI5" s="759"/>
      <c r="BJ5" s="760"/>
    </row>
    <row r="6" spans="2:251" ht="12" customHeight="1" x14ac:dyDescent="0.25">
      <c r="B6" s="771"/>
      <c r="C6" s="752"/>
      <c r="D6" s="752"/>
      <c r="E6" s="752"/>
      <c r="F6" s="752"/>
      <c r="G6" s="752"/>
      <c r="H6" s="752"/>
      <c r="I6" s="752"/>
      <c r="J6" s="752"/>
      <c r="K6" s="752"/>
      <c r="L6" s="752"/>
      <c r="M6" s="752"/>
      <c r="N6" s="752"/>
      <c r="O6" s="752"/>
      <c r="P6" s="752"/>
      <c r="Q6" s="752"/>
      <c r="R6" s="754"/>
      <c r="S6" s="754"/>
      <c r="T6" s="754"/>
      <c r="U6" s="754"/>
      <c r="V6" s="754"/>
      <c r="W6" s="754"/>
      <c r="X6" s="754"/>
      <c r="Y6" s="754"/>
      <c r="Z6" s="754"/>
      <c r="AA6" s="754"/>
      <c r="AB6" s="754"/>
      <c r="AC6" s="754"/>
      <c r="AD6" s="754"/>
      <c r="AE6" s="754"/>
      <c r="AF6" s="754"/>
      <c r="AG6" s="754"/>
      <c r="AH6" s="754"/>
      <c r="AI6" s="754"/>
      <c r="AJ6" s="758"/>
      <c r="AK6" s="758"/>
      <c r="AL6" s="758"/>
      <c r="AM6" s="758"/>
      <c r="AN6" s="758"/>
      <c r="AO6" s="758"/>
      <c r="AP6" s="758"/>
      <c r="AQ6" s="758"/>
      <c r="AR6" s="758"/>
      <c r="AS6" s="758"/>
      <c r="AT6" s="758"/>
      <c r="AU6" s="758"/>
      <c r="AV6" s="759"/>
      <c r="AW6" s="759"/>
      <c r="AX6" s="759"/>
      <c r="AY6" s="759"/>
      <c r="AZ6" s="759"/>
      <c r="BA6" s="759"/>
      <c r="BB6" s="759"/>
      <c r="BC6" s="759"/>
      <c r="BD6" s="759"/>
      <c r="BE6" s="759"/>
      <c r="BF6" s="759"/>
      <c r="BG6" s="759"/>
      <c r="BH6" s="759"/>
      <c r="BI6" s="759"/>
      <c r="BJ6" s="760"/>
    </row>
    <row r="7" spans="2:251" s="239" customFormat="1" ht="25.5" customHeight="1" x14ac:dyDescent="0.25">
      <c r="B7" s="763" t="s">
        <v>10</v>
      </c>
      <c r="C7" s="764"/>
      <c r="D7" s="767" t="s">
        <v>1127</v>
      </c>
      <c r="E7" s="767"/>
      <c r="F7" s="767"/>
      <c r="G7" s="767"/>
      <c r="H7" s="767"/>
      <c r="I7" s="767"/>
      <c r="J7" s="767"/>
      <c r="K7" s="767"/>
      <c r="L7" s="767"/>
      <c r="M7" s="767"/>
      <c r="N7" s="767"/>
      <c r="O7" s="767"/>
      <c r="P7" s="767"/>
      <c r="Q7" s="767"/>
      <c r="R7" s="767"/>
      <c r="S7" s="767"/>
      <c r="T7" s="767"/>
      <c r="U7" s="767"/>
      <c r="V7" s="767"/>
      <c r="W7" s="767"/>
      <c r="X7" s="767"/>
      <c r="Y7" s="767"/>
      <c r="Z7" s="767"/>
      <c r="AA7" s="767" t="s">
        <v>12</v>
      </c>
      <c r="AB7" s="767"/>
      <c r="AC7" s="768" t="s">
        <v>395</v>
      </c>
      <c r="AD7" s="768"/>
      <c r="AE7" s="768"/>
      <c r="AF7" s="768"/>
      <c r="AG7" s="768"/>
      <c r="AH7" s="768"/>
      <c r="AI7" s="768"/>
      <c r="AJ7" s="768"/>
      <c r="AK7" s="767" t="s">
        <v>14</v>
      </c>
      <c r="AL7" s="767"/>
      <c r="AM7" s="769" t="s">
        <v>317</v>
      </c>
      <c r="AN7" s="769"/>
      <c r="AO7" s="769"/>
      <c r="AP7" s="769"/>
      <c r="AQ7" s="769"/>
      <c r="AR7" s="769"/>
      <c r="AS7" s="769"/>
      <c r="AT7" s="769"/>
      <c r="AU7" s="765"/>
      <c r="AV7" s="765"/>
      <c r="AW7" s="765"/>
      <c r="AX7" s="765"/>
      <c r="AY7" s="765"/>
      <c r="AZ7" s="765"/>
      <c r="BA7" s="765"/>
      <c r="BB7" s="765"/>
      <c r="BC7" s="765"/>
      <c r="BD7" s="765"/>
      <c r="BE7" s="765"/>
      <c r="BF7" s="765"/>
      <c r="BG7" s="765"/>
      <c r="BH7" s="765"/>
      <c r="BI7" s="765"/>
      <c r="BJ7" s="766"/>
      <c r="BK7" s="238"/>
    </row>
    <row r="8" spans="2:251" s="239" customFormat="1" ht="25.5" customHeight="1" x14ac:dyDescent="0.25">
      <c r="B8" s="763" t="s">
        <v>16</v>
      </c>
      <c r="C8" s="764"/>
      <c r="D8" s="769" t="s">
        <v>1128</v>
      </c>
      <c r="E8" s="769"/>
      <c r="F8" s="769"/>
      <c r="G8" s="769"/>
      <c r="H8" s="769"/>
      <c r="I8" s="769"/>
      <c r="J8" s="769"/>
      <c r="K8" s="769"/>
      <c r="L8" s="769"/>
      <c r="M8" s="769"/>
      <c r="N8" s="769"/>
      <c r="O8" s="769"/>
      <c r="P8" s="769"/>
      <c r="Q8" s="769"/>
      <c r="R8" s="769"/>
      <c r="S8" s="769"/>
      <c r="T8" s="769"/>
      <c r="U8" s="769"/>
      <c r="V8" s="769"/>
      <c r="W8" s="769"/>
      <c r="X8" s="769"/>
      <c r="Y8" s="769"/>
      <c r="Z8" s="769"/>
      <c r="AA8" s="769"/>
      <c r="AB8" s="769"/>
      <c r="AC8" s="769"/>
      <c r="AD8" s="769"/>
      <c r="AE8" s="769"/>
      <c r="AF8" s="769"/>
      <c r="AG8" s="769"/>
      <c r="AH8" s="769"/>
      <c r="AI8" s="769"/>
      <c r="AJ8" s="769"/>
      <c r="AK8" s="769"/>
      <c r="AL8" s="769"/>
      <c r="AM8" s="295" t="s">
        <v>18</v>
      </c>
      <c r="AN8" s="772">
        <v>44557</v>
      </c>
      <c r="AO8" s="773"/>
      <c r="AP8" s="773"/>
      <c r="AQ8" s="773"/>
      <c r="AR8" s="773"/>
      <c r="AS8" s="773"/>
      <c r="AT8" s="773"/>
      <c r="AU8" s="765"/>
      <c r="AV8" s="765"/>
      <c r="AW8" s="765"/>
      <c r="AX8" s="765"/>
      <c r="AY8" s="765"/>
      <c r="AZ8" s="765"/>
      <c r="BA8" s="765"/>
      <c r="BB8" s="765"/>
      <c r="BC8" s="765"/>
      <c r="BD8" s="765"/>
      <c r="BE8" s="765"/>
      <c r="BF8" s="765"/>
      <c r="BG8" s="765"/>
      <c r="BH8" s="765"/>
      <c r="BI8" s="765"/>
      <c r="BJ8" s="766"/>
      <c r="BK8" s="238"/>
    </row>
    <row r="9" spans="2:251" s="196" customFormat="1" ht="25.5" customHeight="1" x14ac:dyDescent="0.25">
      <c r="B9" s="763" t="s">
        <v>176</v>
      </c>
      <c r="C9" s="764"/>
      <c r="D9" s="764"/>
      <c r="E9" s="764"/>
      <c r="F9" s="764"/>
      <c r="G9" s="764"/>
      <c r="H9" s="764"/>
      <c r="I9" s="764"/>
      <c r="J9" s="764"/>
      <c r="K9" s="764"/>
      <c r="L9" s="764"/>
      <c r="M9" s="764"/>
      <c r="N9" s="764"/>
      <c r="O9" s="764"/>
      <c r="P9" s="764"/>
      <c r="Q9" s="764"/>
      <c r="R9" s="764"/>
      <c r="S9" s="764"/>
      <c r="T9" s="764"/>
      <c r="U9" s="764"/>
      <c r="V9" s="764"/>
      <c r="W9" s="764"/>
      <c r="X9" s="764"/>
      <c r="Y9" s="764"/>
      <c r="Z9" s="764"/>
      <c r="AA9" s="764"/>
      <c r="AB9" s="764"/>
      <c r="AC9" s="764"/>
      <c r="AD9" s="764"/>
      <c r="AE9" s="764"/>
      <c r="AF9" s="764"/>
      <c r="AG9" s="764"/>
      <c r="AH9" s="764"/>
      <c r="AI9" s="764"/>
      <c r="AJ9" s="764"/>
      <c r="AK9" s="764"/>
      <c r="AL9" s="764"/>
      <c r="AM9" s="764"/>
      <c r="AN9" s="764"/>
      <c r="AO9" s="764"/>
      <c r="AP9" s="764"/>
      <c r="AQ9" s="764"/>
      <c r="AR9" s="764"/>
      <c r="AS9" s="764"/>
      <c r="AT9" s="764"/>
      <c r="AU9" s="774" t="s">
        <v>177</v>
      </c>
      <c r="AV9" s="765"/>
      <c r="AW9" s="765"/>
      <c r="AX9" s="765"/>
      <c r="AY9" s="765"/>
      <c r="AZ9" s="765"/>
      <c r="BA9" s="765"/>
      <c r="BB9" s="765"/>
      <c r="BC9" s="765"/>
      <c r="BD9" s="765"/>
      <c r="BE9" s="765"/>
      <c r="BF9" s="765"/>
      <c r="BG9" s="765"/>
      <c r="BH9" s="765"/>
      <c r="BI9" s="765"/>
      <c r="BJ9" s="766"/>
    </row>
    <row r="10" spans="2:251" s="196" customFormat="1" ht="25.5" customHeight="1" x14ac:dyDescent="0.25">
      <c r="B10" s="763"/>
      <c r="C10" s="764"/>
      <c r="D10" s="764"/>
      <c r="E10" s="764" t="s">
        <v>19</v>
      </c>
      <c r="F10" s="764"/>
      <c r="G10" s="764"/>
      <c r="H10" s="764"/>
      <c r="I10" s="764"/>
      <c r="J10" s="764"/>
      <c r="K10" s="764"/>
      <c r="L10" s="764"/>
      <c r="M10" s="764"/>
      <c r="N10" s="764"/>
      <c r="O10" s="764"/>
      <c r="P10" s="764"/>
      <c r="Q10" s="764"/>
      <c r="R10" s="764"/>
      <c r="S10" s="764"/>
      <c r="T10" s="764"/>
      <c r="U10" s="764" t="s">
        <v>20</v>
      </c>
      <c r="V10" s="764"/>
      <c r="W10" s="764"/>
      <c r="X10" s="764"/>
      <c r="Y10" s="764"/>
      <c r="Z10" s="764"/>
      <c r="AA10" s="764"/>
      <c r="AB10" s="764"/>
      <c r="AC10" s="764"/>
      <c r="AD10" s="764"/>
      <c r="AE10" s="764"/>
      <c r="AF10" s="764"/>
      <c r="AG10" s="764"/>
      <c r="AH10" s="764"/>
      <c r="AI10" s="764"/>
      <c r="AJ10" s="764"/>
      <c r="AK10" s="764"/>
      <c r="AL10" s="764"/>
      <c r="AM10" s="764"/>
      <c r="AN10" s="764"/>
      <c r="AO10" s="764"/>
      <c r="AP10" s="764"/>
      <c r="AQ10" s="764"/>
      <c r="AR10" s="764"/>
      <c r="AS10" s="764"/>
      <c r="AT10" s="764"/>
      <c r="AU10" s="765"/>
      <c r="AV10" s="765"/>
      <c r="AW10" s="765"/>
      <c r="AX10" s="765"/>
      <c r="AY10" s="765"/>
      <c r="AZ10" s="765"/>
      <c r="BA10" s="765"/>
      <c r="BB10" s="765"/>
      <c r="BC10" s="765"/>
      <c r="BD10" s="765"/>
      <c r="BE10" s="765"/>
      <c r="BF10" s="765"/>
      <c r="BG10" s="765"/>
      <c r="BH10" s="765"/>
      <c r="BI10" s="765"/>
      <c r="BJ10" s="766"/>
    </row>
    <row r="11" spans="2:251" s="197" customFormat="1" ht="22.5" customHeight="1" x14ac:dyDescent="0.25">
      <c r="B11" s="763" t="s">
        <v>21</v>
      </c>
      <c r="C11" s="764" t="s">
        <v>22</v>
      </c>
      <c r="D11" s="764" t="s">
        <v>23</v>
      </c>
      <c r="E11" s="764" t="s">
        <v>24</v>
      </c>
      <c r="F11" s="764"/>
      <c r="G11" s="764"/>
      <c r="H11" s="764" t="s">
        <v>25</v>
      </c>
      <c r="I11" s="764"/>
      <c r="J11" s="764"/>
      <c r="K11" s="764" t="s">
        <v>26</v>
      </c>
      <c r="L11" s="764"/>
      <c r="M11" s="764"/>
      <c r="N11" s="764" t="s">
        <v>27</v>
      </c>
      <c r="O11" s="764"/>
      <c r="P11" s="764"/>
      <c r="Q11" s="764" t="s">
        <v>28</v>
      </c>
      <c r="R11" s="764"/>
      <c r="S11" s="764"/>
      <c r="T11" s="225" t="s">
        <v>29</v>
      </c>
      <c r="U11" s="764" t="s">
        <v>30</v>
      </c>
      <c r="V11" s="764" t="s">
        <v>31</v>
      </c>
      <c r="W11" s="764" t="s">
        <v>32</v>
      </c>
      <c r="X11" s="764" t="s">
        <v>33</v>
      </c>
      <c r="Y11" s="764"/>
      <c r="Z11" s="775" t="s">
        <v>34</v>
      </c>
      <c r="AA11" s="764" t="s">
        <v>35</v>
      </c>
      <c r="AB11" s="764" t="s">
        <v>36</v>
      </c>
      <c r="AC11" s="764" t="s">
        <v>37</v>
      </c>
      <c r="AD11" s="764" t="s">
        <v>38</v>
      </c>
      <c r="AE11" s="764" t="s">
        <v>39</v>
      </c>
      <c r="AF11" s="764" t="s">
        <v>40</v>
      </c>
      <c r="AG11" s="764"/>
      <c r="AH11" s="764"/>
      <c r="AI11" s="764" t="s">
        <v>41</v>
      </c>
      <c r="AJ11" s="764" t="s">
        <v>42</v>
      </c>
      <c r="AK11" s="764" t="s">
        <v>43</v>
      </c>
      <c r="AL11" s="764"/>
      <c r="AM11" s="764"/>
      <c r="AN11" s="764"/>
      <c r="AO11" s="764"/>
      <c r="AP11" s="764"/>
      <c r="AQ11" s="764"/>
      <c r="AR11" s="774" t="s">
        <v>44</v>
      </c>
      <c r="AS11" s="764" t="s">
        <v>45</v>
      </c>
      <c r="AT11" s="764" t="s">
        <v>46</v>
      </c>
      <c r="AU11" s="776" t="s">
        <v>47</v>
      </c>
      <c r="AV11" s="776" t="s">
        <v>47</v>
      </c>
      <c r="AW11" s="776" t="s">
        <v>47</v>
      </c>
      <c r="AX11" s="776" t="s">
        <v>47</v>
      </c>
      <c r="AY11" s="776" t="s">
        <v>48</v>
      </c>
      <c r="AZ11" s="776" t="s">
        <v>47</v>
      </c>
      <c r="BA11" s="776" t="s">
        <v>47</v>
      </c>
      <c r="BB11" s="776" t="s">
        <v>47</v>
      </c>
      <c r="BC11" s="776" t="s">
        <v>49</v>
      </c>
      <c r="BD11" s="776" t="s">
        <v>49</v>
      </c>
      <c r="BE11" s="776" t="s">
        <v>49</v>
      </c>
      <c r="BF11" s="776" t="s">
        <v>49</v>
      </c>
      <c r="BG11" s="776" t="s">
        <v>50</v>
      </c>
      <c r="BH11" s="776" t="s">
        <v>49</v>
      </c>
      <c r="BI11" s="776" t="s">
        <v>49</v>
      </c>
      <c r="BJ11" s="777" t="s">
        <v>49</v>
      </c>
    </row>
    <row r="12" spans="2:251" s="197" customFormat="1" ht="30" customHeight="1" x14ac:dyDescent="0.25">
      <c r="B12" s="763"/>
      <c r="C12" s="764"/>
      <c r="D12" s="764"/>
      <c r="E12" s="226" t="s">
        <v>51</v>
      </c>
      <c r="F12" s="226" t="s">
        <v>52</v>
      </c>
      <c r="G12" s="226" t="s">
        <v>53</v>
      </c>
      <c r="H12" s="226" t="s">
        <v>51</v>
      </c>
      <c r="I12" s="226" t="s">
        <v>52</v>
      </c>
      <c r="J12" s="226" t="s">
        <v>53</v>
      </c>
      <c r="K12" s="226" t="s">
        <v>51</v>
      </c>
      <c r="L12" s="226" t="s">
        <v>52</v>
      </c>
      <c r="M12" s="226" t="s">
        <v>53</v>
      </c>
      <c r="N12" s="226" t="s">
        <v>51</v>
      </c>
      <c r="O12" s="226" t="s">
        <v>52</v>
      </c>
      <c r="P12" s="226" t="s">
        <v>53</v>
      </c>
      <c r="Q12" s="226" t="s">
        <v>51</v>
      </c>
      <c r="R12" s="226" t="s">
        <v>52</v>
      </c>
      <c r="S12" s="226" t="s">
        <v>53</v>
      </c>
      <c r="T12" s="227">
        <f>SUM(T13:T15)</f>
        <v>0</v>
      </c>
      <c r="U12" s="764"/>
      <c r="V12" s="764"/>
      <c r="W12" s="764"/>
      <c r="X12" s="226" t="s">
        <v>54</v>
      </c>
      <c r="Y12" s="226" t="s">
        <v>55</v>
      </c>
      <c r="Z12" s="775"/>
      <c r="AA12" s="764"/>
      <c r="AB12" s="764"/>
      <c r="AC12" s="764"/>
      <c r="AD12" s="764"/>
      <c r="AE12" s="764"/>
      <c r="AF12" s="226" t="s">
        <v>56</v>
      </c>
      <c r="AG12" s="226" t="s">
        <v>57</v>
      </c>
      <c r="AH12" s="226" t="s">
        <v>58</v>
      </c>
      <c r="AI12" s="764"/>
      <c r="AJ12" s="764"/>
      <c r="AK12" s="226" t="s">
        <v>59</v>
      </c>
      <c r="AL12" s="226" t="s">
        <v>60</v>
      </c>
      <c r="AM12" s="226" t="s">
        <v>61</v>
      </c>
      <c r="AN12" s="226" t="s">
        <v>62</v>
      </c>
      <c r="AO12" s="226" t="s">
        <v>63</v>
      </c>
      <c r="AP12" s="226" t="s">
        <v>64</v>
      </c>
      <c r="AQ12" s="226" t="s">
        <v>65</v>
      </c>
      <c r="AR12" s="774"/>
      <c r="AS12" s="764"/>
      <c r="AT12" s="764"/>
      <c r="AU12" s="228" t="s">
        <v>66</v>
      </c>
      <c r="AV12" s="228" t="s">
        <v>67</v>
      </c>
      <c r="AW12" s="228" t="s">
        <v>68</v>
      </c>
      <c r="AX12" s="228" t="s">
        <v>69</v>
      </c>
      <c r="AY12" s="228" t="s">
        <v>66</v>
      </c>
      <c r="AZ12" s="228" t="s">
        <v>67</v>
      </c>
      <c r="BA12" s="228" t="s">
        <v>68</v>
      </c>
      <c r="BB12" s="228" t="s">
        <v>69</v>
      </c>
      <c r="BC12" s="228" t="s">
        <v>66</v>
      </c>
      <c r="BD12" s="228" t="s">
        <v>67</v>
      </c>
      <c r="BE12" s="228" t="s">
        <v>68</v>
      </c>
      <c r="BF12" s="228" t="s">
        <v>69</v>
      </c>
      <c r="BG12" s="228" t="s">
        <v>66</v>
      </c>
      <c r="BH12" s="228" t="s">
        <v>67</v>
      </c>
      <c r="BI12" s="228" t="s">
        <v>68</v>
      </c>
      <c r="BJ12" s="229" t="s">
        <v>70</v>
      </c>
    </row>
    <row r="13" spans="2:251" s="304" customFormat="1" ht="120" customHeight="1" x14ac:dyDescent="0.25">
      <c r="B13" s="242">
        <v>1</v>
      </c>
      <c r="C13" s="198" t="s">
        <v>975</v>
      </c>
      <c r="D13" s="199">
        <v>0.1</v>
      </c>
      <c r="E13" s="202">
        <v>0.1</v>
      </c>
      <c r="F13" s="120"/>
      <c r="G13" s="201">
        <f>IF(ISERROR(F13/E13),"",(F13/E13))</f>
        <v>0</v>
      </c>
      <c r="H13" s="120">
        <v>0.3</v>
      </c>
      <c r="I13" s="120"/>
      <c r="J13" s="201">
        <f>IF(ISERROR(I13/H13),"",(I13/H13))</f>
        <v>0</v>
      </c>
      <c r="K13" s="120">
        <v>0.3</v>
      </c>
      <c r="L13" s="120"/>
      <c r="M13" s="201">
        <f>IF(ISERROR(L13/K13),"",(L13/K13))</f>
        <v>0</v>
      </c>
      <c r="N13" s="120">
        <v>0.3</v>
      </c>
      <c r="O13" s="120"/>
      <c r="P13" s="201">
        <f>IF(ISERROR(O13/N13),"",(O13/N13))</f>
        <v>0</v>
      </c>
      <c r="Q13" s="120">
        <f>SUM(E13,H13,K13,N13)</f>
        <v>1</v>
      </c>
      <c r="R13" s="244"/>
      <c r="S13" s="245">
        <f>IF((IF(ISERROR(R13/Q13),0,(R13/Q13)))&gt;1,1,(IF(ISERROR(R13/Q13),0,(R13/Q13))))</f>
        <v>0</v>
      </c>
      <c r="T13" s="245">
        <f>S13*D13</f>
        <v>0</v>
      </c>
      <c r="U13" s="300" t="s">
        <v>442</v>
      </c>
      <c r="V13" s="300" t="s">
        <v>443</v>
      </c>
      <c r="W13" s="301" t="s">
        <v>444</v>
      </c>
      <c r="X13" s="302" t="s">
        <v>445</v>
      </c>
      <c r="Y13" s="302" t="s">
        <v>446</v>
      </c>
      <c r="Z13" s="247" t="s">
        <v>447</v>
      </c>
      <c r="AA13" s="201" t="s">
        <v>448</v>
      </c>
      <c r="AB13" s="247" t="s">
        <v>79</v>
      </c>
      <c r="AC13" s="247" t="s">
        <v>74</v>
      </c>
      <c r="AD13" s="247" t="s">
        <v>80</v>
      </c>
      <c r="AE13" s="247" t="s">
        <v>81</v>
      </c>
      <c r="AF13" s="246" t="s">
        <v>281</v>
      </c>
      <c r="AG13" s="246">
        <v>2022</v>
      </c>
      <c r="AH13" s="246" t="s">
        <v>281</v>
      </c>
      <c r="AI13" s="247" t="s">
        <v>83</v>
      </c>
      <c r="AJ13" s="247" t="s">
        <v>118</v>
      </c>
      <c r="AK13" s="204" t="s">
        <v>449</v>
      </c>
      <c r="AL13" s="243" t="s">
        <v>450</v>
      </c>
      <c r="AM13" s="248" t="s">
        <v>281</v>
      </c>
      <c r="AN13" s="243"/>
      <c r="AO13" s="243" t="s">
        <v>402</v>
      </c>
      <c r="AP13" s="243" t="s">
        <v>440</v>
      </c>
      <c r="AQ13" s="243"/>
      <c r="AR13" s="209" t="s">
        <v>451</v>
      </c>
      <c r="AS13" s="209" t="s">
        <v>452</v>
      </c>
      <c r="AT13" s="203" t="s">
        <v>394</v>
      </c>
      <c r="AU13" s="207">
        <v>0.1</v>
      </c>
      <c r="AV13" s="303"/>
      <c r="AW13" s="206"/>
      <c r="AX13" s="206" t="s">
        <v>453</v>
      </c>
      <c r="AY13" s="207">
        <v>0.3</v>
      </c>
      <c r="AZ13" s="251"/>
      <c r="BA13" s="209"/>
      <c r="BB13" s="206" t="s">
        <v>453</v>
      </c>
      <c r="BC13" s="207">
        <v>0.3</v>
      </c>
      <c r="BD13" s="303"/>
      <c r="BE13" s="206"/>
      <c r="BF13" s="206" t="s">
        <v>453</v>
      </c>
      <c r="BG13" s="207">
        <v>0.3</v>
      </c>
      <c r="BH13" s="251"/>
      <c r="BI13" s="210"/>
      <c r="BJ13" s="255" t="s">
        <v>453</v>
      </c>
    </row>
    <row r="14" spans="2:251" s="304" customFormat="1" ht="93" customHeight="1" x14ac:dyDescent="0.25">
      <c r="B14" s="242">
        <v>2</v>
      </c>
      <c r="C14" s="198" t="s">
        <v>454</v>
      </c>
      <c r="D14" s="199">
        <v>0.05</v>
      </c>
      <c r="E14" s="202">
        <v>0.1</v>
      </c>
      <c r="F14" s="120"/>
      <c r="G14" s="201">
        <f>IF(ISERROR(F14/E14),"",(F14/E14))</f>
        <v>0</v>
      </c>
      <c r="H14" s="120">
        <v>0.3</v>
      </c>
      <c r="I14" s="120"/>
      <c r="J14" s="201">
        <f>IF(ISERROR(I14/H14),"",(I14/H14))</f>
        <v>0</v>
      </c>
      <c r="K14" s="120">
        <v>0.3</v>
      </c>
      <c r="L14" s="120"/>
      <c r="M14" s="201">
        <f>IF(ISERROR(L14/K14),"",(L14/K14))</f>
        <v>0</v>
      </c>
      <c r="N14" s="120">
        <v>0.3</v>
      </c>
      <c r="O14" s="120"/>
      <c r="P14" s="201">
        <f>IF(ISERROR(O14/N14),"",(O14/N14))</f>
        <v>0</v>
      </c>
      <c r="Q14" s="120">
        <f>SUM(E14,H14,K14,N14)</f>
        <v>1</v>
      </c>
      <c r="R14" s="120"/>
      <c r="S14" s="245">
        <f>IF((IF(ISERROR(R14/Q14),0,(R14/Q14)))&gt;1,1,(IF(ISERROR(R14/Q14),0,(R14/Q14))))</f>
        <v>0</v>
      </c>
      <c r="T14" s="245">
        <f t="shared" ref="T14:T21" si="0">S14*D14</f>
        <v>0</v>
      </c>
      <c r="U14" s="198" t="s">
        <v>455</v>
      </c>
      <c r="V14" s="198" t="s">
        <v>456</v>
      </c>
      <c r="W14" s="302" t="s">
        <v>457</v>
      </c>
      <c r="X14" s="302" t="s">
        <v>458</v>
      </c>
      <c r="Y14" s="302" t="s">
        <v>459</v>
      </c>
      <c r="Z14" s="247" t="s">
        <v>447</v>
      </c>
      <c r="AA14" s="201" t="s">
        <v>448</v>
      </c>
      <c r="AB14" s="247" t="s">
        <v>79</v>
      </c>
      <c r="AC14" s="247" t="s">
        <v>74</v>
      </c>
      <c r="AD14" s="247" t="s">
        <v>80</v>
      </c>
      <c r="AE14" s="247" t="s">
        <v>81</v>
      </c>
      <c r="AF14" s="246" t="s">
        <v>281</v>
      </c>
      <c r="AG14" s="246">
        <v>2022</v>
      </c>
      <c r="AH14" s="246" t="s">
        <v>281</v>
      </c>
      <c r="AI14" s="247" t="s">
        <v>83</v>
      </c>
      <c r="AJ14" s="247" t="s">
        <v>118</v>
      </c>
      <c r="AK14" s="204" t="s">
        <v>449</v>
      </c>
      <c r="AL14" s="243" t="s">
        <v>450</v>
      </c>
      <c r="AM14" s="248" t="s">
        <v>281</v>
      </c>
      <c r="AN14" s="243"/>
      <c r="AO14" s="243" t="s">
        <v>402</v>
      </c>
      <c r="AP14" s="243" t="s">
        <v>440</v>
      </c>
      <c r="AQ14" s="243"/>
      <c r="AR14" s="209" t="s">
        <v>460</v>
      </c>
      <c r="AS14" s="209" t="s">
        <v>452</v>
      </c>
      <c r="AT14" s="203" t="s">
        <v>394</v>
      </c>
      <c r="AU14" s="207">
        <v>0.1</v>
      </c>
      <c r="AV14" s="303"/>
      <c r="AW14" s="206"/>
      <c r="AX14" s="206" t="s">
        <v>461</v>
      </c>
      <c r="AY14" s="207">
        <v>0.3</v>
      </c>
      <c r="AZ14" s="251"/>
      <c r="BA14" s="209"/>
      <c r="BB14" s="206" t="s">
        <v>461</v>
      </c>
      <c r="BC14" s="207">
        <v>0.3</v>
      </c>
      <c r="BD14" s="303"/>
      <c r="BE14" s="206"/>
      <c r="BF14" s="206" t="s">
        <v>461</v>
      </c>
      <c r="BG14" s="207">
        <v>0.3</v>
      </c>
      <c r="BH14" s="251"/>
      <c r="BI14" s="210"/>
      <c r="BJ14" s="255" t="s">
        <v>461</v>
      </c>
    </row>
    <row r="15" spans="2:251" s="304" customFormat="1" ht="84" customHeight="1" x14ac:dyDescent="0.25">
      <c r="B15" s="242">
        <v>3</v>
      </c>
      <c r="C15" s="198" t="s">
        <v>462</v>
      </c>
      <c r="D15" s="199">
        <v>0.05</v>
      </c>
      <c r="E15" s="202">
        <v>0.1</v>
      </c>
      <c r="F15" s="120"/>
      <c r="G15" s="201">
        <f t="shared" ref="G15:G21" si="1">IF(ISERROR(F15/E15),"",(F15/E15))</f>
        <v>0</v>
      </c>
      <c r="H15" s="120">
        <v>0.3</v>
      </c>
      <c r="I15" s="120"/>
      <c r="J15" s="201">
        <f t="shared" ref="J15:J21" si="2">IF(ISERROR(I15/H15),"",(I15/H15))</f>
        <v>0</v>
      </c>
      <c r="K15" s="120">
        <v>0.3</v>
      </c>
      <c r="L15" s="120"/>
      <c r="M15" s="201">
        <f t="shared" ref="M15:M21" si="3">IF(ISERROR(L15/K15),"",(L15/K15))</f>
        <v>0</v>
      </c>
      <c r="N15" s="120">
        <v>0.3</v>
      </c>
      <c r="O15" s="120"/>
      <c r="P15" s="201">
        <f t="shared" ref="P15:P21" si="4">IF(ISERROR(O15/N15),"",(O15/N15))</f>
        <v>0</v>
      </c>
      <c r="Q15" s="120">
        <f t="shared" ref="Q15:Q21" si="5">SUM(E15,H15,K15,N15)</f>
        <v>1</v>
      </c>
      <c r="R15" s="120"/>
      <c r="S15" s="245">
        <f t="shared" ref="S15:S21" si="6">IF((IF(ISERROR(R15/Q15),0,(R15/Q15)))&gt;1,1,(IF(ISERROR(R15/Q15),0,(R15/Q15))))</f>
        <v>0</v>
      </c>
      <c r="T15" s="245">
        <f t="shared" si="0"/>
        <v>0</v>
      </c>
      <c r="U15" s="300" t="s">
        <v>463</v>
      </c>
      <c r="V15" s="300" t="s">
        <v>464</v>
      </c>
      <c r="W15" s="301" t="s">
        <v>465</v>
      </c>
      <c r="X15" s="302" t="s">
        <v>466</v>
      </c>
      <c r="Y15" s="302" t="s">
        <v>467</v>
      </c>
      <c r="Z15" s="247" t="s">
        <v>447</v>
      </c>
      <c r="AA15" s="201" t="s">
        <v>448</v>
      </c>
      <c r="AB15" s="247" t="s">
        <v>79</v>
      </c>
      <c r="AC15" s="247" t="s">
        <v>74</v>
      </c>
      <c r="AD15" s="247" t="s">
        <v>80</v>
      </c>
      <c r="AE15" s="247" t="s">
        <v>81</v>
      </c>
      <c r="AF15" s="246" t="s">
        <v>281</v>
      </c>
      <c r="AG15" s="246">
        <v>2022</v>
      </c>
      <c r="AH15" s="246" t="s">
        <v>281</v>
      </c>
      <c r="AI15" s="247" t="s">
        <v>83</v>
      </c>
      <c r="AJ15" s="247" t="s">
        <v>118</v>
      </c>
      <c r="AK15" s="204" t="s">
        <v>449</v>
      </c>
      <c r="AL15" s="243" t="s">
        <v>450</v>
      </c>
      <c r="AM15" s="248" t="s">
        <v>281</v>
      </c>
      <c r="AN15" s="243"/>
      <c r="AO15" s="243" t="s">
        <v>402</v>
      </c>
      <c r="AP15" s="243" t="s">
        <v>440</v>
      </c>
      <c r="AQ15" s="243"/>
      <c r="AR15" s="209" t="s">
        <v>468</v>
      </c>
      <c r="AS15" s="209" t="s">
        <v>452</v>
      </c>
      <c r="AT15" s="203" t="s">
        <v>394</v>
      </c>
      <c r="AU15" s="207">
        <v>0.1</v>
      </c>
      <c r="AV15" s="303"/>
      <c r="AW15" s="206"/>
      <c r="AX15" s="206" t="s">
        <v>469</v>
      </c>
      <c r="AY15" s="207">
        <v>0.3</v>
      </c>
      <c r="AZ15" s="251"/>
      <c r="BA15" s="209"/>
      <c r="BB15" s="206" t="s">
        <v>470</v>
      </c>
      <c r="BC15" s="207">
        <v>0.3</v>
      </c>
      <c r="BD15" s="303"/>
      <c r="BE15" s="206"/>
      <c r="BF15" s="206" t="s">
        <v>470</v>
      </c>
      <c r="BG15" s="207">
        <v>0.3</v>
      </c>
      <c r="BH15" s="251"/>
      <c r="BI15" s="210"/>
      <c r="BJ15" s="255" t="s">
        <v>470</v>
      </c>
    </row>
    <row r="16" spans="2:251" s="304" customFormat="1" ht="84" customHeight="1" x14ac:dyDescent="0.25">
      <c r="B16" s="242">
        <v>4</v>
      </c>
      <c r="C16" s="198" t="s">
        <v>471</v>
      </c>
      <c r="D16" s="199">
        <v>0.15</v>
      </c>
      <c r="E16" s="202">
        <v>0.1</v>
      </c>
      <c r="F16" s="120"/>
      <c r="G16" s="201">
        <f t="shared" si="1"/>
        <v>0</v>
      </c>
      <c r="H16" s="120">
        <v>0.3</v>
      </c>
      <c r="I16" s="120"/>
      <c r="J16" s="201">
        <f t="shared" si="2"/>
        <v>0</v>
      </c>
      <c r="K16" s="120">
        <v>0.3</v>
      </c>
      <c r="L16" s="120"/>
      <c r="M16" s="201">
        <f t="shared" si="3"/>
        <v>0</v>
      </c>
      <c r="N16" s="120">
        <v>0.3</v>
      </c>
      <c r="O16" s="120"/>
      <c r="P16" s="201">
        <f t="shared" si="4"/>
        <v>0</v>
      </c>
      <c r="Q16" s="120">
        <f t="shared" si="5"/>
        <v>1</v>
      </c>
      <c r="R16" s="120"/>
      <c r="S16" s="245">
        <f t="shared" si="6"/>
        <v>0</v>
      </c>
      <c r="T16" s="245">
        <f t="shared" si="0"/>
        <v>0</v>
      </c>
      <c r="U16" s="198" t="s">
        <v>472</v>
      </c>
      <c r="V16" s="300" t="s">
        <v>473</v>
      </c>
      <c r="W16" s="302" t="s">
        <v>465</v>
      </c>
      <c r="X16" s="302" t="s">
        <v>474</v>
      </c>
      <c r="Y16" s="302" t="s">
        <v>475</v>
      </c>
      <c r="Z16" s="247" t="s">
        <v>447</v>
      </c>
      <c r="AA16" s="201" t="s">
        <v>448</v>
      </c>
      <c r="AB16" s="247" t="s">
        <v>79</v>
      </c>
      <c r="AC16" s="247" t="s">
        <v>74</v>
      </c>
      <c r="AD16" s="247" t="s">
        <v>80</v>
      </c>
      <c r="AE16" s="247" t="s">
        <v>81</v>
      </c>
      <c r="AF16" s="246" t="s">
        <v>281</v>
      </c>
      <c r="AG16" s="246">
        <v>2022</v>
      </c>
      <c r="AH16" s="246" t="s">
        <v>281</v>
      </c>
      <c r="AI16" s="247" t="s">
        <v>83</v>
      </c>
      <c r="AJ16" s="247" t="s">
        <v>118</v>
      </c>
      <c r="AK16" s="204" t="s">
        <v>449</v>
      </c>
      <c r="AL16" s="243" t="s">
        <v>450</v>
      </c>
      <c r="AM16" s="248" t="s">
        <v>281</v>
      </c>
      <c r="AN16" s="243"/>
      <c r="AO16" s="243" t="s">
        <v>402</v>
      </c>
      <c r="AP16" s="243" t="s">
        <v>440</v>
      </c>
      <c r="AQ16" s="243"/>
      <c r="AR16" s="209" t="s">
        <v>476</v>
      </c>
      <c r="AS16" s="209" t="s">
        <v>477</v>
      </c>
      <c r="AT16" s="203" t="s">
        <v>394</v>
      </c>
      <c r="AU16" s="207">
        <v>0.1</v>
      </c>
      <c r="AV16" s="303"/>
      <c r="AW16" s="206"/>
      <c r="AX16" s="206" t="s">
        <v>478</v>
      </c>
      <c r="AY16" s="207">
        <v>0.3</v>
      </c>
      <c r="AZ16" s="251"/>
      <c r="BA16" s="209"/>
      <c r="BB16" s="206" t="s">
        <v>478</v>
      </c>
      <c r="BC16" s="207">
        <v>0.3</v>
      </c>
      <c r="BD16" s="303"/>
      <c r="BE16" s="206"/>
      <c r="BF16" s="206" t="s">
        <v>478</v>
      </c>
      <c r="BG16" s="207">
        <v>0.3</v>
      </c>
      <c r="BH16" s="251"/>
      <c r="BI16" s="210"/>
      <c r="BJ16" s="255" t="s">
        <v>478</v>
      </c>
    </row>
    <row r="17" spans="2:63" s="304" customFormat="1" ht="60.75" customHeight="1" x14ac:dyDescent="0.25">
      <c r="B17" s="242">
        <v>5</v>
      </c>
      <c r="C17" s="198" t="s">
        <v>479</v>
      </c>
      <c r="D17" s="199">
        <v>0.2</v>
      </c>
      <c r="E17" s="202">
        <v>0.1</v>
      </c>
      <c r="F17" s="120"/>
      <c r="G17" s="201">
        <f t="shared" si="1"/>
        <v>0</v>
      </c>
      <c r="H17" s="120">
        <v>0.3</v>
      </c>
      <c r="I17" s="120"/>
      <c r="J17" s="201">
        <f t="shared" si="2"/>
        <v>0</v>
      </c>
      <c r="K17" s="120">
        <v>0.3</v>
      </c>
      <c r="L17" s="120"/>
      <c r="M17" s="201">
        <f t="shared" si="3"/>
        <v>0</v>
      </c>
      <c r="N17" s="120">
        <v>0.3</v>
      </c>
      <c r="O17" s="120"/>
      <c r="P17" s="201">
        <f t="shared" si="4"/>
        <v>0</v>
      </c>
      <c r="Q17" s="120">
        <f t="shared" si="5"/>
        <v>1</v>
      </c>
      <c r="R17" s="120"/>
      <c r="S17" s="245">
        <f t="shared" si="6"/>
        <v>0</v>
      </c>
      <c r="T17" s="245">
        <f t="shared" si="0"/>
        <v>0</v>
      </c>
      <c r="U17" s="198" t="s">
        <v>480</v>
      </c>
      <c r="V17" s="198" t="s">
        <v>481</v>
      </c>
      <c r="W17" s="201" t="s">
        <v>482</v>
      </c>
      <c r="X17" s="302" t="s">
        <v>483</v>
      </c>
      <c r="Y17" s="302" t="s">
        <v>484</v>
      </c>
      <c r="Z17" s="247" t="s">
        <v>447</v>
      </c>
      <c r="AA17" s="201" t="s">
        <v>448</v>
      </c>
      <c r="AB17" s="247" t="s">
        <v>79</v>
      </c>
      <c r="AC17" s="247" t="s">
        <v>74</v>
      </c>
      <c r="AD17" s="247" t="s">
        <v>80</v>
      </c>
      <c r="AE17" s="247" t="s">
        <v>81</v>
      </c>
      <c r="AF17" s="246" t="s">
        <v>281</v>
      </c>
      <c r="AG17" s="246">
        <v>2022</v>
      </c>
      <c r="AH17" s="246" t="s">
        <v>281</v>
      </c>
      <c r="AI17" s="247" t="s">
        <v>83</v>
      </c>
      <c r="AJ17" s="247" t="s">
        <v>118</v>
      </c>
      <c r="AK17" s="204" t="s">
        <v>449</v>
      </c>
      <c r="AL17" s="243" t="s">
        <v>450</v>
      </c>
      <c r="AM17" s="248" t="s">
        <v>281</v>
      </c>
      <c r="AN17" s="243"/>
      <c r="AO17" s="243" t="s">
        <v>402</v>
      </c>
      <c r="AP17" s="243" t="s">
        <v>440</v>
      </c>
      <c r="AQ17" s="243"/>
      <c r="AR17" s="209" t="s">
        <v>485</v>
      </c>
      <c r="AS17" s="209" t="s">
        <v>486</v>
      </c>
      <c r="AT17" s="203" t="s">
        <v>394</v>
      </c>
      <c r="AU17" s="207">
        <v>0.1</v>
      </c>
      <c r="AV17" s="303"/>
      <c r="AW17" s="206"/>
      <c r="AX17" s="206" t="s">
        <v>487</v>
      </c>
      <c r="AY17" s="207">
        <v>0.3</v>
      </c>
      <c r="AZ17" s="251"/>
      <c r="BA17" s="209"/>
      <c r="BB17" s="206" t="s">
        <v>487</v>
      </c>
      <c r="BC17" s="207">
        <v>0.3</v>
      </c>
      <c r="BD17" s="303"/>
      <c r="BE17" s="206"/>
      <c r="BF17" s="206" t="s">
        <v>487</v>
      </c>
      <c r="BG17" s="207">
        <v>0.3</v>
      </c>
      <c r="BH17" s="251"/>
      <c r="BI17" s="210"/>
      <c r="BJ17" s="255" t="s">
        <v>487</v>
      </c>
    </row>
    <row r="18" spans="2:63" s="304" customFormat="1" ht="72.75" customHeight="1" x14ac:dyDescent="0.25">
      <c r="B18" s="242">
        <v>6</v>
      </c>
      <c r="C18" s="300" t="s">
        <v>488</v>
      </c>
      <c r="D18" s="305">
        <v>0.1</v>
      </c>
      <c r="E18" s="306">
        <v>0.1</v>
      </c>
      <c r="F18" s="307"/>
      <c r="G18" s="301">
        <f t="shared" si="1"/>
        <v>0</v>
      </c>
      <c r="H18" s="307">
        <v>0.3</v>
      </c>
      <c r="I18" s="307"/>
      <c r="J18" s="301">
        <f t="shared" si="2"/>
        <v>0</v>
      </c>
      <c r="K18" s="307">
        <v>0.3</v>
      </c>
      <c r="L18" s="307"/>
      <c r="M18" s="301">
        <f t="shared" si="3"/>
        <v>0</v>
      </c>
      <c r="N18" s="307">
        <v>0.3</v>
      </c>
      <c r="O18" s="307"/>
      <c r="P18" s="301">
        <f t="shared" si="4"/>
        <v>0</v>
      </c>
      <c r="Q18" s="307">
        <f t="shared" si="5"/>
        <v>1</v>
      </c>
      <c r="R18" s="307"/>
      <c r="S18" s="308">
        <f t="shared" si="6"/>
        <v>0</v>
      </c>
      <c r="T18" s="308">
        <f t="shared" si="0"/>
        <v>0</v>
      </c>
      <c r="U18" s="300" t="s">
        <v>489</v>
      </c>
      <c r="V18" s="300" t="s">
        <v>490</v>
      </c>
      <c r="W18" s="301" t="s">
        <v>444</v>
      </c>
      <c r="X18" s="309" t="s">
        <v>445</v>
      </c>
      <c r="Y18" s="309" t="s">
        <v>446</v>
      </c>
      <c r="Z18" s="247" t="s">
        <v>447</v>
      </c>
      <c r="AA18" s="201" t="s">
        <v>448</v>
      </c>
      <c r="AB18" s="247" t="s">
        <v>79</v>
      </c>
      <c r="AC18" s="247" t="s">
        <v>74</v>
      </c>
      <c r="AD18" s="247" t="s">
        <v>80</v>
      </c>
      <c r="AE18" s="247" t="s">
        <v>81</v>
      </c>
      <c r="AF18" s="246" t="s">
        <v>281</v>
      </c>
      <c r="AG18" s="246">
        <v>2022</v>
      </c>
      <c r="AH18" s="246" t="s">
        <v>281</v>
      </c>
      <c r="AI18" s="247" t="s">
        <v>83</v>
      </c>
      <c r="AJ18" s="247" t="s">
        <v>118</v>
      </c>
      <c r="AK18" s="204" t="s">
        <v>449</v>
      </c>
      <c r="AL18" s="243" t="s">
        <v>450</v>
      </c>
      <c r="AM18" s="248" t="s">
        <v>281</v>
      </c>
      <c r="AN18" s="243"/>
      <c r="AO18" s="243" t="s">
        <v>402</v>
      </c>
      <c r="AP18" s="243" t="s">
        <v>440</v>
      </c>
      <c r="AQ18" s="243"/>
      <c r="AR18" s="209" t="s">
        <v>491</v>
      </c>
      <c r="AS18" s="209" t="s">
        <v>452</v>
      </c>
      <c r="AT18" s="203" t="s">
        <v>394</v>
      </c>
      <c r="AU18" s="199">
        <v>0.1</v>
      </c>
      <c r="AV18" s="310"/>
      <c r="AW18" s="258"/>
      <c r="AX18" s="258" t="s">
        <v>492</v>
      </c>
      <c r="AY18" s="199">
        <v>0.3</v>
      </c>
      <c r="AZ18" s="203"/>
      <c r="BA18" s="302"/>
      <c r="BB18" s="258" t="s">
        <v>492</v>
      </c>
      <c r="BC18" s="199">
        <v>0.3</v>
      </c>
      <c r="BD18" s="310"/>
      <c r="BE18" s="258"/>
      <c r="BF18" s="258" t="s">
        <v>492</v>
      </c>
      <c r="BG18" s="199">
        <v>0.3</v>
      </c>
      <c r="BH18" s="203"/>
      <c r="BI18" s="200"/>
      <c r="BJ18" s="311" t="s">
        <v>492</v>
      </c>
    </row>
    <row r="19" spans="2:63" s="304" customFormat="1" ht="63.75" customHeight="1" x14ac:dyDescent="0.25">
      <c r="B19" s="242">
        <v>7</v>
      </c>
      <c r="C19" s="300" t="s">
        <v>493</v>
      </c>
      <c r="D19" s="305">
        <v>0.05</v>
      </c>
      <c r="E19" s="306">
        <v>0.1</v>
      </c>
      <c r="F19" s="312"/>
      <c r="G19" s="301">
        <f t="shared" si="1"/>
        <v>0</v>
      </c>
      <c r="H19" s="307">
        <v>0.3</v>
      </c>
      <c r="I19" s="312"/>
      <c r="J19" s="301">
        <f t="shared" si="2"/>
        <v>0</v>
      </c>
      <c r="K19" s="307">
        <v>0.3</v>
      </c>
      <c r="L19" s="312"/>
      <c r="M19" s="301">
        <f t="shared" si="3"/>
        <v>0</v>
      </c>
      <c r="N19" s="307">
        <v>0.3</v>
      </c>
      <c r="O19" s="312"/>
      <c r="P19" s="301">
        <f t="shared" si="4"/>
        <v>0</v>
      </c>
      <c r="Q19" s="307">
        <f t="shared" si="5"/>
        <v>1</v>
      </c>
      <c r="R19" s="312"/>
      <c r="S19" s="308">
        <f t="shared" si="6"/>
        <v>0</v>
      </c>
      <c r="T19" s="308">
        <f t="shared" si="0"/>
        <v>0</v>
      </c>
      <c r="U19" s="300" t="s">
        <v>494</v>
      </c>
      <c r="V19" s="300" t="s">
        <v>495</v>
      </c>
      <c r="W19" s="309" t="s">
        <v>496</v>
      </c>
      <c r="X19" s="309" t="s">
        <v>497</v>
      </c>
      <c r="Y19" s="309" t="s">
        <v>498</v>
      </c>
      <c r="Z19" s="247" t="s">
        <v>447</v>
      </c>
      <c r="AA19" s="201" t="s">
        <v>448</v>
      </c>
      <c r="AB19" s="247" t="s">
        <v>79</v>
      </c>
      <c r="AC19" s="247" t="s">
        <v>74</v>
      </c>
      <c r="AD19" s="247" t="s">
        <v>80</v>
      </c>
      <c r="AE19" s="247" t="s">
        <v>81</v>
      </c>
      <c r="AF19" s="246" t="s">
        <v>281</v>
      </c>
      <c r="AG19" s="246">
        <v>2022</v>
      </c>
      <c r="AH19" s="246" t="s">
        <v>281</v>
      </c>
      <c r="AI19" s="247" t="s">
        <v>83</v>
      </c>
      <c r="AJ19" s="247" t="s">
        <v>118</v>
      </c>
      <c r="AK19" s="204" t="s">
        <v>449</v>
      </c>
      <c r="AL19" s="243" t="s">
        <v>450</v>
      </c>
      <c r="AM19" s="248" t="s">
        <v>281</v>
      </c>
      <c r="AN19" s="243"/>
      <c r="AO19" s="243" t="s">
        <v>402</v>
      </c>
      <c r="AP19" s="243" t="s">
        <v>440</v>
      </c>
      <c r="AQ19" s="243"/>
      <c r="AR19" s="209" t="s">
        <v>499</v>
      </c>
      <c r="AS19" s="209" t="s">
        <v>452</v>
      </c>
      <c r="AT19" s="203" t="s">
        <v>394</v>
      </c>
      <c r="AU19" s="199">
        <v>0.1</v>
      </c>
      <c r="AV19" s="310"/>
      <c r="AW19" s="258"/>
      <c r="AX19" s="258" t="s">
        <v>500</v>
      </c>
      <c r="AY19" s="199">
        <v>0.3</v>
      </c>
      <c r="AZ19" s="203"/>
      <c r="BA19" s="302"/>
      <c r="BB19" s="258" t="s">
        <v>500</v>
      </c>
      <c r="BC19" s="199">
        <v>0.3</v>
      </c>
      <c r="BD19" s="310"/>
      <c r="BE19" s="258"/>
      <c r="BF19" s="258" t="s">
        <v>500</v>
      </c>
      <c r="BG19" s="199">
        <v>0.3</v>
      </c>
      <c r="BH19" s="203"/>
      <c r="BI19" s="200"/>
      <c r="BJ19" s="311" t="s">
        <v>500</v>
      </c>
    </row>
    <row r="20" spans="2:63" s="304" customFormat="1" ht="63.75" customHeight="1" x14ac:dyDescent="0.25">
      <c r="B20" s="242">
        <v>8</v>
      </c>
      <c r="C20" s="198" t="s">
        <v>976</v>
      </c>
      <c r="D20" s="199">
        <v>0.15</v>
      </c>
      <c r="E20" s="202">
        <v>0.1</v>
      </c>
      <c r="F20" s="244"/>
      <c r="G20" s="201">
        <f t="shared" si="1"/>
        <v>0</v>
      </c>
      <c r="H20" s="120">
        <v>0.3</v>
      </c>
      <c r="I20" s="244"/>
      <c r="J20" s="201">
        <f t="shared" si="2"/>
        <v>0</v>
      </c>
      <c r="K20" s="120">
        <v>0.3</v>
      </c>
      <c r="L20" s="244"/>
      <c r="M20" s="201">
        <f t="shared" si="3"/>
        <v>0</v>
      </c>
      <c r="N20" s="120">
        <v>0.3</v>
      </c>
      <c r="O20" s="244"/>
      <c r="P20" s="201">
        <f t="shared" si="4"/>
        <v>0</v>
      </c>
      <c r="Q20" s="120">
        <f t="shared" si="5"/>
        <v>1</v>
      </c>
      <c r="R20" s="244"/>
      <c r="S20" s="245">
        <f t="shared" si="6"/>
        <v>0</v>
      </c>
      <c r="T20" s="245">
        <f t="shared" si="0"/>
        <v>0</v>
      </c>
      <c r="U20" s="300" t="s">
        <v>501</v>
      </c>
      <c r="V20" s="300" t="s">
        <v>502</v>
      </c>
      <c r="W20" s="301" t="s">
        <v>503</v>
      </c>
      <c r="X20" s="302" t="s">
        <v>504</v>
      </c>
      <c r="Y20" s="302" t="s">
        <v>505</v>
      </c>
      <c r="Z20" s="247" t="s">
        <v>447</v>
      </c>
      <c r="AA20" s="201" t="s">
        <v>448</v>
      </c>
      <c r="AB20" s="247" t="s">
        <v>79</v>
      </c>
      <c r="AC20" s="247" t="s">
        <v>74</v>
      </c>
      <c r="AD20" s="247" t="s">
        <v>80</v>
      </c>
      <c r="AE20" s="247" t="s">
        <v>81</v>
      </c>
      <c r="AF20" s="246" t="s">
        <v>281</v>
      </c>
      <c r="AG20" s="246">
        <v>2022</v>
      </c>
      <c r="AH20" s="246" t="s">
        <v>281</v>
      </c>
      <c r="AI20" s="247" t="s">
        <v>83</v>
      </c>
      <c r="AJ20" s="247" t="s">
        <v>118</v>
      </c>
      <c r="AK20" s="204" t="s">
        <v>449</v>
      </c>
      <c r="AL20" s="243" t="s">
        <v>450</v>
      </c>
      <c r="AM20" s="248" t="s">
        <v>281</v>
      </c>
      <c r="AN20" s="243"/>
      <c r="AO20" s="243" t="s">
        <v>402</v>
      </c>
      <c r="AP20" s="243" t="s">
        <v>440</v>
      </c>
      <c r="AQ20" s="204"/>
      <c r="AR20" s="209" t="s">
        <v>506</v>
      </c>
      <c r="AS20" s="209" t="s">
        <v>507</v>
      </c>
      <c r="AT20" s="203" t="s">
        <v>394</v>
      </c>
      <c r="AU20" s="207">
        <v>0.1</v>
      </c>
      <c r="AV20" s="303"/>
      <c r="AW20" s="206"/>
      <c r="AX20" s="206" t="s">
        <v>508</v>
      </c>
      <c r="AY20" s="207">
        <v>0.3</v>
      </c>
      <c r="AZ20" s="251"/>
      <c r="BA20" s="209"/>
      <c r="BB20" s="206" t="s">
        <v>508</v>
      </c>
      <c r="BC20" s="207">
        <v>0.3</v>
      </c>
      <c r="BD20" s="303"/>
      <c r="BE20" s="206"/>
      <c r="BF20" s="206" t="s">
        <v>508</v>
      </c>
      <c r="BG20" s="207">
        <v>0.3</v>
      </c>
      <c r="BH20" s="251"/>
      <c r="BI20" s="210"/>
      <c r="BJ20" s="255" t="s">
        <v>508</v>
      </c>
    </row>
    <row r="21" spans="2:63" s="318" customFormat="1" ht="63.75" customHeight="1" thickBot="1" x14ac:dyDescent="0.3">
      <c r="B21" s="267">
        <v>9</v>
      </c>
      <c r="C21" s="211" t="s">
        <v>977</v>
      </c>
      <c r="D21" s="212">
        <v>0.15</v>
      </c>
      <c r="E21" s="214">
        <v>0.1</v>
      </c>
      <c r="F21" s="269"/>
      <c r="G21" s="213">
        <f t="shared" si="1"/>
        <v>0</v>
      </c>
      <c r="H21" s="143">
        <v>0.3</v>
      </c>
      <c r="I21" s="269"/>
      <c r="J21" s="213">
        <f t="shared" si="2"/>
        <v>0</v>
      </c>
      <c r="K21" s="143">
        <v>0.3</v>
      </c>
      <c r="L21" s="269"/>
      <c r="M21" s="213">
        <f t="shared" si="3"/>
        <v>0</v>
      </c>
      <c r="N21" s="143">
        <v>0.3</v>
      </c>
      <c r="O21" s="269"/>
      <c r="P21" s="213">
        <f t="shared" si="4"/>
        <v>0</v>
      </c>
      <c r="Q21" s="143">
        <f t="shared" si="5"/>
        <v>1</v>
      </c>
      <c r="R21" s="269"/>
      <c r="S21" s="270">
        <f t="shared" si="6"/>
        <v>0</v>
      </c>
      <c r="T21" s="270">
        <f t="shared" si="0"/>
        <v>0</v>
      </c>
      <c r="U21" s="313" t="s">
        <v>509</v>
      </c>
      <c r="V21" s="313" t="s">
        <v>510</v>
      </c>
      <c r="W21" s="314" t="s">
        <v>482</v>
      </c>
      <c r="X21" s="315" t="s">
        <v>511</v>
      </c>
      <c r="Y21" s="315" t="s">
        <v>512</v>
      </c>
      <c r="Z21" s="272" t="s">
        <v>447</v>
      </c>
      <c r="AA21" s="213" t="s">
        <v>448</v>
      </c>
      <c r="AB21" s="272" t="s">
        <v>79</v>
      </c>
      <c r="AC21" s="272" t="s">
        <v>74</v>
      </c>
      <c r="AD21" s="272" t="s">
        <v>80</v>
      </c>
      <c r="AE21" s="272" t="s">
        <v>81</v>
      </c>
      <c r="AF21" s="271" t="s">
        <v>281</v>
      </c>
      <c r="AG21" s="271">
        <v>2022</v>
      </c>
      <c r="AH21" s="271" t="s">
        <v>281</v>
      </c>
      <c r="AI21" s="272" t="s">
        <v>83</v>
      </c>
      <c r="AJ21" s="272" t="s">
        <v>513</v>
      </c>
      <c r="AK21" s="216" t="s">
        <v>514</v>
      </c>
      <c r="AL21" s="268" t="s">
        <v>450</v>
      </c>
      <c r="AM21" s="273" t="s">
        <v>281</v>
      </c>
      <c r="AN21" s="268"/>
      <c r="AO21" s="268" t="s">
        <v>402</v>
      </c>
      <c r="AP21" s="268" t="s">
        <v>440</v>
      </c>
      <c r="AQ21" s="216"/>
      <c r="AR21" s="220" t="s">
        <v>515</v>
      </c>
      <c r="AS21" s="220" t="s">
        <v>507</v>
      </c>
      <c r="AT21" s="215" t="s">
        <v>394</v>
      </c>
      <c r="AU21" s="316">
        <v>0.1</v>
      </c>
      <c r="AV21" s="217"/>
      <c r="AW21" s="218"/>
      <c r="AX21" s="218" t="s">
        <v>516</v>
      </c>
      <c r="AY21" s="316">
        <v>0.3</v>
      </c>
      <c r="AZ21" s="219"/>
      <c r="BA21" s="220"/>
      <c r="BB21" s="218" t="s">
        <v>516</v>
      </c>
      <c r="BC21" s="316">
        <v>0.3</v>
      </c>
      <c r="BD21" s="217"/>
      <c r="BE21" s="278"/>
      <c r="BF21" s="218" t="s">
        <v>516</v>
      </c>
      <c r="BG21" s="316">
        <v>0.3</v>
      </c>
      <c r="BH21" s="219"/>
      <c r="BI21" s="221"/>
      <c r="BJ21" s="317" t="s">
        <v>516</v>
      </c>
      <c r="BK21" s="304"/>
    </row>
    <row r="22" spans="2:63" s="323" customFormat="1" ht="11.85" customHeight="1" x14ac:dyDescent="0.25">
      <c r="B22" s="318"/>
      <c r="C22" s="319"/>
      <c r="D22" s="320">
        <f>SUM(D13:D21)</f>
        <v>1</v>
      </c>
      <c r="E22" s="304"/>
      <c r="F22" s="304"/>
      <c r="G22" s="304"/>
      <c r="H22" s="304"/>
      <c r="I22" s="304"/>
      <c r="J22" s="304"/>
      <c r="K22" s="304"/>
      <c r="L22" s="304"/>
      <c r="M22" s="304"/>
      <c r="N22" s="304"/>
      <c r="O22" s="304"/>
      <c r="P22" s="304"/>
      <c r="Q22" s="304"/>
      <c r="R22" s="304"/>
      <c r="S22" s="304"/>
      <c r="T22" s="304"/>
      <c r="U22" s="319"/>
      <c r="V22" s="319"/>
      <c r="W22" s="304"/>
      <c r="X22" s="304"/>
      <c r="Y22" s="304"/>
      <c r="Z22" s="318"/>
      <c r="AA22" s="321"/>
      <c r="AB22" s="304"/>
      <c r="AC22" s="304"/>
      <c r="AD22" s="304"/>
      <c r="AE22" s="304"/>
      <c r="AF22" s="321"/>
      <c r="AG22" s="321"/>
      <c r="AH22" s="321"/>
      <c r="AI22" s="304"/>
      <c r="AJ22" s="304"/>
      <c r="AK22" s="319"/>
      <c r="AL22" s="322"/>
      <c r="AM22" s="322"/>
      <c r="AN22" s="322"/>
      <c r="AO22" s="322"/>
      <c r="AP22" s="319"/>
      <c r="AQ22" s="319"/>
      <c r="AR22" s="321"/>
      <c r="AS22" s="321"/>
      <c r="AT22" s="321"/>
      <c r="BE22" s="324"/>
      <c r="BF22" s="323">
        <f>12+4+2+6+6+11+4+1+5+2+5+5+8+5</f>
        <v>76</v>
      </c>
      <c r="BK22" s="321"/>
    </row>
    <row r="23" spans="2:63" s="323" customFormat="1" ht="11.85" customHeight="1" x14ac:dyDescent="0.25">
      <c r="B23" s="318"/>
      <c r="C23" s="319"/>
      <c r="D23" s="320"/>
      <c r="E23" s="304"/>
      <c r="F23" s="304"/>
      <c r="G23" s="304"/>
      <c r="H23" s="304"/>
      <c r="I23" s="304"/>
      <c r="J23" s="304"/>
      <c r="K23" s="304"/>
      <c r="L23" s="304"/>
      <c r="M23" s="304"/>
      <c r="N23" s="304"/>
      <c r="O23" s="304"/>
      <c r="P23" s="304"/>
      <c r="Q23" s="304"/>
      <c r="R23" s="304"/>
      <c r="S23" s="304"/>
      <c r="T23" s="304"/>
      <c r="U23" s="319"/>
      <c r="V23" s="319"/>
      <c r="W23" s="304"/>
      <c r="X23" s="304"/>
      <c r="Y23" s="304"/>
      <c r="Z23" s="318"/>
      <c r="AA23" s="321"/>
      <c r="AB23" s="304"/>
      <c r="AC23" s="304"/>
      <c r="AD23" s="304"/>
      <c r="AE23" s="304"/>
      <c r="AF23" s="321"/>
      <c r="AG23" s="321"/>
      <c r="AH23" s="321"/>
      <c r="AI23" s="304"/>
      <c r="AJ23" s="304"/>
      <c r="AK23" s="319"/>
      <c r="AL23" s="322"/>
      <c r="AM23" s="322"/>
      <c r="AN23" s="322"/>
      <c r="AO23" s="322"/>
      <c r="AP23" s="319"/>
      <c r="AQ23" s="319"/>
      <c r="AR23" s="321"/>
      <c r="AS23" s="321"/>
      <c r="AT23" s="321"/>
      <c r="BE23" s="324"/>
      <c r="BK23" s="321"/>
    </row>
    <row r="24" spans="2:63" s="323" customFormat="1" ht="11.85" customHeight="1" x14ac:dyDescent="0.25">
      <c r="B24" s="318"/>
      <c r="C24" s="325"/>
      <c r="D24" s="320"/>
      <c r="E24" s="304"/>
      <c r="F24" s="304"/>
      <c r="G24" s="304"/>
      <c r="H24" s="304"/>
      <c r="I24" s="304"/>
      <c r="J24" s="304"/>
      <c r="K24" s="304"/>
      <c r="L24" s="304"/>
      <c r="M24" s="304"/>
      <c r="N24" s="304"/>
      <c r="O24" s="304"/>
      <c r="P24" s="304"/>
      <c r="Q24" s="304"/>
      <c r="R24" s="304"/>
      <c r="S24" s="304"/>
      <c r="T24" s="304"/>
      <c r="U24" s="319"/>
      <c r="V24" s="319"/>
      <c r="W24" s="304"/>
      <c r="X24" s="304"/>
      <c r="Y24" s="304"/>
      <c r="Z24" s="318"/>
      <c r="AA24" s="321"/>
      <c r="AB24" s="304"/>
      <c r="AC24" s="304"/>
      <c r="AD24" s="304"/>
      <c r="AE24" s="304"/>
      <c r="AF24" s="321"/>
      <c r="AG24" s="321"/>
      <c r="AH24" s="321"/>
      <c r="AI24" s="304"/>
      <c r="AJ24" s="304"/>
      <c r="AK24" s="319"/>
      <c r="AL24" s="322"/>
      <c r="AM24" s="322"/>
      <c r="AN24" s="322"/>
      <c r="AO24" s="322"/>
      <c r="AP24" s="319"/>
      <c r="AQ24" s="319"/>
      <c r="AR24" s="321"/>
      <c r="AS24" s="321"/>
      <c r="AT24" s="321"/>
      <c r="BE24" s="324"/>
      <c r="BK24" s="321"/>
    </row>
    <row r="25" spans="2:63" s="323" customFormat="1" ht="11.85" customHeight="1" x14ac:dyDescent="0.25">
      <c r="B25" s="318"/>
      <c r="C25" s="319"/>
      <c r="D25" s="320"/>
      <c r="E25" s="304"/>
      <c r="F25" s="304"/>
      <c r="G25" s="304"/>
      <c r="H25" s="304"/>
      <c r="I25" s="304"/>
      <c r="J25" s="304"/>
      <c r="K25" s="304"/>
      <c r="L25" s="304"/>
      <c r="M25" s="304"/>
      <c r="N25" s="304"/>
      <c r="O25" s="304"/>
      <c r="P25" s="304"/>
      <c r="Q25" s="304"/>
      <c r="R25" s="304"/>
      <c r="S25" s="304"/>
      <c r="T25" s="304"/>
      <c r="U25" s="319"/>
      <c r="V25" s="319"/>
      <c r="W25" s="304"/>
      <c r="X25" s="304"/>
      <c r="Y25" s="304"/>
      <c r="Z25" s="318"/>
      <c r="AA25" s="321"/>
      <c r="AB25" s="304"/>
      <c r="AC25" s="304"/>
      <c r="AD25" s="304"/>
      <c r="AE25" s="304"/>
      <c r="AF25" s="321"/>
      <c r="AG25" s="321"/>
      <c r="AH25" s="321"/>
      <c r="AI25" s="304"/>
      <c r="AJ25" s="304"/>
      <c r="AK25" s="319"/>
      <c r="AL25" s="322"/>
      <c r="AM25" s="322"/>
      <c r="AN25" s="322"/>
      <c r="AO25" s="322"/>
      <c r="AP25" s="319"/>
      <c r="AQ25" s="319"/>
      <c r="AR25" s="321"/>
      <c r="AS25" s="321"/>
      <c r="AT25" s="321"/>
      <c r="BE25" s="324"/>
      <c r="BK25" s="321"/>
    </row>
    <row r="26" spans="2:63" s="323" customFormat="1" ht="11.85" customHeight="1" x14ac:dyDescent="0.25">
      <c r="B26" s="318"/>
      <c r="C26" s="319"/>
      <c r="D26" s="320"/>
      <c r="E26" s="304"/>
      <c r="F26" s="304"/>
      <c r="G26" s="304"/>
      <c r="H26" s="304"/>
      <c r="I26" s="304"/>
      <c r="J26" s="304"/>
      <c r="K26" s="304"/>
      <c r="L26" s="304"/>
      <c r="M26" s="304"/>
      <c r="N26" s="304"/>
      <c r="O26" s="304"/>
      <c r="P26" s="304"/>
      <c r="Q26" s="304"/>
      <c r="R26" s="304"/>
      <c r="S26" s="304"/>
      <c r="T26" s="304"/>
      <c r="U26" s="319"/>
      <c r="V26" s="319"/>
      <c r="W26" s="304"/>
      <c r="X26" s="304"/>
      <c r="Y26" s="304"/>
      <c r="Z26" s="318"/>
      <c r="AA26" s="321"/>
      <c r="AB26" s="304"/>
      <c r="AC26" s="304"/>
      <c r="AD26" s="304"/>
      <c r="AE26" s="304"/>
      <c r="AF26" s="321"/>
      <c r="AG26" s="321"/>
      <c r="AH26" s="321"/>
      <c r="AI26" s="304"/>
      <c r="AJ26" s="304"/>
      <c r="AK26" s="319"/>
      <c r="AL26" s="322"/>
      <c r="AM26" s="322"/>
      <c r="AN26" s="322"/>
      <c r="AO26" s="322"/>
      <c r="AP26" s="319"/>
      <c r="AQ26" s="319"/>
      <c r="AR26" s="321"/>
      <c r="AS26" s="321"/>
      <c r="AT26" s="321"/>
      <c r="BE26" s="324"/>
      <c r="BK26" s="321"/>
    </row>
    <row r="27" spans="2:63" s="323" customFormat="1" ht="11.85" customHeight="1" x14ac:dyDescent="0.25">
      <c r="B27" s="318"/>
      <c r="C27" s="319"/>
      <c r="D27" s="320"/>
      <c r="E27" s="304"/>
      <c r="F27" s="304"/>
      <c r="G27" s="304"/>
      <c r="H27" s="304"/>
      <c r="I27" s="304"/>
      <c r="J27" s="304"/>
      <c r="K27" s="304"/>
      <c r="L27" s="304"/>
      <c r="M27" s="304"/>
      <c r="N27" s="304"/>
      <c r="O27" s="304"/>
      <c r="P27" s="304"/>
      <c r="Q27" s="304"/>
      <c r="R27" s="304"/>
      <c r="S27" s="304"/>
      <c r="T27" s="304"/>
      <c r="U27" s="319"/>
      <c r="V27" s="319"/>
      <c r="W27" s="304"/>
      <c r="X27" s="304"/>
      <c r="Y27" s="304"/>
      <c r="Z27" s="318"/>
      <c r="AA27" s="321"/>
      <c r="AB27" s="304"/>
      <c r="AC27" s="304"/>
      <c r="AD27" s="304"/>
      <c r="AE27" s="304"/>
      <c r="AF27" s="321"/>
      <c r="AG27" s="321"/>
      <c r="AH27" s="321"/>
      <c r="AI27" s="304"/>
      <c r="AJ27" s="304"/>
      <c r="AK27" s="319"/>
      <c r="AL27" s="322"/>
      <c r="AM27" s="322"/>
      <c r="AN27" s="322"/>
      <c r="AO27" s="322"/>
      <c r="AP27" s="319"/>
      <c r="AQ27" s="319"/>
      <c r="AR27" s="321"/>
      <c r="AS27" s="321"/>
      <c r="AT27" s="321"/>
      <c r="BE27" s="324"/>
      <c r="BK27" s="321"/>
    </row>
    <row r="28" spans="2:63" s="323" customFormat="1" ht="14.1" customHeight="1" x14ac:dyDescent="0.25">
      <c r="B28" s="318"/>
      <c r="C28" s="319"/>
      <c r="D28" s="320"/>
      <c r="E28" s="304"/>
      <c r="F28" s="304"/>
      <c r="G28" s="304"/>
      <c r="H28" s="304"/>
      <c r="I28" s="304"/>
      <c r="J28" s="304"/>
      <c r="K28" s="304"/>
      <c r="L28" s="304"/>
      <c r="M28" s="304"/>
      <c r="N28" s="304"/>
      <c r="O28" s="304"/>
      <c r="P28" s="304"/>
      <c r="Q28" s="304"/>
      <c r="R28" s="304"/>
      <c r="S28" s="304"/>
      <c r="T28" s="304"/>
      <c r="U28" s="319"/>
      <c r="V28" s="319"/>
      <c r="W28" s="304"/>
      <c r="X28" s="304"/>
      <c r="Y28" s="304"/>
      <c r="Z28" s="318"/>
      <c r="AA28" s="321"/>
      <c r="AB28" s="304"/>
      <c r="AC28" s="304"/>
      <c r="AD28" s="304"/>
      <c r="AE28" s="304"/>
      <c r="AF28" s="321"/>
      <c r="AG28" s="321"/>
      <c r="AH28" s="321"/>
      <c r="AI28" s="304"/>
      <c r="AJ28" s="304"/>
      <c r="AK28" s="319"/>
      <c r="AL28" s="322"/>
      <c r="AM28" s="322"/>
      <c r="AN28" s="322"/>
      <c r="AO28" s="322"/>
      <c r="AP28" s="319"/>
      <c r="AQ28" s="319"/>
      <c r="AR28" s="321"/>
      <c r="AS28" s="321"/>
      <c r="AT28" s="321"/>
      <c r="BE28" s="324"/>
      <c r="BK28" s="321"/>
    </row>
    <row r="29" spans="2:63" s="323" customFormat="1" ht="11.85" customHeight="1" x14ac:dyDescent="0.25">
      <c r="B29" s="318"/>
      <c r="C29" s="223"/>
      <c r="D29" s="320"/>
      <c r="E29" s="304"/>
      <c r="F29" s="304"/>
      <c r="G29" s="304"/>
      <c r="H29" s="304"/>
      <c r="I29" s="304"/>
      <c r="J29" s="304"/>
      <c r="K29" s="304"/>
      <c r="L29" s="304"/>
      <c r="M29" s="304"/>
      <c r="N29" s="304"/>
      <c r="O29" s="304"/>
      <c r="P29" s="304"/>
      <c r="Q29" s="304"/>
      <c r="R29" s="304"/>
      <c r="S29" s="304"/>
      <c r="T29" s="304"/>
      <c r="U29" s="319"/>
      <c r="V29" s="319"/>
      <c r="W29" s="304"/>
      <c r="X29" s="304"/>
      <c r="Y29" s="304"/>
      <c r="Z29" s="318"/>
      <c r="AA29" s="321"/>
      <c r="AB29" s="304"/>
      <c r="AC29" s="304"/>
      <c r="AD29" s="304"/>
      <c r="AE29" s="304"/>
      <c r="AF29" s="321"/>
      <c r="AG29" s="321"/>
      <c r="AH29" s="321"/>
      <c r="AI29" s="304"/>
      <c r="AJ29" s="304"/>
      <c r="AK29" s="319"/>
      <c r="AL29" s="322"/>
      <c r="AM29" s="322"/>
      <c r="AN29" s="322"/>
      <c r="AO29" s="322"/>
      <c r="AP29" s="319"/>
      <c r="AQ29" s="319"/>
      <c r="AR29" s="321"/>
      <c r="AS29" s="321"/>
      <c r="AT29" s="321"/>
      <c r="BK29" s="321"/>
    </row>
    <row r="30" spans="2:63" s="323" customFormat="1" ht="11.85" customHeight="1" x14ac:dyDescent="0.25">
      <c r="B30" s="318"/>
      <c r="C30" s="319"/>
      <c r="D30" s="320"/>
      <c r="E30" s="304"/>
      <c r="F30" s="304"/>
      <c r="G30" s="304"/>
      <c r="H30" s="304"/>
      <c r="I30" s="304"/>
      <c r="J30" s="304"/>
      <c r="K30" s="304"/>
      <c r="L30" s="304"/>
      <c r="M30" s="304"/>
      <c r="N30" s="304"/>
      <c r="O30" s="304"/>
      <c r="P30" s="304"/>
      <c r="Q30" s="304"/>
      <c r="R30" s="304"/>
      <c r="S30" s="304"/>
      <c r="T30" s="304"/>
      <c r="U30" s="319"/>
      <c r="V30" s="319"/>
      <c r="W30" s="304"/>
      <c r="X30" s="304"/>
      <c r="Y30" s="304"/>
      <c r="Z30" s="318"/>
      <c r="AA30" s="321"/>
      <c r="AB30" s="304"/>
      <c r="AC30" s="304"/>
      <c r="AD30" s="304"/>
      <c r="AE30" s="304"/>
      <c r="AF30" s="321"/>
      <c r="AG30" s="321"/>
      <c r="AH30" s="321"/>
      <c r="AI30" s="304"/>
      <c r="AJ30" s="304"/>
      <c r="AK30" s="319"/>
      <c r="AL30" s="322"/>
      <c r="AM30" s="322"/>
      <c r="AN30" s="322"/>
      <c r="AO30" s="322"/>
      <c r="AP30" s="319"/>
      <c r="AQ30" s="319"/>
      <c r="AR30" s="321"/>
      <c r="AS30" s="321"/>
      <c r="AT30" s="321"/>
      <c r="BK30" s="321"/>
    </row>
    <row r="31" spans="2:63" s="323" customFormat="1" ht="11.85" customHeight="1" x14ac:dyDescent="0.25">
      <c r="B31" s="318"/>
      <c r="C31" s="319"/>
      <c r="D31" s="320"/>
      <c r="E31" s="304"/>
      <c r="F31" s="304"/>
      <c r="G31" s="304"/>
      <c r="H31" s="304"/>
      <c r="I31" s="304"/>
      <c r="J31" s="304"/>
      <c r="K31" s="304"/>
      <c r="L31" s="304"/>
      <c r="M31" s="304"/>
      <c r="N31" s="304"/>
      <c r="O31" s="304"/>
      <c r="P31" s="304"/>
      <c r="Q31" s="304"/>
      <c r="R31" s="304"/>
      <c r="S31" s="304"/>
      <c r="T31" s="304"/>
      <c r="U31" s="319"/>
      <c r="V31" s="319"/>
      <c r="W31" s="304"/>
      <c r="X31" s="304"/>
      <c r="Y31" s="304"/>
      <c r="Z31" s="318"/>
      <c r="AA31" s="321"/>
      <c r="AB31" s="304"/>
      <c r="AC31" s="304"/>
      <c r="AD31" s="304"/>
      <c r="AE31" s="304"/>
      <c r="AF31" s="321"/>
      <c r="AG31" s="321"/>
      <c r="AH31" s="321"/>
      <c r="AI31" s="304"/>
      <c r="AJ31" s="304"/>
      <c r="AK31" s="319"/>
      <c r="AL31" s="322"/>
      <c r="AM31" s="322"/>
      <c r="AN31" s="322"/>
      <c r="AO31" s="322"/>
      <c r="AP31" s="319"/>
      <c r="AQ31" s="319"/>
      <c r="AR31" s="321"/>
      <c r="AS31" s="321"/>
      <c r="AT31" s="321"/>
      <c r="BK31" s="321"/>
    </row>
    <row r="32" spans="2:63" s="323" customFormat="1" ht="11.85" customHeight="1" x14ac:dyDescent="0.25">
      <c r="B32" s="318"/>
      <c r="C32" s="319"/>
      <c r="D32" s="320"/>
      <c r="E32" s="304"/>
      <c r="F32" s="304"/>
      <c r="G32" s="304"/>
      <c r="H32" s="304"/>
      <c r="I32" s="304"/>
      <c r="J32" s="304"/>
      <c r="K32" s="304"/>
      <c r="L32" s="304"/>
      <c r="M32" s="304"/>
      <c r="N32" s="304"/>
      <c r="O32" s="304"/>
      <c r="P32" s="304"/>
      <c r="Q32" s="304"/>
      <c r="R32" s="304"/>
      <c r="S32" s="304"/>
      <c r="T32" s="304"/>
      <c r="U32" s="319"/>
      <c r="V32" s="319"/>
      <c r="W32" s="304"/>
      <c r="X32" s="304"/>
      <c r="Y32" s="304"/>
      <c r="Z32" s="318"/>
      <c r="AA32" s="321"/>
      <c r="AB32" s="304"/>
      <c r="AC32" s="304"/>
      <c r="AD32" s="304"/>
      <c r="AE32" s="304"/>
      <c r="AF32" s="321"/>
      <c r="AG32" s="321"/>
      <c r="AH32" s="321"/>
      <c r="AI32" s="304"/>
      <c r="AJ32" s="304"/>
      <c r="AK32" s="319"/>
      <c r="AL32" s="322"/>
      <c r="AM32" s="322"/>
      <c r="AN32" s="322"/>
      <c r="AO32" s="322"/>
      <c r="AP32" s="319"/>
      <c r="AQ32" s="319"/>
      <c r="AR32" s="321"/>
      <c r="AS32" s="321"/>
      <c r="AT32" s="321"/>
      <c r="BK32" s="321"/>
    </row>
    <row r="33" spans="2:63" s="323" customFormat="1" ht="11.85" customHeight="1" x14ac:dyDescent="0.25">
      <c r="B33" s="318"/>
      <c r="C33" s="319"/>
      <c r="D33" s="320"/>
      <c r="E33" s="304"/>
      <c r="F33" s="304"/>
      <c r="G33" s="304"/>
      <c r="H33" s="304"/>
      <c r="I33" s="304"/>
      <c r="J33" s="304"/>
      <c r="K33" s="304"/>
      <c r="L33" s="304"/>
      <c r="M33" s="304"/>
      <c r="N33" s="304"/>
      <c r="O33" s="304"/>
      <c r="P33" s="304"/>
      <c r="Q33" s="304"/>
      <c r="R33" s="304"/>
      <c r="S33" s="304"/>
      <c r="T33" s="304"/>
      <c r="U33" s="319"/>
      <c r="V33" s="319"/>
      <c r="W33" s="304"/>
      <c r="X33" s="304"/>
      <c r="Y33" s="304"/>
      <c r="Z33" s="318"/>
      <c r="AA33" s="321"/>
      <c r="AB33" s="304"/>
      <c r="AC33" s="304"/>
      <c r="AD33" s="304"/>
      <c r="AE33" s="304"/>
      <c r="AF33" s="321"/>
      <c r="AG33" s="321"/>
      <c r="AH33" s="321"/>
      <c r="AI33" s="304"/>
      <c r="AJ33" s="304"/>
      <c r="AK33" s="319"/>
      <c r="AL33" s="322"/>
      <c r="AM33" s="322"/>
      <c r="AN33" s="322"/>
      <c r="AO33" s="322"/>
      <c r="AP33" s="319"/>
      <c r="AQ33" s="319"/>
      <c r="AR33" s="321"/>
      <c r="AS33" s="321"/>
      <c r="AT33" s="321"/>
      <c r="BK33" s="321"/>
    </row>
    <row r="34" spans="2:63" s="323" customFormat="1" ht="12.6" customHeight="1" x14ac:dyDescent="0.25">
      <c r="B34" s="318"/>
      <c r="C34" s="319"/>
      <c r="D34" s="320"/>
      <c r="E34" s="304"/>
      <c r="F34" s="304"/>
      <c r="G34" s="304"/>
      <c r="H34" s="304"/>
      <c r="I34" s="304"/>
      <c r="J34" s="304"/>
      <c r="K34" s="304"/>
      <c r="L34" s="304"/>
      <c r="M34" s="304"/>
      <c r="N34" s="304"/>
      <c r="O34" s="304"/>
      <c r="P34" s="304"/>
      <c r="Q34" s="304"/>
      <c r="R34" s="304"/>
      <c r="S34" s="304"/>
      <c r="T34" s="304"/>
      <c r="U34" s="319"/>
      <c r="V34" s="319"/>
      <c r="W34" s="304"/>
      <c r="X34" s="304"/>
      <c r="Y34" s="304"/>
      <c r="Z34" s="318"/>
      <c r="AA34" s="321"/>
      <c r="AB34" s="304"/>
      <c r="AC34" s="304"/>
      <c r="AD34" s="304"/>
      <c r="AE34" s="304"/>
      <c r="AF34" s="321"/>
      <c r="AG34" s="321"/>
      <c r="AH34" s="321"/>
      <c r="AI34" s="304"/>
      <c r="AJ34" s="304"/>
      <c r="AK34" s="319"/>
      <c r="AL34" s="322"/>
      <c r="AM34" s="322"/>
      <c r="AN34" s="322"/>
      <c r="AO34" s="322"/>
      <c r="AP34" s="319"/>
      <c r="AQ34" s="319"/>
      <c r="AR34" s="321"/>
      <c r="AS34" s="321"/>
      <c r="AT34" s="321"/>
      <c r="BK34" s="321"/>
    </row>
    <row r="35" spans="2:63" s="323" customFormat="1" ht="12.6" customHeight="1" x14ac:dyDescent="0.25">
      <c r="B35" s="318"/>
      <c r="C35" s="319"/>
      <c r="D35" s="320"/>
      <c r="E35" s="304"/>
      <c r="F35" s="304"/>
      <c r="G35" s="304"/>
      <c r="H35" s="304"/>
      <c r="I35" s="304"/>
      <c r="J35" s="304"/>
      <c r="K35" s="304"/>
      <c r="L35" s="304"/>
      <c r="M35" s="304"/>
      <c r="N35" s="304"/>
      <c r="O35" s="304"/>
      <c r="P35" s="304"/>
      <c r="Q35" s="304"/>
      <c r="R35" s="304"/>
      <c r="S35" s="304"/>
      <c r="T35" s="304"/>
      <c r="U35" s="319"/>
      <c r="V35" s="319"/>
      <c r="W35" s="304"/>
      <c r="X35" s="304"/>
      <c r="Y35" s="304"/>
      <c r="Z35" s="318"/>
      <c r="AA35" s="321"/>
      <c r="AB35" s="304"/>
      <c r="AC35" s="304"/>
      <c r="AD35" s="304"/>
      <c r="AE35" s="304"/>
      <c r="AF35" s="321"/>
      <c r="AG35" s="321"/>
      <c r="AH35" s="321"/>
      <c r="AI35" s="304"/>
      <c r="AJ35" s="304"/>
      <c r="AK35" s="319"/>
      <c r="AL35" s="322"/>
      <c r="AM35" s="322"/>
      <c r="AN35" s="322"/>
      <c r="AO35" s="322"/>
      <c r="AP35" s="319"/>
      <c r="AQ35" s="319"/>
      <c r="AR35" s="321"/>
      <c r="AS35" s="321"/>
      <c r="AT35" s="321"/>
      <c r="BK35" s="321"/>
    </row>
    <row r="36" spans="2:63" s="323" customFormat="1" ht="11.85" customHeight="1" x14ac:dyDescent="0.25">
      <c r="B36" s="318"/>
      <c r="C36" s="319"/>
      <c r="D36" s="320"/>
      <c r="E36" s="304"/>
      <c r="F36" s="304"/>
      <c r="G36" s="304"/>
      <c r="H36" s="304"/>
      <c r="I36" s="304"/>
      <c r="J36" s="304"/>
      <c r="K36" s="304"/>
      <c r="L36" s="304"/>
      <c r="M36" s="304"/>
      <c r="N36" s="304"/>
      <c r="O36" s="304"/>
      <c r="P36" s="304"/>
      <c r="Q36" s="304"/>
      <c r="R36" s="304"/>
      <c r="S36" s="304"/>
      <c r="T36" s="304"/>
      <c r="U36" s="319"/>
      <c r="V36" s="319"/>
      <c r="W36" s="304"/>
      <c r="X36" s="304"/>
      <c r="Y36" s="304"/>
      <c r="Z36" s="318"/>
      <c r="AA36" s="321"/>
      <c r="AB36" s="304"/>
      <c r="AC36" s="304"/>
      <c r="AD36" s="304"/>
      <c r="AE36" s="304"/>
      <c r="AF36" s="321"/>
      <c r="AG36" s="321"/>
      <c r="AH36" s="321"/>
      <c r="AI36" s="304"/>
      <c r="AJ36" s="304"/>
      <c r="AK36" s="319"/>
      <c r="AL36" s="322"/>
      <c r="AM36" s="322"/>
      <c r="AN36" s="322"/>
      <c r="AO36" s="322"/>
      <c r="AP36" s="319"/>
      <c r="AQ36" s="319"/>
      <c r="AR36" s="321"/>
      <c r="AS36" s="321"/>
      <c r="AT36" s="321"/>
      <c r="BK36" s="321"/>
    </row>
    <row r="37" spans="2:63" s="323" customFormat="1" ht="11.85" customHeight="1" x14ac:dyDescent="0.25">
      <c r="B37" s="318"/>
      <c r="C37" s="319"/>
      <c r="D37" s="320"/>
      <c r="E37" s="304"/>
      <c r="F37" s="304"/>
      <c r="G37" s="304"/>
      <c r="H37" s="304"/>
      <c r="I37" s="304"/>
      <c r="J37" s="304"/>
      <c r="K37" s="304"/>
      <c r="L37" s="304"/>
      <c r="M37" s="304"/>
      <c r="N37" s="304"/>
      <c r="O37" s="304"/>
      <c r="P37" s="304"/>
      <c r="Q37" s="304"/>
      <c r="R37" s="304"/>
      <c r="S37" s="304"/>
      <c r="T37" s="304"/>
      <c r="U37" s="319"/>
      <c r="V37" s="319"/>
      <c r="W37" s="304"/>
      <c r="X37" s="304"/>
      <c r="Y37" s="304"/>
      <c r="Z37" s="318"/>
      <c r="AA37" s="321"/>
      <c r="AB37" s="304"/>
      <c r="AC37" s="304"/>
      <c r="AD37" s="304"/>
      <c r="AE37" s="304"/>
      <c r="AF37" s="321"/>
      <c r="AG37" s="321"/>
      <c r="AH37" s="321"/>
      <c r="AI37" s="304"/>
      <c r="AJ37" s="304"/>
      <c r="AK37" s="319"/>
      <c r="AL37" s="322"/>
      <c r="AM37" s="322"/>
      <c r="AN37" s="322"/>
      <c r="AO37" s="322"/>
      <c r="AP37" s="319"/>
      <c r="AQ37" s="319"/>
      <c r="AR37" s="321"/>
      <c r="AS37" s="321"/>
      <c r="AT37" s="321"/>
      <c r="BK37" s="321"/>
    </row>
    <row r="38" spans="2:63" s="194" customFormat="1" ht="14.1" customHeight="1" x14ac:dyDescent="0.25">
      <c r="C38" s="193"/>
      <c r="D38" s="192"/>
      <c r="E38" s="192"/>
      <c r="F38" s="192"/>
      <c r="G38" s="192"/>
      <c r="H38" s="192"/>
      <c r="I38" s="192"/>
      <c r="J38" s="192"/>
      <c r="K38" s="192"/>
      <c r="L38" s="192"/>
      <c r="M38" s="192"/>
      <c r="N38" s="192"/>
      <c r="O38" s="192"/>
      <c r="P38" s="192"/>
      <c r="Q38" s="192"/>
      <c r="R38" s="192"/>
      <c r="S38" s="192"/>
      <c r="T38" s="192"/>
      <c r="U38" s="193"/>
      <c r="V38" s="193"/>
      <c r="W38" s="192"/>
      <c r="X38" s="192"/>
      <c r="Y38" s="192"/>
      <c r="Z38" s="326"/>
      <c r="AA38" s="192"/>
      <c r="AB38" s="196"/>
      <c r="AC38" s="196"/>
      <c r="AD38" s="196"/>
      <c r="AE38" s="196"/>
      <c r="AF38" s="192"/>
      <c r="AG38" s="192"/>
      <c r="AH38" s="192"/>
      <c r="AI38" s="196"/>
      <c r="AJ38" s="196"/>
      <c r="AK38" s="327"/>
      <c r="AL38" s="193"/>
      <c r="AM38" s="193"/>
      <c r="AN38" s="193"/>
      <c r="AO38" s="193"/>
      <c r="AP38" s="327"/>
      <c r="AQ38" s="327"/>
      <c r="AR38" s="192"/>
      <c r="AS38" s="192"/>
      <c r="AT38" s="192"/>
      <c r="BK38" s="192"/>
    </row>
    <row r="39" spans="2:63" s="194" customFormat="1" ht="11.85" customHeight="1" x14ac:dyDescent="0.25">
      <c r="C39" s="193"/>
      <c r="D39" s="192"/>
      <c r="E39" s="192"/>
      <c r="F39" s="192"/>
      <c r="G39" s="192"/>
      <c r="H39" s="192"/>
      <c r="I39" s="192"/>
      <c r="J39" s="192"/>
      <c r="K39" s="192"/>
      <c r="L39" s="192"/>
      <c r="M39" s="192"/>
      <c r="N39" s="192"/>
      <c r="O39" s="192"/>
      <c r="P39" s="192"/>
      <c r="Q39" s="192"/>
      <c r="R39" s="192"/>
      <c r="S39" s="192"/>
      <c r="T39" s="192"/>
      <c r="U39" s="193"/>
      <c r="V39" s="193"/>
      <c r="W39" s="192"/>
      <c r="X39" s="192"/>
      <c r="Y39" s="192"/>
      <c r="Z39" s="326"/>
      <c r="AA39" s="192"/>
      <c r="AB39" s="196"/>
      <c r="AC39" s="196"/>
      <c r="AD39" s="196"/>
      <c r="AE39" s="196"/>
      <c r="AF39" s="192"/>
      <c r="AG39" s="192"/>
      <c r="AH39" s="192"/>
      <c r="AI39" s="196"/>
      <c r="AJ39" s="196"/>
      <c r="AK39" s="327"/>
      <c r="AL39" s="193"/>
      <c r="AM39" s="193"/>
      <c r="AN39" s="193"/>
      <c r="AO39" s="193"/>
      <c r="AP39" s="327"/>
      <c r="AQ39" s="327"/>
      <c r="AR39" s="192"/>
      <c r="AS39" s="192"/>
      <c r="AT39" s="192"/>
      <c r="BK39" s="192"/>
    </row>
    <row r="40" spans="2:63" s="194" customFormat="1" ht="11.85" customHeight="1" x14ac:dyDescent="0.25">
      <c r="C40" s="193"/>
      <c r="D40" s="192"/>
      <c r="E40" s="192"/>
      <c r="F40" s="192"/>
      <c r="G40" s="192"/>
      <c r="H40" s="192"/>
      <c r="I40" s="192"/>
      <c r="J40" s="192"/>
      <c r="K40" s="192"/>
      <c r="L40" s="192"/>
      <c r="M40" s="192"/>
      <c r="N40" s="192"/>
      <c r="O40" s="192"/>
      <c r="P40" s="192"/>
      <c r="Q40" s="192"/>
      <c r="R40" s="192"/>
      <c r="S40" s="192"/>
      <c r="T40" s="192"/>
      <c r="U40" s="193"/>
      <c r="V40" s="193"/>
      <c r="W40" s="192"/>
      <c r="X40" s="192"/>
      <c r="Y40" s="192"/>
      <c r="Z40" s="326"/>
      <c r="AA40" s="192"/>
      <c r="AB40" s="196"/>
      <c r="AC40" s="196"/>
      <c r="AD40" s="196"/>
      <c r="AE40" s="196"/>
      <c r="AF40" s="192"/>
      <c r="AG40" s="192"/>
      <c r="AH40" s="192"/>
      <c r="AI40" s="196"/>
      <c r="AJ40" s="196"/>
      <c r="AK40" s="327"/>
      <c r="AL40" s="193"/>
      <c r="AM40" s="193"/>
      <c r="AN40" s="193"/>
      <c r="AO40" s="193"/>
      <c r="AP40" s="327"/>
      <c r="AQ40" s="327"/>
      <c r="AR40" s="192"/>
      <c r="AS40" s="192"/>
      <c r="AT40" s="192"/>
      <c r="BK40" s="192"/>
    </row>
    <row r="41" spans="2:63" s="194" customFormat="1" ht="11.85" customHeight="1" x14ac:dyDescent="0.25">
      <c r="C41" s="193"/>
      <c r="D41" s="192"/>
      <c r="E41" s="192"/>
      <c r="F41" s="192"/>
      <c r="G41" s="192"/>
      <c r="H41" s="192"/>
      <c r="I41" s="192"/>
      <c r="J41" s="192"/>
      <c r="K41" s="192"/>
      <c r="L41" s="192"/>
      <c r="M41" s="192"/>
      <c r="N41" s="192"/>
      <c r="O41" s="192"/>
      <c r="P41" s="192"/>
      <c r="Q41" s="192"/>
      <c r="R41" s="192"/>
      <c r="S41" s="192"/>
      <c r="T41" s="192"/>
      <c r="U41" s="193"/>
      <c r="V41" s="193"/>
      <c r="W41" s="192"/>
      <c r="X41" s="192"/>
      <c r="Y41" s="192"/>
      <c r="Z41" s="326"/>
      <c r="AA41" s="192"/>
      <c r="AB41" s="196"/>
      <c r="AC41" s="196"/>
      <c r="AD41" s="196"/>
      <c r="AE41" s="196"/>
      <c r="AF41" s="192"/>
      <c r="AG41" s="192"/>
      <c r="AH41" s="192"/>
      <c r="AI41" s="196"/>
      <c r="AJ41" s="196"/>
      <c r="AK41" s="327"/>
      <c r="AL41" s="193"/>
      <c r="AM41" s="193"/>
      <c r="AN41" s="193"/>
      <c r="AO41" s="193"/>
      <c r="AP41" s="327"/>
      <c r="AQ41" s="327"/>
      <c r="AR41" s="192"/>
      <c r="AS41" s="192"/>
      <c r="AT41" s="192"/>
      <c r="BK41" s="192"/>
    </row>
  </sheetData>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0">
    <dataValidation type="list" operator="equal" allowBlank="1" showErrorMessage="1" sqref="AK22:AK4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operator="equal" allowBlank="1" showErrorMessage="1" sqref="AK7">
      <formula1>0</formula1>
      <formula2>0</formula2>
    </dataValidation>
    <dataValidation type="list" operator="equal" allowBlank="1" showErrorMessage="1" sqref="Z22:Z41">
      <formula1>"Eficacia,Eficiencia,Efectividad,"</formula1>
      <formula2>0</formula2>
    </dataValidation>
    <dataValidation type="list" operator="equal" allowBlank="1" showErrorMessage="1" sqref="AP22:AQ4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J13:AJ41">
      <formula1>",Distrital ,Dsitrital-Rural ,Distrital- Urbano,Entidad ,Localidad,UPZ,Departamental,Regional,Nacional"</formula1>
      <formula2>0</formula2>
    </dataValidation>
    <dataValidation type="list" operator="equal" allowBlank="1" showErrorMessage="1" sqref="AI13:AI41">
      <formula1>"Gestión"</formula1>
      <formula2>0</formula2>
    </dataValidation>
    <dataValidation type="list" operator="equal" allowBlank="1" showErrorMessage="1" sqref="AE13:AE41">
      <formula1>"Alta ,Media ,Baja"</formula1>
      <formula2>0</formula2>
    </dataValidation>
    <dataValidation type="list" operator="equal" allowBlank="1" showErrorMessage="1" sqref="AD13:AD41">
      <formula1>"Diario,Semanal,Mensual,Bimestral ,Trimestral,Semestral ,Anual"</formula1>
      <formula2>0</formula2>
    </dataValidation>
    <dataValidation type="list" operator="equal" allowBlank="1" showErrorMessage="1" sqref="AC13:AC41">
      <formula1>"Coeficiente,Índice o razón,Porcentaje,Tasa,Valor absoluto"</formula1>
      <formula2>0</formula2>
    </dataValidation>
    <dataValidation type="list" operator="equal" allowBlank="1" showErrorMessage="1" sqref="AB13:AB41">
      <formula1>"Alcaldía Local,Central,Sectorial,"</formula1>
      <formula2>0</formula2>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operator="equal" allowBlank="1" showErrorMessage="1">
          <x14:formula1>
            <xm:f>'[POA Dir.Seguridad 2022.xlsx]datos'!#REF!</xm:f>
          </x14:formula1>
          <xm:sqref>AP13:AQ21</xm:sqref>
        </x14:dataValidation>
        <x14:dataValidation type="list" allowBlank="1" showInputMessage="1" showErrorMessage="1">
          <x14:formula1>
            <xm:f>'[POA Dir.Seguridad 2022.xlsx]datos'!#REF!</xm:f>
          </x14:formula1>
          <xm:sqref>AO13:AO21 AK13:AK21</xm:sqref>
        </x14:dataValidation>
        <x14:dataValidation type="list" errorStyle="information" operator="equal" showInputMessage="1" showErrorMessage="1" prompt="Escoja el Proceso del Menú desplegable">
          <x14:formula1>
            <xm:f>'[POA Dir.Prevención 2022.xlsx]datos'!#REF!</xm:f>
          </x14:formula1>
          <xm:sqref>D7:Z7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1"/>
  <sheetViews>
    <sheetView showGridLines="0" zoomScale="70" zoomScaleNormal="70" workbookViewId="0"/>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6" width="22.85546875" style="106" customWidth="1"/>
    <col min="47" max="48" width="20.5703125" style="106" hidden="1" customWidth="1"/>
    <col min="49" max="49" width="43.42578125" style="106" hidden="1" customWidth="1"/>
    <col min="50" max="50" width="33.7109375" style="76" hidden="1" customWidth="1"/>
    <col min="51" max="54" width="20.5703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77"/>
  </cols>
  <sheetData>
    <row r="1" spans="2:251"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c r="AV1" s="71"/>
      <c r="AW1" s="71"/>
      <c r="AX1" s="68"/>
      <c r="AY1" s="68"/>
      <c r="AZ1" s="68"/>
      <c r="BA1" s="68"/>
      <c r="BB1" s="68"/>
      <c r="BC1" s="68"/>
      <c r="BD1" s="68"/>
      <c r="BE1" s="68"/>
      <c r="BF1" s="68"/>
      <c r="BG1" s="68"/>
      <c r="BH1" s="68"/>
      <c r="BI1" s="68"/>
      <c r="BJ1" s="68"/>
      <c r="BK1" s="70"/>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2:251" ht="12" customHeight="1" x14ac:dyDescent="0.25">
      <c r="B2" s="718"/>
      <c r="C2" s="735" t="s">
        <v>0</v>
      </c>
      <c r="D2" s="735"/>
      <c r="E2" s="735"/>
      <c r="F2" s="735"/>
      <c r="G2" s="735"/>
      <c r="H2" s="735"/>
      <c r="I2" s="735"/>
      <c r="J2" s="735"/>
      <c r="K2" s="735"/>
      <c r="L2" s="735"/>
      <c r="M2" s="735"/>
      <c r="N2" s="735"/>
      <c r="O2" s="735"/>
      <c r="P2" s="735"/>
      <c r="Q2" s="735"/>
      <c r="R2" s="732" t="s">
        <v>1</v>
      </c>
      <c r="S2" s="732"/>
      <c r="T2" s="732"/>
      <c r="U2" s="732"/>
      <c r="V2" s="732"/>
      <c r="W2" s="732"/>
      <c r="X2" s="732"/>
      <c r="Y2" s="732"/>
      <c r="Z2" s="732"/>
      <c r="AA2" s="732"/>
      <c r="AB2" s="732"/>
      <c r="AC2" s="732"/>
      <c r="AD2" s="732"/>
      <c r="AE2" s="732"/>
      <c r="AF2" s="732"/>
      <c r="AG2" s="732"/>
      <c r="AH2" s="732"/>
      <c r="AI2" s="732"/>
      <c r="AJ2" s="734" t="s">
        <v>2</v>
      </c>
      <c r="AK2" s="734"/>
      <c r="AL2" s="734"/>
      <c r="AM2" s="734"/>
      <c r="AN2" s="734"/>
      <c r="AO2" s="734"/>
      <c r="AP2" s="734"/>
      <c r="AQ2" s="734"/>
      <c r="AR2" s="734"/>
      <c r="AS2" s="734"/>
      <c r="AT2" s="734"/>
      <c r="AU2" s="734"/>
      <c r="AV2" s="735" t="s">
        <v>3</v>
      </c>
      <c r="AW2" s="735"/>
      <c r="AX2" s="735"/>
      <c r="AY2" s="735"/>
      <c r="AZ2" s="735"/>
      <c r="BA2" s="735"/>
      <c r="BB2" s="735"/>
      <c r="BC2" s="735"/>
      <c r="BD2" s="735"/>
      <c r="BE2" s="735"/>
      <c r="BF2" s="735"/>
      <c r="BG2" s="735"/>
      <c r="BH2" s="735"/>
      <c r="BI2" s="735"/>
      <c r="BJ2" s="736"/>
    </row>
    <row r="3" spans="2:251" ht="12" customHeight="1" x14ac:dyDescent="0.25">
      <c r="B3" s="719"/>
      <c r="C3" s="728"/>
      <c r="D3" s="728"/>
      <c r="E3" s="728"/>
      <c r="F3" s="728"/>
      <c r="G3" s="728"/>
      <c r="H3" s="728"/>
      <c r="I3" s="728"/>
      <c r="J3" s="728"/>
      <c r="K3" s="728"/>
      <c r="L3" s="728"/>
      <c r="M3" s="728"/>
      <c r="N3" s="728"/>
      <c r="O3" s="728"/>
      <c r="P3" s="728"/>
      <c r="Q3" s="728"/>
      <c r="R3" s="733"/>
      <c r="S3" s="733"/>
      <c r="T3" s="733"/>
      <c r="U3" s="733"/>
      <c r="V3" s="733"/>
      <c r="W3" s="733"/>
      <c r="X3" s="733"/>
      <c r="Y3" s="733"/>
      <c r="Z3" s="733"/>
      <c r="AA3" s="733"/>
      <c r="AB3" s="733"/>
      <c r="AC3" s="733"/>
      <c r="AD3" s="733"/>
      <c r="AE3" s="733"/>
      <c r="AF3" s="733"/>
      <c r="AG3" s="733"/>
      <c r="AH3" s="733"/>
      <c r="AI3" s="733"/>
      <c r="AJ3" s="737" t="s">
        <v>4</v>
      </c>
      <c r="AK3" s="737"/>
      <c r="AL3" s="737"/>
      <c r="AM3" s="737"/>
      <c r="AN3" s="737"/>
      <c r="AO3" s="737"/>
      <c r="AP3" s="737"/>
      <c r="AQ3" s="737"/>
      <c r="AR3" s="737"/>
      <c r="AS3" s="737"/>
      <c r="AT3" s="737"/>
      <c r="AU3" s="737"/>
      <c r="AV3" s="710">
        <v>3</v>
      </c>
      <c r="AW3" s="710"/>
      <c r="AX3" s="710"/>
      <c r="AY3" s="710"/>
      <c r="AZ3" s="710"/>
      <c r="BA3" s="710"/>
      <c r="BB3" s="710"/>
      <c r="BC3" s="710"/>
      <c r="BD3" s="710"/>
      <c r="BE3" s="710"/>
      <c r="BF3" s="710"/>
      <c r="BG3" s="710"/>
      <c r="BH3" s="710"/>
      <c r="BI3" s="710"/>
      <c r="BJ3" s="711"/>
    </row>
    <row r="4" spans="2:251" ht="12" customHeight="1" x14ac:dyDescent="0.25">
      <c r="B4" s="719"/>
      <c r="C4" s="728"/>
      <c r="D4" s="728"/>
      <c r="E4" s="728"/>
      <c r="F4" s="728"/>
      <c r="G4" s="728"/>
      <c r="H4" s="728"/>
      <c r="I4" s="728"/>
      <c r="J4" s="728"/>
      <c r="K4" s="728"/>
      <c r="L4" s="728"/>
      <c r="M4" s="728"/>
      <c r="N4" s="728"/>
      <c r="O4" s="728"/>
      <c r="P4" s="728"/>
      <c r="Q4" s="728"/>
      <c r="R4" s="733"/>
      <c r="S4" s="733"/>
      <c r="T4" s="733"/>
      <c r="U4" s="733"/>
      <c r="V4" s="733"/>
      <c r="W4" s="733"/>
      <c r="X4" s="733"/>
      <c r="Y4" s="733"/>
      <c r="Z4" s="733"/>
      <c r="AA4" s="733"/>
      <c r="AB4" s="733"/>
      <c r="AC4" s="733"/>
      <c r="AD4" s="733"/>
      <c r="AE4" s="733"/>
      <c r="AF4" s="733"/>
      <c r="AG4" s="733"/>
      <c r="AH4" s="733"/>
      <c r="AI4" s="733"/>
      <c r="AJ4" s="737" t="s">
        <v>5</v>
      </c>
      <c r="AK4" s="737"/>
      <c r="AL4" s="737"/>
      <c r="AM4" s="737"/>
      <c r="AN4" s="737"/>
      <c r="AO4" s="737"/>
      <c r="AP4" s="737"/>
      <c r="AQ4" s="737"/>
      <c r="AR4" s="737"/>
      <c r="AS4" s="737"/>
      <c r="AT4" s="737"/>
      <c r="AU4" s="737"/>
      <c r="AV4" s="738">
        <v>42741</v>
      </c>
      <c r="AW4" s="738"/>
      <c r="AX4" s="738"/>
      <c r="AY4" s="738"/>
      <c r="AZ4" s="738"/>
      <c r="BA4" s="738"/>
      <c r="BB4" s="738"/>
      <c r="BC4" s="738"/>
      <c r="BD4" s="738"/>
      <c r="BE4" s="738"/>
      <c r="BF4" s="738"/>
      <c r="BG4" s="738"/>
      <c r="BH4" s="738"/>
      <c r="BI4" s="738"/>
      <c r="BJ4" s="739"/>
    </row>
    <row r="5" spans="2:251" ht="12" customHeight="1" x14ac:dyDescent="0.25">
      <c r="B5" s="719"/>
      <c r="C5" s="728" t="s">
        <v>6</v>
      </c>
      <c r="D5" s="728"/>
      <c r="E5" s="728"/>
      <c r="F5" s="728"/>
      <c r="G5" s="728"/>
      <c r="H5" s="728"/>
      <c r="I5" s="728"/>
      <c r="J5" s="728"/>
      <c r="K5" s="728"/>
      <c r="L5" s="728"/>
      <c r="M5" s="728"/>
      <c r="N5" s="728"/>
      <c r="O5" s="728"/>
      <c r="P5" s="728"/>
      <c r="Q5" s="728"/>
      <c r="R5" s="733" t="s">
        <v>7</v>
      </c>
      <c r="S5" s="733"/>
      <c r="T5" s="733"/>
      <c r="U5" s="733"/>
      <c r="V5" s="733"/>
      <c r="W5" s="733"/>
      <c r="X5" s="733"/>
      <c r="Y5" s="733"/>
      <c r="Z5" s="733"/>
      <c r="AA5" s="733"/>
      <c r="AB5" s="733"/>
      <c r="AC5" s="733"/>
      <c r="AD5" s="733"/>
      <c r="AE5" s="733"/>
      <c r="AF5" s="733"/>
      <c r="AG5" s="733"/>
      <c r="AH5" s="733"/>
      <c r="AI5" s="733"/>
      <c r="AJ5" s="737" t="s">
        <v>8</v>
      </c>
      <c r="AK5" s="737"/>
      <c r="AL5" s="737"/>
      <c r="AM5" s="737"/>
      <c r="AN5" s="737"/>
      <c r="AO5" s="737"/>
      <c r="AP5" s="737"/>
      <c r="AQ5" s="737"/>
      <c r="AR5" s="737"/>
      <c r="AS5" s="737"/>
      <c r="AT5" s="737"/>
      <c r="AU5" s="737"/>
      <c r="AV5" s="710" t="s">
        <v>9</v>
      </c>
      <c r="AW5" s="710"/>
      <c r="AX5" s="710"/>
      <c r="AY5" s="710"/>
      <c r="AZ5" s="710"/>
      <c r="BA5" s="710"/>
      <c r="BB5" s="710"/>
      <c r="BC5" s="710"/>
      <c r="BD5" s="710"/>
      <c r="BE5" s="710"/>
      <c r="BF5" s="710"/>
      <c r="BG5" s="710"/>
      <c r="BH5" s="710"/>
      <c r="BI5" s="710"/>
      <c r="BJ5" s="711"/>
    </row>
    <row r="6" spans="2:251" ht="12" customHeight="1" x14ac:dyDescent="0.25">
      <c r="B6" s="719"/>
      <c r="C6" s="728"/>
      <c r="D6" s="728"/>
      <c r="E6" s="728"/>
      <c r="F6" s="728"/>
      <c r="G6" s="728"/>
      <c r="H6" s="728"/>
      <c r="I6" s="728"/>
      <c r="J6" s="728"/>
      <c r="K6" s="728"/>
      <c r="L6" s="728"/>
      <c r="M6" s="728"/>
      <c r="N6" s="728"/>
      <c r="O6" s="728"/>
      <c r="P6" s="728"/>
      <c r="Q6" s="728"/>
      <c r="R6" s="733"/>
      <c r="S6" s="733"/>
      <c r="T6" s="733"/>
      <c r="U6" s="733"/>
      <c r="V6" s="733"/>
      <c r="W6" s="733"/>
      <c r="X6" s="733"/>
      <c r="Y6" s="733"/>
      <c r="Z6" s="733"/>
      <c r="AA6" s="733"/>
      <c r="AB6" s="733"/>
      <c r="AC6" s="733"/>
      <c r="AD6" s="733"/>
      <c r="AE6" s="733"/>
      <c r="AF6" s="733"/>
      <c r="AG6" s="733"/>
      <c r="AH6" s="733"/>
      <c r="AI6" s="733"/>
      <c r="AJ6" s="737"/>
      <c r="AK6" s="737"/>
      <c r="AL6" s="737"/>
      <c r="AM6" s="737"/>
      <c r="AN6" s="737"/>
      <c r="AO6" s="737"/>
      <c r="AP6" s="737"/>
      <c r="AQ6" s="737"/>
      <c r="AR6" s="737"/>
      <c r="AS6" s="737"/>
      <c r="AT6" s="737"/>
      <c r="AU6" s="737"/>
      <c r="AV6" s="710"/>
      <c r="AW6" s="710"/>
      <c r="AX6" s="710"/>
      <c r="AY6" s="710"/>
      <c r="AZ6" s="710"/>
      <c r="BA6" s="710"/>
      <c r="BB6" s="710"/>
      <c r="BC6" s="710"/>
      <c r="BD6" s="710"/>
      <c r="BE6" s="710"/>
      <c r="BF6" s="710"/>
      <c r="BG6" s="710"/>
      <c r="BH6" s="710"/>
      <c r="BI6" s="710"/>
      <c r="BJ6" s="711"/>
    </row>
    <row r="7" spans="2:251" s="79" customFormat="1" ht="25.5" customHeight="1" x14ac:dyDescent="0.25">
      <c r="B7" s="740" t="s">
        <v>10</v>
      </c>
      <c r="C7" s="741"/>
      <c r="D7" s="725" t="s">
        <v>517</v>
      </c>
      <c r="E7" s="725"/>
      <c r="F7" s="725"/>
      <c r="G7" s="725"/>
      <c r="H7" s="725"/>
      <c r="I7" s="725"/>
      <c r="J7" s="725"/>
      <c r="K7" s="725"/>
      <c r="L7" s="725"/>
      <c r="M7" s="725"/>
      <c r="N7" s="725"/>
      <c r="O7" s="725"/>
      <c r="P7" s="725"/>
      <c r="Q7" s="725"/>
      <c r="R7" s="725"/>
      <c r="S7" s="725"/>
      <c r="T7" s="725"/>
      <c r="U7" s="725"/>
      <c r="V7" s="725"/>
      <c r="W7" s="725"/>
      <c r="X7" s="725"/>
      <c r="Y7" s="725"/>
      <c r="Z7" s="725"/>
      <c r="AA7" s="725" t="s">
        <v>12</v>
      </c>
      <c r="AB7" s="725"/>
      <c r="AC7" s="728" t="s">
        <v>518</v>
      </c>
      <c r="AD7" s="728"/>
      <c r="AE7" s="728"/>
      <c r="AF7" s="728"/>
      <c r="AG7" s="728"/>
      <c r="AH7" s="728"/>
      <c r="AI7" s="728"/>
      <c r="AJ7" s="728"/>
      <c r="AK7" s="727" t="s">
        <v>14</v>
      </c>
      <c r="AL7" s="727"/>
      <c r="AM7" s="716"/>
      <c r="AN7" s="716"/>
      <c r="AO7" s="716"/>
      <c r="AP7" s="716"/>
      <c r="AQ7" s="716"/>
      <c r="AR7" s="716"/>
      <c r="AS7" s="716"/>
      <c r="AT7" s="716"/>
      <c r="AU7" s="716"/>
      <c r="AV7" s="716"/>
      <c r="AW7" s="716"/>
      <c r="AX7" s="716"/>
      <c r="AY7" s="716"/>
      <c r="AZ7" s="716"/>
      <c r="BA7" s="716"/>
      <c r="BB7" s="716"/>
      <c r="BC7" s="716"/>
      <c r="BD7" s="716"/>
      <c r="BE7" s="716"/>
      <c r="BF7" s="716"/>
      <c r="BG7" s="716"/>
      <c r="BH7" s="716"/>
      <c r="BI7" s="716"/>
      <c r="BJ7" s="717"/>
      <c r="BK7" s="78"/>
    </row>
    <row r="8" spans="2:251" s="79" customFormat="1" ht="25.5" customHeight="1" x14ac:dyDescent="0.25">
      <c r="B8" s="740" t="s">
        <v>16</v>
      </c>
      <c r="C8" s="741"/>
      <c r="D8" s="716" t="s">
        <v>519</v>
      </c>
      <c r="E8" s="716"/>
      <c r="F8" s="716"/>
      <c r="G8" s="716"/>
      <c r="H8" s="716"/>
      <c r="I8" s="716"/>
      <c r="J8" s="716"/>
      <c r="K8" s="716"/>
      <c r="L8" s="716"/>
      <c r="M8" s="716"/>
      <c r="N8" s="716"/>
      <c r="O8" s="716"/>
      <c r="P8" s="716"/>
      <c r="Q8" s="716"/>
      <c r="R8" s="716"/>
      <c r="S8" s="716"/>
      <c r="T8" s="716"/>
      <c r="U8" s="716"/>
      <c r="V8" s="716"/>
      <c r="W8" s="716"/>
      <c r="X8" s="716"/>
      <c r="Y8" s="716"/>
      <c r="Z8" s="716"/>
      <c r="AA8" s="716"/>
      <c r="AB8" s="716"/>
      <c r="AC8" s="341"/>
      <c r="AD8" s="341"/>
      <c r="AE8" s="341"/>
      <c r="AF8" s="341"/>
      <c r="AG8" s="341"/>
      <c r="AH8" s="341"/>
      <c r="AI8" s="341"/>
      <c r="AJ8" s="341"/>
      <c r="AK8" s="27"/>
      <c r="AL8" s="27"/>
      <c r="AM8" s="110" t="s">
        <v>18</v>
      </c>
      <c r="AN8" s="726">
        <v>44568</v>
      </c>
      <c r="AO8" s="727"/>
      <c r="AP8" s="727"/>
      <c r="AQ8" s="727"/>
      <c r="AR8" s="727"/>
      <c r="AS8" s="727"/>
      <c r="AT8" s="727"/>
      <c r="AU8" s="716"/>
      <c r="AV8" s="716"/>
      <c r="AW8" s="716"/>
      <c r="AX8" s="716"/>
      <c r="AY8" s="716"/>
      <c r="AZ8" s="716"/>
      <c r="BA8" s="716"/>
      <c r="BB8" s="716"/>
      <c r="BC8" s="716"/>
      <c r="BD8" s="716"/>
      <c r="BE8" s="716"/>
      <c r="BF8" s="716"/>
      <c r="BG8" s="716"/>
      <c r="BH8" s="716"/>
      <c r="BI8" s="716"/>
      <c r="BJ8" s="717"/>
      <c r="BK8" s="78"/>
    </row>
    <row r="9" spans="2:251" s="79" customFormat="1" ht="25.5" customHeight="1" x14ac:dyDescent="0.25">
      <c r="B9" s="740" t="s">
        <v>176</v>
      </c>
      <c r="C9" s="741"/>
      <c r="D9" s="741"/>
      <c r="E9" s="741"/>
      <c r="F9" s="741"/>
      <c r="G9" s="741"/>
      <c r="H9" s="741"/>
      <c r="I9" s="741"/>
      <c r="J9" s="741"/>
      <c r="K9" s="741"/>
      <c r="L9" s="741"/>
      <c r="M9" s="741"/>
      <c r="N9" s="741"/>
      <c r="O9" s="741"/>
      <c r="P9" s="741"/>
      <c r="Q9" s="741"/>
      <c r="R9" s="741"/>
      <c r="S9" s="741"/>
      <c r="T9" s="741"/>
      <c r="U9" s="741"/>
      <c r="V9" s="741"/>
      <c r="W9" s="741"/>
      <c r="X9" s="741"/>
      <c r="Y9" s="741"/>
      <c r="Z9" s="741"/>
      <c r="AA9" s="741"/>
      <c r="AB9" s="741"/>
      <c r="AC9" s="741"/>
      <c r="AD9" s="741"/>
      <c r="AE9" s="741"/>
      <c r="AF9" s="741"/>
      <c r="AG9" s="741"/>
      <c r="AH9" s="741"/>
      <c r="AI9" s="741"/>
      <c r="AJ9" s="741"/>
      <c r="AK9" s="741"/>
      <c r="AL9" s="741"/>
      <c r="AM9" s="741"/>
      <c r="AN9" s="741"/>
      <c r="AO9" s="741"/>
      <c r="AP9" s="741"/>
      <c r="AQ9" s="741"/>
      <c r="AR9" s="741"/>
      <c r="AS9" s="741"/>
      <c r="AT9" s="741"/>
      <c r="AU9" s="725" t="s">
        <v>177</v>
      </c>
      <c r="AV9" s="716"/>
      <c r="AW9" s="716"/>
      <c r="AX9" s="716"/>
      <c r="AY9" s="716"/>
      <c r="AZ9" s="716"/>
      <c r="BA9" s="716"/>
      <c r="BB9" s="716"/>
      <c r="BC9" s="716"/>
      <c r="BD9" s="716"/>
      <c r="BE9" s="716"/>
      <c r="BF9" s="716"/>
      <c r="BG9" s="716"/>
      <c r="BH9" s="716"/>
      <c r="BI9" s="716"/>
      <c r="BJ9" s="717"/>
      <c r="BK9" s="78"/>
    </row>
    <row r="10" spans="2:251" s="79" customFormat="1" ht="25.5" customHeight="1" x14ac:dyDescent="0.25">
      <c r="B10" s="740"/>
      <c r="C10" s="741"/>
      <c r="D10" s="741"/>
      <c r="E10" s="741" t="s">
        <v>19</v>
      </c>
      <c r="F10" s="741"/>
      <c r="G10" s="741"/>
      <c r="H10" s="741"/>
      <c r="I10" s="741"/>
      <c r="J10" s="741"/>
      <c r="K10" s="741"/>
      <c r="L10" s="741"/>
      <c r="M10" s="741"/>
      <c r="N10" s="741"/>
      <c r="O10" s="741"/>
      <c r="P10" s="741"/>
      <c r="Q10" s="741"/>
      <c r="R10" s="741"/>
      <c r="S10" s="741"/>
      <c r="T10" s="741"/>
      <c r="U10" s="741" t="s">
        <v>20</v>
      </c>
      <c r="V10" s="741"/>
      <c r="W10" s="741"/>
      <c r="X10" s="741"/>
      <c r="Y10" s="741"/>
      <c r="Z10" s="741"/>
      <c r="AA10" s="741"/>
      <c r="AB10" s="741"/>
      <c r="AC10" s="741"/>
      <c r="AD10" s="741"/>
      <c r="AE10" s="741"/>
      <c r="AF10" s="741"/>
      <c r="AG10" s="741"/>
      <c r="AH10" s="741"/>
      <c r="AI10" s="741"/>
      <c r="AJ10" s="741"/>
      <c r="AK10" s="741"/>
      <c r="AL10" s="741"/>
      <c r="AM10" s="741"/>
      <c r="AN10" s="741"/>
      <c r="AO10" s="741"/>
      <c r="AP10" s="741"/>
      <c r="AQ10" s="741"/>
      <c r="AR10" s="741"/>
      <c r="AS10" s="741"/>
      <c r="AT10" s="741"/>
      <c r="AU10" s="716"/>
      <c r="AV10" s="716"/>
      <c r="AW10" s="716"/>
      <c r="AX10" s="716"/>
      <c r="AY10" s="716"/>
      <c r="AZ10" s="716"/>
      <c r="BA10" s="716"/>
      <c r="BB10" s="716"/>
      <c r="BC10" s="716"/>
      <c r="BD10" s="716"/>
      <c r="BE10" s="716"/>
      <c r="BF10" s="716"/>
      <c r="BG10" s="716"/>
      <c r="BH10" s="716"/>
      <c r="BI10" s="716"/>
      <c r="BJ10" s="717"/>
      <c r="BK10" s="78"/>
    </row>
    <row r="11" spans="2:251" s="81" customFormat="1" ht="22.5" customHeight="1" x14ac:dyDescent="0.25">
      <c r="B11" s="740" t="s">
        <v>21</v>
      </c>
      <c r="C11" s="741" t="s">
        <v>22</v>
      </c>
      <c r="D11" s="741" t="s">
        <v>23</v>
      </c>
      <c r="E11" s="741" t="s">
        <v>24</v>
      </c>
      <c r="F11" s="741"/>
      <c r="G11" s="741"/>
      <c r="H11" s="741" t="s">
        <v>25</v>
      </c>
      <c r="I11" s="741"/>
      <c r="J11" s="741"/>
      <c r="K11" s="741" t="s">
        <v>26</v>
      </c>
      <c r="L11" s="741"/>
      <c r="M11" s="741"/>
      <c r="N11" s="741" t="s">
        <v>27</v>
      </c>
      <c r="O11" s="741"/>
      <c r="P11" s="741"/>
      <c r="Q11" s="741" t="s">
        <v>28</v>
      </c>
      <c r="R11" s="741"/>
      <c r="S11" s="741"/>
      <c r="T11" s="111" t="s">
        <v>29</v>
      </c>
      <c r="U11" s="741" t="s">
        <v>30</v>
      </c>
      <c r="V11" s="741" t="s">
        <v>31</v>
      </c>
      <c r="W11" s="741" t="s">
        <v>32</v>
      </c>
      <c r="X11" s="741" t="s">
        <v>33</v>
      </c>
      <c r="Y11" s="741"/>
      <c r="Z11" s="742" t="s">
        <v>34</v>
      </c>
      <c r="AA11" s="741" t="s">
        <v>35</v>
      </c>
      <c r="AB11" s="741" t="s">
        <v>36</v>
      </c>
      <c r="AC11" s="741" t="s">
        <v>37</v>
      </c>
      <c r="AD11" s="741" t="s">
        <v>38</v>
      </c>
      <c r="AE11" s="741" t="s">
        <v>39</v>
      </c>
      <c r="AF11" s="741" t="s">
        <v>40</v>
      </c>
      <c r="AG11" s="741"/>
      <c r="AH11" s="741"/>
      <c r="AI11" s="741" t="s">
        <v>41</v>
      </c>
      <c r="AJ11" s="741" t="s">
        <v>42</v>
      </c>
      <c r="AK11" s="741" t="s">
        <v>43</v>
      </c>
      <c r="AL11" s="741"/>
      <c r="AM11" s="741"/>
      <c r="AN11" s="741"/>
      <c r="AO11" s="741"/>
      <c r="AP11" s="741"/>
      <c r="AQ11" s="741"/>
      <c r="AR11" s="725" t="s">
        <v>44</v>
      </c>
      <c r="AS11" s="741" t="s">
        <v>45</v>
      </c>
      <c r="AT11" s="741" t="s">
        <v>46</v>
      </c>
      <c r="AU11" s="743" t="s">
        <v>47</v>
      </c>
      <c r="AV11" s="743" t="s">
        <v>47</v>
      </c>
      <c r="AW11" s="743" t="s">
        <v>47</v>
      </c>
      <c r="AX11" s="743" t="s">
        <v>47</v>
      </c>
      <c r="AY11" s="743" t="s">
        <v>48</v>
      </c>
      <c r="AZ11" s="743" t="s">
        <v>47</v>
      </c>
      <c r="BA11" s="743" t="s">
        <v>47</v>
      </c>
      <c r="BB11" s="743" t="s">
        <v>47</v>
      </c>
      <c r="BC11" s="743" t="s">
        <v>49</v>
      </c>
      <c r="BD11" s="743" t="s">
        <v>49</v>
      </c>
      <c r="BE11" s="743" t="s">
        <v>49</v>
      </c>
      <c r="BF11" s="743" t="s">
        <v>49</v>
      </c>
      <c r="BG11" s="743" t="s">
        <v>50</v>
      </c>
      <c r="BH11" s="743" t="s">
        <v>49</v>
      </c>
      <c r="BI11" s="743" t="s">
        <v>49</v>
      </c>
      <c r="BJ11" s="744" t="s">
        <v>49</v>
      </c>
      <c r="BK11" s="80"/>
    </row>
    <row r="12" spans="2:251" s="81" customFormat="1" ht="30" customHeight="1" x14ac:dyDescent="0.25">
      <c r="B12" s="740"/>
      <c r="C12" s="741"/>
      <c r="D12" s="741"/>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41"/>
      <c r="V12" s="741"/>
      <c r="W12" s="741"/>
      <c r="X12" s="112" t="s">
        <v>54</v>
      </c>
      <c r="Y12" s="112" t="s">
        <v>55</v>
      </c>
      <c r="Z12" s="742"/>
      <c r="AA12" s="741"/>
      <c r="AB12" s="741"/>
      <c r="AC12" s="741"/>
      <c r="AD12" s="741"/>
      <c r="AE12" s="741"/>
      <c r="AF12" s="112" t="s">
        <v>56</v>
      </c>
      <c r="AG12" s="112" t="s">
        <v>57</v>
      </c>
      <c r="AH12" s="112" t="s">
        <v>58</v>
      </c>
      <c r="AI12" s="741"/>
      <c r="AJ12" s="741"/>
      <c r="AK12" s="112" t="s">
        <v>59</v>
      </c>
      <c r="AL12" s="112" t="s">
        <v>60</v>
      </c>
      <c r="AM12" s="112" t="s">
        <v>61</v>
      </c>
      <c r="AN12" s="112" t="s">
        <v>62</v>
      </c>
      <c r="AO12" s="112" t="s">
        <v>63</v>
      </c>
      <c r="AP12" s="112" t="s">
        <v>64</v>
      </c>
      <c r="AQ12" s="112" t="s">
        <v>65</v>
      </c>
      <c r="AR12" s="725"/>
      <c r="AS12" s="741"/>
      <c r="AT12" s="741"/>
      <c r="AU12" s="114" t="s">
        <v>66</v>
      </c>
      <c r="AV12" s="114" t="s">
        <v>67</v>
      </c>
      <c r="AW12" s="114" t="s">
        <v>68</v>
      </c>
      <c r="AX12" s="114" t="s">
        <v>69</v>
      </c>
      <c r="AY12" s="114" t="s">
        <v>66</v>
      </c>
      <c r="AZ12" s="114" t="s">
        <v>67</v>
      </c>
      <c r="BA12" s="114" t="s">
        <v>68</v>
      </c>
      <c r="BB12" s="114" t="s">
        <v>69</v>
      </c>
      <c r="BC12" s="114" t="s">
        <v>66</v>
      </c>
      <c r="BD12" s="114" t="s">
        <v>67</v>
      </c>
      <c r="BE12" s="114" t="s">
        <v>68</v>
      </c>
      <c r="BF12" s="114" t="s">
        <v>69</v>
      </c>
      <c r="BG12" s="114" t="s">
        <v>66</v>
      </c>
      <c r="BH12" s="114" t="s">
        <v>67</v>
      </c>
      <c r="BI12" s="114" t="s">
        <v>68</v>
      </c>
      <c r="BJ12" s="115" t="s">
        <v>70</v>
      </c>
      <c r="BK12" s="80"/>
    </row>
    <row r="13" spans="2:251" s="136" customFormat="1" ht="72" customHeight="1" x14ac:dyDescent="0.25">
      <c r="B13" s="116">
        <v>1</v>
      </c>
      <c r="C13" s="117" t="s">
        <v>520</v>
      </c>
      <c r="D13" s="118">
        <v>0.2</v>
      </c>
      <c r="E13" s="181">
        <v>0.25</v>
      </c>
      <c r="F13" s="120"/>
      <c r="G13" s="121">
        <f>IF(ISERROR(F13/E13),"",(F13/E13))</f>
        <v>0</v>
      </c>
      <c r="H13" s="181">
        <v>0.25</v>
      </c>
      <c r="I13" s="120"/>
      <c r="J13" s="121">
        <f>IF(ISERROR(I13/H13),"",(I13/H13))</f>
        <v>0</v>
      </c>
      <c r="K13" s="120">
        <v>0.25</v>
      </c>
      <c r="L13" s="120"/>
      <c r="M13" s="121">
        <f>IF(ISERROR(L13/K13),"",(L13/K13))</f>
        <v>0</v>
      </c>
      <c r="N13" s="120">
        <v>0.25</v>
      </c>
      <c r="O13" s="120"/>
      <c r="P13" s="121">
        <f>IF(ISERROR(O13/N13),"",(O13/N13))</f>
        <v>0</v>
      </c>
      <c r="Q13" s="120">
        <f>+E13+H13+K13+N13</f>
        <v>1</v>
      </c>
      <c r="R13" s="119">
        <f t="shared" ref="R13:R14" si="0">SUM(F13,I13,L13,O13)</f>
        <v>0</v>
      </c>
      <c r="S13" s="122">
        <f>IF((IF(ISERROR(R13/Q13),0,(R13/Q13)))&gt;1,1,(IF(ISERROR(R13/Q13),0,(R13/Q13))))</f>
        <v>0</v>
      </c>
      <c r="T13" s="122">
        <f>S13*D13</f>
        <v>0</v>
      </c>
      <c r="U13" s="117" t="s">
        <v>521</v>
      </c>
      <c r="V13" s="117" t="s">
        <v>522</v>
      </c>
      <c r="W13" s="121" t="s">
        <v>74</v>
      </c>
      <c r="X13" s="121" t="s">
        <v>523</v>
      </c>
      <c r="Y13" s="121" t="s">
        <v>524</v>
      </c>
      <c r="Z13" s="124" t="s">
        <v>371</v>
      </c>
      <c r="AA13" s="121" t="s">
        <v>525</v>
      </c>
      <c r="AB13" s="124" t="s">
        <v>79</v>
      </c>
      <c r="AC13" s="124" t="s">
        <v>74</v>
      </c>
      <c r="AD13" s="124" t="s">
        <v>106</v>
      </c>
      <c r="AE13" s="124" t="s">
        <v>100</v>
      </c>
      <c r="AF13" s="125">
        <v>0</v>
      </c>
      <c r="AG13" s="125">
        <v>0</v>
      </c>
      <c r="AH13" s="125">
        <v>0</v>
      </c>
      <c r="AI13" s="124" t="s">
        <v>83</v>
      </c>
      <c r="AJ13" s="124" t="s">
        <v>118</v>
      </c>
      <c r="AK13" s="117" t="s">
        <v>526</v>
      </c>
      <c r="AL13" s="126"/>
      <c r="AM13" s="127"/>
      <c r="AN13" s="126"/>
      <c r="AO13" s="126" t="s">
        <v>527</v>
      </c>
      <c r="AP13" s="126"/>
      <c r="AQ13" s="126"/>
      <c r="AR13" s="124" t="s">
        <v>528</v>
      </c>
      <c r="AS13" s="123"/>
      <c r="AT13" s="125" t="s">
        <v>529</v>
      </c>
      <c r="AU13" s="328">
        <f>E13</f>
        <v>0.25</v>
      </c>
      <c r="AV13" s="130"/>
      <c r="AW13" s="131"/>
      <c r="AX13" s="131"/>
      <c r="AY13" s="328">
        <f>H13</f>
        <v>0.25</v>
      </c>
      <c r="AZ13" s="132"/>
      <c r="BA13" s="123"/>
      <c r="BB13" s="123"/>
      <c r="BC13" s="329">
        <f>K13</f>
        <v>0.25</v>
      </c>
      <c r="BD13" s="130"/>
      <c r="BE13" s="131"/>
      <c r="BF13" s="131"/>
      <c r="BG13" s="330">
        <f>+N13</f>
        <v>0.25</v>
      </c>
      <c r="BH13" s="129"/>
      <c r="BI13" s="134"/>
      <c r="BJ13" s="135"/>
    </row>
    <row r="14" spans="2:251" s="136" customFormat="1" ht="72" customHeight="1" x14ac:dyDescent="0.25">
      <c r="B14" s="116">
        <v>2</v>
      </c>
      <c r="C14" s="117" t="s">
        <v>978</v>
      </c>
      <c r="D14" s="118">
        <v>0.3</v>
      </c>
      <c r="E14" s="181">
        <v>0.25</v>
      </c>
      <c r="F14" s="120"/>
      <c r="G14" s="121">
        <f>IF(ISERROR(F14/E14),"",(F14/E14))</f>
        <v>0</v>
      </c>
      <c r="H14" s="181">
        <v>0.25</v>
      </c>
      <c r="I14" s="120"/>
      <c r="J14" s="121">
        <f>IF(ISERROR(I14/H14),"",(I14/H14))</f>
        <v>0</v>
      </c>
      <c r="K14" s="120">
        <v>0.25</v>
      </c>
      <c r="L14" s="120"/>
      <c r="M14" s="121">
        <f>IF(ISERROR(L14/K14),"",(L14/K14))</f>
        <v>0</v>
      </c>
      <c r="N14" s="120">
        <v>0.25</v>
      </c>
      <c r="O14" s="120"/>
      <c r="P14" s="121">
        <f>IF(ISERROR(O14/N14),"",(O14/N14))</f>
        <v>0</v>
      </c>
      <c r="Q14" s="120">
        <f t="shared" ref="Q14" si="1">+E14+H14+K14+N14</f>
        <v>1</v>
      </c>
      <c r="R14" s="120">
        <f t="shared" si="0"/>
        <v>0</v>
      </c>
      <c r="S14" s="122">
        <f>IF((IF(ISERROR(R14/Q14),0,(R14/Q14)))&gt;1,1,(IF(ISERROR(R14/Q14),0,(R14/Q14))))</f>
        <v>0</v>
      </c>
      <c r="T14" s="122">
        <f t="shared" ref="T14:T15" si="2">S14*D14</f>
        <v>0</v>
      </c>
      <c r="U14" s="117" t="s">
        <v>530</v>
      </c>
      <c r="V14" s="117" t="s">
        <v>531</v>
      </c>
      <c r="W14" s="121" t="s">
        <v>74</v>
      </c>
      <c r="X14" s="121" t="s">
        <v>532</v>
      </c>
      <c r="Y14" s="121" t="s">
        <v>533</v>
      </c>
      <c r="Z14" s="124" t="s">
        <v>371</v>
      </c>
      <c r="AA14" s="121" t="s">
        <v>525</v>
      </c>
      <c r="AB14" s="124" t="s">
        <v>79</v>
      </c>
      <c r="AC14" s="124" t="s">
        <v>74</v>
      </c>
      <c r="AD14" s="124" t="s">
        <v>534</v>
      </c>
      <c r="AE14" s="124" t="s">
        <v>81</v>
      </c>
      <c r="AF14" s="124">
        <v>0</v>
      </c>
      <c r="AG14" s="124">
        <v>0</v>
      </c>
      <c r="AH14" s="124">
        <v>0</v>
      </c>
      <c r="AI14" s="124" t="s">
        <v>83</v>
      </c>
      <c r="AJ14" s="124" t="s">
        <v>118</v>
      </c>
      <c r="AK14" s="117" t="s">
        <v>526</v>
      </c>
      <c r="AL14" s="126"/>
      <c r="AM14" s="127"/>
      <c r="AN14" s="126"/>
      <c r="AO14" s="126"/>
      <c r="AP14" s="126"/>
      <c r="AQ14" s="126"/>
      <c r="AR14" s="124" t="s">
        <v>528</v>
      </c>
      <c r="AS14" s="123"/>
      <c r="AT14" s="125" t="s">
        <v>529</v>
      </c>
      <c r="AU14" s="328">
        <f>E14</f>
        <v>0.25</v>
      </c>
      <c r="AV14" s="130"/>
      <c r="AW14" s="131"/>
      <c r="AX14" s="131"/>
      <c r="AY14" s="328">
        <f>H14</f>
        <v>0.25</v>
      </c>
      <c r="AZ14" s="132"/>
      <c r="BA14" s="123"/>
      <c r="BB14" s="123"/>
      <c r="BC14" s="329">
        <f>K14</f>
        <v>0.25</v>
      </c>
      <c r="BD14" s="130"/>
      <c r="BE14" s="131"/>
      <c r="BF14" s="131"/>
      <c r="BG14" s="330">
        <f>+N14</f>
        <v>0.25</v>
      </c>
      <c r="BH14" s="129"/>
      <c r="BI14" s="134"/>
      <c r="BJ14" s="139"/>
    </row>
    <row r="15" spans="2:251" s="136" customFormat="1" ht="84" customHeight="1" thickBot="1" x14ac:dyDescent="0.3">
      <c r="B15" s="140">
        <v>3</v>
      </c>
      <c r="C15" s="141" t="s">
        <v>979</v>
      </c>
      <c r="D15" s="142">
        <v>0.5</v>
      </c>
      <c r="E15" s="185"/>
      <c r="F15" s="143"/>
      <c r="G15" s="144" t="str">
        <f>IF(ISERROR(F15/E15),"",(F15/E15))</f>
        <v/>
      </c>
      <c r="H15" s="185">
        <v>0.5</v>
      </c>
      <c r="I15" s="143"/>
      <c r="J15" s="144">
        <f>IF(ISERROR(I15/H15),"",(I15/H15))</f>
        <v>0</v>
      </c>
      <c r="K15" s="143"/>
      <c r="L15" s="143"/>
      <c r="M15" s="144" t="str">
        <f>IF(ISERROR(L15/K15),"",(L15/K15))</f>
        <v/>
      </c>
      <c r="N15" s="143">
        <v>0.5</v>
      </c>
      <c r="O15" s="143"/>
      <c r="P15" s="144">
        <f t="shared" ref="P15" si="3">IF(ISERROR(O15/N15),"",(O15/N15))</f>
        <v>0</v>
      </c>
      <c r="Q15" s="143">
        <f>+E15+H15+K15+N15</f>
        <v>1</v>
      </c>
      <c r="R15" s="143"/>
      <c r="S15" s="145">
        <f t="shared" ref="S15" si="4">IF((IF(ISERROR(R15/Q15),0,(R15/Q15)))&gt;1,1,(IF(ISERROR(R15/Q15),0,(R15/Q15))))</f>
        <v>0</v>
      </c>
      <c r="T15" s="145">
        <f t="shared" si="2"/>
        <v>0</v>
      </c>
      <c r="U15" s="141" t="s">
        <v>535</v>
      </c>
      <c r="V15" s="141" t="s">
        <v>536</v>
      </c>
      <c r="W15" s="144" t="s">
        <v>74</v>
      </c>
      <c r="X15" s="144" t="s">
        <v>537</v>
      </c>
      <c r="Y15" s="144" t="s">
        <v>538</v>
      </c>
      <c r="Z15" s="147" t="s">
        <v>371</v>
      </c>
      <c r="AA15" s="144" t="s">
        <v>525</v>
      </c>
      <c r="AB15" s="147" t="s">
        <v>79</v>
      </c>
      <c r="AC15" s="147" t="s">
        <v>74</v>
      </c>
      <c r="AD15" s="147" t="s">
        <v>186</v>
      </c>
      <c r="AE15" s="147" t="s">
        <v>81</v>
      </c>
      <c r="AF15" s="331">
        <v>1</v>
      </c>
      <c r="AG15" s="147">
        <v>2021</v>
      </c>
      <c r="AH15" s="147">
        <v>2021</v>
      </c>
      <c r="AI15" s="147" t="s">
        <v>83</v>
      </c>
      <c r="AJ15" s="147" t="s">
        <v>118</v>
      </c>
      <c r="AK15" s="141" t="s">
        <v>526</v>
      </c>
      <c r="AL15" s="150"/>
      <c r="AM15" s="150"/>
      <c r="AN15" s="150"/>
      <c r="AO15" s="150"/>
      <c r="AP15" s="150"/>
      <c r="AQ15" s="150"/>
      <c r="AR15" s="147" t="s">
        <v>528</v>
      </c>
      <c r="AS15" s="146"/>
      <c r="AT15" s="151" t="s">
        <v>529</v>
      </c>
      <c r="AU15" s="332">
        <f>E15</f>
        <v>0</v>
      </c>
      <c r="AV15" s="153"/>
      <c r="AW15" s="154"/>
      <c r="AX15" s="154"/>
      <c r="AY15" s="332">
        <f>H15</f>
        <v>0.5</v>
      </c>
      <c r="AZ15" s="156"/>
      <c r="BA15" s="146"/>
      <c r="BB15" s="146"/>
      <c r="BC15" s="333">
        <f>K15</f>
        <v>0</v>
      </c>
      <c r="BD15" s="153"/>
      <c r="BE15" s="154"/>
      <c r="BF15" s="154"/>
      <c r="BG15" s="334">
        <f>+N15</f>
        <v>0.5</v>
      </c>
      <c r="BH15" s="155"/>
      <c r="BI15" s="157"/>
      <c r="BJ15" s="158"/>
    </row>
    <row r="16" spans="2:251" s="175" customFormat="1" ht="19.5" customHeight="1" x14ac:dyDescent="0.25">
      <c r="B16" s="169"/>
      <c r="C16" s="170"/>
      <c r="D16" s="335">
        <f>SUM(D13:D15)</f>
        <v>1</v>
      </c>
      <c r="E16" s="136"/>
      <c r="F16" s="136"/>
      <c r="G16" s="136"/>
      <c r="H16" s="136"/>
      <c r="I16" s="136"/>
      <c r="J16" s="136"/>
      <c r="K16" s="136"/>
      <c r="L16" s="136"/>
      <c r="M16" s="136"/>
      <c r="N16" s="136"/>
      <c r="O16" s="136"/>
      <c r="P16" s="136"/>
      <c r="Q16" s="136"/>
      <c r="R16" s="136"/>
      <c r="S16" s="136"/>
      <c r="T16" s="136"/>
      <c r="U16" s="170"/>
      <c r="V16" s="170"/>
      <c r="W16" s="136"/>
      <c r="X16" s="136"/>
      <c r="Y16" s="136"/>
      <c r="Z16" s="169"/>
      <c r="AA16" s="172"/>
      <c r="AB16" s="136"/>
      <c r="AC16" s="136"/>
      <c r="AD16" s="136"/>
      <c r="AE16" s="136"/>
      <c r="AF16" s="172"/>
      <c r="AG16" s="172"/>
      <c r="AH16" s="172"/>
      <c r="AI16" s="136"/>
      <c r="AJ16" s="136"/>
      <c r="AK16" s="170"/>
      <c r="AL16" s="336"/>
      <c r="AM16" s="336"/>
      <c r="AN16" s="336"/>
      <c r="AO16" s="336"/>
      <c r="AP16" s="170"/>
      <c r="AQ16" s="170"/>
      <c r="AR16" s="172"/>
      <c r="AS16" s="172"/>
      <c r="AT16" s="172"/>
      <c r="BE16" s="176"/>
      <c r="BF16" s="175">
        <f>12+4+2+6+6+11+4+1+5+2+5+5+8+5</f>
        <v>76</v>
      </c>
      <c r="BK16" s="172"/>
    </row>
    <row r="17" spans="2:63" s="175" customFormat="1" ht="11.65" customHeight="1" x14ac:dyDescent="0.25">
      <c r="B17" s="169"/>
      <c r="C17" s="170"/>
      <c r="D17" s="171"/>
      <c r="E17" s="136"/>
      <c r="F17" s="136"/>
      <c r="G17" s="136"/>
      <c r="H17" s="136"/>
      <c r="I17" s="136"/>
      <c r="J17" s="136"/>
      <c r="K17" s="136"/>
      <c r="L17" s="136"/>
      <c r="M17" s="136"/>
      <c r="N17" s="136"/>
      <c r="O17" s="136"/>
      <c r="P17" s="136"/>
      <c r="Q17" s="136"/>
      <c r="R17" s="136"/>
      <c r="S17" s="136"/>
      <c r="T17" s="136"/>
      <c r="U17" s="170"/>
      <c r="V17" s="170"/>
      <c r="W17" s="136"/>
      <c r="X17" s="136"/>
      <c r="Y17" s="136"/>
      <c r="Z17" s="169"/>
      <c r="AA17" s="172"/>
      <c r="AB17" s="136"/>
      <c r="AC17" s="136"/>
      <c r="AD17" s="136"/>
      <c r="AE17" s="136"/>
      <c r="AF17" s="172"/>
      <c r="AG17" s="172"/>
      <c r="AH17" s="172"/>
      <c r="AI17" s="136"/>
      <c r="AJ17" s="136"/>
      <c r="AK17" s="170"/>
      <c r="AL17" s="336"/>
      <c r="AM17" s="336"/>
      <c r="AN17" s="336"/>
      <c r="AO17" s="336"/>
      <c r="AP17" s="170"/>
      <c r="AQ17" s="170"/>
      <c r="AR17" s="172"/>
      <c r="AS17" s="172"/>
      <c r="AT17" s="172"/>
      <c r="BE17" s="176"/>
      <c r="BK17" s="172"/>
    </row>
    <row r="18" spans="2:63" s="175" customFormat="1" ht="11.65" customHeight="1" x14ac:dyDescent="0.25">
      <c r="B18" s="169"/>
      <c r="C18" s="177"/>
      <c r="D18" s="171"/>
      <c r="E18" s="136"/>
      <c r="F18" s="136"/>
      <c r="G18" s="136"/>
      <c r="H18" s="136"/>
      <c r="I18" s="136"/>
      <c r="J18" s="136"/>
      <c r="K18" s="136"/>
      <c r="L18" s="136"/>
      <c r="M18" s="136"/>
      <c r="N18" s="136"/>
      <c r="O18" s="136"/>
      <c r="P18" s="136"/>
      <c r="Q18" s="136"/>
      <c r="R18" s="136"/>
      <c r="S18" s="136"/>
      <c r="T18" s="136"/>
      <c r="U18" s="170"/>
      <c r="V18" s="170"/>
      <c r="W18" s="136"/>
      <c r="X18" s="136"/>
      <c r="Y18" s="136"/>
      <c r="Z18" s="169"/>
      <c r="AA18" s="172"/>
      <c r="AB18" s="136"/>
      <c r="AC18" s="136"/>
      <c r="AD18" s="136"/>
      <c r="AE18" s="136"/>
      <c r="AF18" s="172"/>
      <c r="AG18" s="172"/>
      <c r="AH18" s="172"/>
      <c r="AI18" s="136"/>
      <c r="AJ18" s="136"/>
      <c r="AK18" s="170"/>
      <c r="AL18" s="336"/>
      <c r="AM18" s="336"/>
      <c r="AN18" s="336"/>
      <c r="AO18" s="336"/>
      <c r="AP18" s="170"/>
      <c r="AQ18" s="170"/>
      <c r="AR18" s="172"/>
      <c r="AS18" s="172"/>
      <c r="AT18" s="172"/>
      <c r="BE18" s="176"/>
      <c r="BK18" s="172"/>
    </row>
    <row r="19" spans="2:63" s="175" customFormat="1" ht="11.65" customHeight="1" x14ac:dyDescent="0.25">
      <c r="B19" s="169"/>
      <c r="C19" s="170"/>
      <c r="D19" s="171"/>
      <c r="E19" s="136"/>
      <c r="F19" s="136"/>
      <c r="G19" s="136"/>
      <c r="H19" s="136"/>
      <c r="I19" s="136"/>
      <c r="J19" s="136"/>
      <c r="K19" s="136"/>
      <c r="L19" s="136"/>
      <c r="M19" s="136"/>
      <c r="N19" s="136"/>
      <c r="O19" s="136"/>
      <c r="P19" s="136"/>
      <c r="Q19" s="136"/>
      <c r="R19" s="136"/>
      <c r="S19" s="136"/>
      <c r="T19" s="136"/>
      <c r="U19" s="170"/>
      <c r="V19" s="170"/>
      <c r="W19" s="136"/>
      <c r="X19" s="136"/>
      <c r="Y19" s="136"/>
      <c r="Z19" s="169"/>
      <c r="AA19" s="172"/>
      <c r="AB19" s="136"/>
      <c r="AC19" s="136"/>
      <c r="AD19" s="136"/>
      <c r="AE19" s="136"/>
      <c r="AF19" s="172"/>
      <c r="AG19" s="172"/>
      <c r="AH19" s="172"/>
      <c r="AI19" s="136"/>
      <c r="AJ19" s="136"/>
      <c r="AK19" s="170"/>
      <c r="AL19" s="336"/>
      <c r="AM19" s="336"/>
      <c r="AN19" s="336"/>
      <c r="AO19" s="336"/>
      <c r="AP19" s="170"/>
      <c r="AQ19" s="170"/>
      <c r="AR19" s="172"/>
      <c r="AS19" s="172"/>
      <c r="AT19" s="172"/>
      <c r="BE19" s="337"/>
      <c r="BK19" s="172"/>
    </row>
    <row r="20" spans="2:63" s="175" customFormat="1" ht="11.65" customHeight="1" x14ac:dyDescent="0.25">
      <c r="B20" s="169"/>
      <c r="C20" s="170"/>
      <c r="D20" s="171"/>
      <c r="E20" s="136"/>
      <c r="F20" s="136"/>
      <c r="G20" s="136"/>
      <c r="H20" s="136"/>
      <c r="I20" s="136"/>
      <c r="J20" s="136"/>
      <c r="K20" s="136"/>
      <c r="L20" s="136"/>
      <c r="M20" s="136"/>
      <c r="N20" s="136"/>
      <c r="O20" s="136"/>
      <c r="P20" s="136"/>
      <c r="Q20" s="136"/>
      <c r="R20" s="136"/>
      <c r="S20" s="136"/>
      <c r="T20" s="136"/>
      <c r="U20" s="170"/>
      <c r="V20" s="170"/>
      <c r="W20" s="136"/>
      <c r="X20" s="136"/>
      <c r="Y20" s="136"/>
      <c r="Z20" s="169"/>
      <c r="AA20" s="172"/>
      <c r="AB20" s="136"/>
      <c r="AC20" s="136"/>
      <c r="AD20" s="136"/>
      <c r="AE20" s="136"/>
      <c r="AF20" s="172"/>
      <c r="AG20" s="172"/>
      <c r="AH20" s="172"/>
      <c r="AI20" s="136"/>
      <c r="AJ20" s="136"/>
      <c r="AK20" s="170"/>
      <c r="AL20" s="336"/>
      <c r="AM20" s="336"/>
      <c r="AN20" s="336"/>
      <c r="AO20" s="336"/>
      <c r="AP20" s="170"/>
      <c r="AQ20" s="170"/>
      <c r="AR20" s="172"/>
      <c r="AS20" s="172"/>
      <c r="AT20" s="172"/>
      <c r="BE20" s="176"/>
      <c r="BK20" s="172"/>
    </row>
    <row r="21" spans="2:63" s="175" customFormat="1" ht="11.65" customHeight="1" x14ac:dyDescent="0.25">
      <c r="B21" s="169"/>
      <c r="C21" s="170"/>
      <c r="D21" s="171"/>
      <c r="E21" s="136"/>
      <c r="F21" s="136"/>
      <c r="G21" s="136"/>
      <c r="H21" s="136"/>
      <c r="I21" s="136"/>
      <c r="J21" s="136"/>
      <c r="K21" s="136"/>
      <c r="L21" s="136"/>
      <c r="M21" s="136"/>
      <c r="N21" s="136"/>
      <c r="O21" s="136"/>
      <c r="P21" s="136"/>
      <c r="Q21" s="136"/>
      <c r="R21" s="136"/>
      <c r="S21" s="136"/>
      <c r="T21" s="136"/>
      <c r="U21" s="170"/>
      <c r="V21" s="170"/>
      <c r="W21" s="136"/>
      <c r="X21" s="136"/>
      <c r="Y21" s="136"/>
      <c r="Z21" s="169"/>
      <c r="AA21" s="172"/>
      <c r="AB21" s="136"/>
      <c r="AC21" s="136"/>
      <c r="AD21" s="136"/>
      <c r="AE21" s="136"/>
      <c r="AF21" s="172"/>
      <c r="AG21" s="172"/>
      <c r="AH21" s="172"/>
      <c r="AI21" s="136"/>
      <c r="AJ21" s="136"/>
      <c r="AK21" s="170"/>
      <c r="AL21" s="336"/>
      <c r="AM21" s="336"/>
      <c r="AN21" s="336"/>
      <c r="AO21" s="336"/>
      <c r="AP21" s="170"/>
      <c r="AQ21" s="170"/>
      <c r="AR21" s="172"/>
      <c r="AS21" s="172"/>
      <c r="AT21" s="172"/>
      <c r="BE21" s="176"/>
      <c r="BK21" s="172"/>
    </row>
    <row r="22" spans="2:63" s="175" customFormat="1" ht="11.65" customHeight="1" x14ac:dyDescent="0.25">
      <c r="B22" s="169"/>
      <c r="C22" s="170"/>
      <c r="D22" s="171"/>
      <c r="E22" s="136"/>
      <c r="F22" s="136"/>
      <c r="G22" s="136"/>
      <c r="H22" s="136"/>
      <c r="I22" s="136"/>
      <c r="J22" s="136"/>
      <c r="K22" s="136"/>
      <c r="L22" s="136"/>
      <c r="M22" s="136"/>
      <c r="N22" s="136"/>
      <c r="O22" s="136"/>
      <c r="P22" s="136"/>
      <c r="Q22" s="136"/>
      <c r="R22" s="136"/>
      <c r="S22" s="136"/>
      <c r="T22" s="136"/>
      <c r="U22" s="170"/>
      <c r="V22" s="170"/>
      <c r="W22" s="136"/>
      <c r="X22" s="136"/>
      <c r="Y22" s="136"/>
      <c r="Z22" s="169"/>
      <c r="AA22" s="172"/>
      <c r="AB22" s="136"/>
      <c r="AC22" s="136"/>
      <c r="AD22" s="136"/>
      <c r="AE22" s="136"/>
      <c r="AF22" s="172"/>
      <c r="AG22" s="172"/>
      <c r="AH22" s="172"/>
      <c r="AI22" s="136"/>
      <c r="AJ22" s="136"/>
      <c r="AK22" s="170"/>
      <c r="AL22" s="336"/>
      <c r="AM22" s="336"/>
      <c r="AN22" s="336"/>
      <c r="AO22" s="336"/>
      <c r="AP22" s="170"/>
      <c r="AQ22" s="170"/>
      <c r="AR22" s="172"/>
      <c r="AS22" s="172"/>
      <c r="AT22" s="172"/>
      <c r="BE22" s="176"/>
      <c r="BK22" s="172"/>
    </row>
    <row r="23" spans="2:63" s="175" customFormat="1" ht="11.65" customHeight="1" x14ac:dyDescent="0.25">
      <c r="B23" s="169"/>
      <c r="C23" s="170"/>
      <c r="D23" s="171"/>
      <c r="E23" s="136"/>
      <c r="F23" s="136"/>
      <c r="G23" s="136"/>
      <c r="H23" s="136"/>
      <c r="I23" s="136"/>
      <c r="J23" s="136"/>
      <c r="K23" s="136"/>
      <c r="L23" s="136"/>
      <c r="M23" s="136"/>
      <c r="N23" s="136"/>
      <c r="O23" s="136"/>
      <c r="P23" s="136"/>
      <c r="Q23" s="136"/>
      <c r="R23" s="136"/>
      <c r="S23" s="136"/>
      <c r="T23" s="136"/>
      <c r="U23" s="170"/>
      <c r="V23" s="170"/>
      <c r="W23" s="136"/>
      <c r="X23" s="136"/>
      <c r="Y23" s="136"/>
      <c r="Z23" s="169"/>
      <c r="AA23" s="172"/>
      <c r="AB23" s="136"/>
      <c r="AC23" s="136"/>
      <c r="AD23" s="136"/>
      <c r="AE23" s="136"/>
      <c r="AF23" s="172"/>
      <c r="AG23" s="172"/>
      <c r="AH23" s="172"/>
      <c r="AI23" s="136"/>
      <c r="AJ23" s="136"/>
      <c r="AK23" s="170"/>
      <c r="AL23" s="336"/>
      <c r="AM23" s="336"/>
      <c r="AN23" s="336"/>
      <c r="AO23" s="336"/>
      <c r="AP23" s="170"/>
      <c r="AQ23" s="170"/>
      <c r="AR23" s="172"/>
      <c r="AS23" s="172"/>
      <c r="AT23" s="172"/>
      <c r="BE23" s="176"/>
      <c r="BK23" s="172"/>
    </row>
    <row r="24" spans="2:63" s="175" customFormat="1" ht="11.65" customHeight="1" x14ac:dyDescent="0.25">
      <c r="B24" s="169"/>
      <c r="C24" s="170"/>
      <c r="D24" s="171"/>
      <c r="E24" s="136"/>
      <c r="F24" s="136"/>
      <c r="G24" s="136"/>
      <c r="H24" s="136"/>
      <c r="I24" s="136"/>
      <c r="J24" s="136"/>
      <c r="K24" s="136"/>
      <c r="L24" s="136"/>
      <c r="M24" s="136"/>
      <c r="N24" s="136"/>
      <c r="O24" s="136"/>
      <c r="P24" s="136"/>
      <c r="Q24" s="136"/>
      <c r="R24" s="136"/>
      <c r="S24" s="136"/>
      <c r="T24" s="136"/>
      <c r="U24" s="170"/>
      <c r="V24" s="170"/>
      <c r="W24" s="136"/>
      <c r="X24" s="136"/>
      <c r="Y24" s="136"/>
      <c r="Z24" s="169"/>
      <c r="AA24" s="172"/>
      <c r="AB24" s="136"/>
      <c r="AC24" s="136"/>
      <c r="AD24" s="136"/>
      <c r="AE24" s="136"/>
      <c r="AF24" s="172"/>
      <c r="AG24" s="172"/>
      <c r="AH24" s="172"/>
      <c r="AI24" s="136"/>
      <c r="AJ24" s="136"/>
      <c r="AK24" s="170"/>
      <c r="AL24" s="336"/>
      <c r="AM24" s="336"/>
      <c r="AN24" s="336"/>
      <c r="AO24" s="336"/>
      <c r="AP24" s="170"/>
      <c r="AQ24" s="170"/>
      <c r="AR24" s="172"/>
      <c r="AS24" s="172"/>
      <c r="AT24" s="172"/>
      <c r="BE24" s="176"/>
      <c r="BK24" s="172"/>
    </row>
    <row r="25" spans="2:63" s="175" customFormat="1" ht="14.1" customHeight="1" x14ac:dyDescent="0.25">
      <c r="B25" s="169"/>
      <c r="C25" s="170"/>
      <c r="D25" s="171"/>
      <c r="E25" s="136"/>
      <c r="F25" s="136"/>
      <c r="G25" s="136"/>
      <c r="H25" s="136"/>
      <c r="I25" s="136"/>
      <c r="J25" s="136"/>
      <c r="K25" s="136"/>
      <c r="L25" s="136"/>
      <c r="M25" s="136"/>
      <c r="N25" s="136"/>
      <c r="O25" s="136"/>
      <c r="P25" s="136"/>
      <c r="Q25" s="136"/>
      <c r="R25" s="136"/>
      <c r="S25" s="136"/>
      <c r="T25" s="136"/>
      <c r="U25" s="170"/>
      <c r="V25" s="170"/>
      <c r="W25" s="136"/>
      <c r="X25" s="136"/>
      <c r="Y25" s="136"/>
      <c r="Z25" s="169"/>
      <c r="AA25" s="172"/>
      <c r="AB25" s="136"/>
      <c r="AC25" s="136"/>
      <c r="AD25" s="136"/>
      <c r="AE25" s="136"/>
      <c r="AF25" s="172"/>
      <c r="AG25" s="172"/>
      <c r="AH25" s="172"/>
      <c r="AI25" s="136"/>
      <c r="AJ25" s="136"/>
      <c r="AK25" s="170"/>
      <c r="AL25" s="336"/>
      <c r="AM25" s="336"/>
      <c r="AN25" s="336"/>
      <c r="AO25" s="336"/>
      <c r="AP25" s="170"/>
      <c r="AQ25" s="170"/>
      <c r="AR25" s="172"/>
      <c r="AS25" s="172"/>
      <c r="AT25" s="172"/>
      <c r="BE25" s="176"/>
      <c r="BK25" s="172"/>
    </row>
    <row r="26" spans="2:63" s="175" customFormat="1" ht="11.65" customHeight="1" x14ac:dyDescent="0.25">
      <c r="B26" s="169"/>
      <c r="C26" s="338"/>
      <c r="D26" s="171"/>
      <c r="E26" s="136"/>
      <c r="F26" s="136"/>
      <c r="G26" s="136"/>
      <c r="H26" s="136"/>
      <c r="I26" s="136"/>
      <c r="J26" s="136"/>
      <c r="K26" s="136"/>
      <c r="L26" s="136"/>
      <c r="M26" s="136"/>
      <c r="N26" s="136"/>
      <c r="O26" s="136"/>
      <c r="P26" s="136"/>
      <c r="Q26" s="136"/>
      <c r="R26" s="136"/>
      <c r="S26" s="136"/>
      <c r="T26" s="136"/>
      <c r="U26" s="170"/>
      <c r="V26" s="170"/>
      <c r="W26" s="136"/>
      <c r="X26" s="136"/>
      <c r="Y26" s="136"/>
      <c r="Z26" s="169"/>
      <c r="AA26" s="172"/>
      <c r="AB26" s="136"/>
      <c r="AC26" s="136"/>
      <c r="AD26" s="136"/>
      <c r="AE26" s="136"/>
      <c r="AF26" s="172"/>
      <c r="AG26" s="172"/>
      <c r="AH26" s="172"/>
      <c r="AI26" s="136"/>
      <c r="AJ26" s="136"/>
      <c r="AK26" s="170"/>
      <c r="AL26" s="336"/>
      <c r="AM26" s="336"/>
      <c r="AN26" s="336"/>
      <c r="AO26" s="336"/>
      <c r="AP26" s="170"/>
      <c r="AQ26" s="170"/>
      <c r="AR26" s="172"/>
      <c r="AS26" s="172"/>
      <c r="AT26" s="172"/>
      <c r="BK26" s="172"/>
    </row>
    <row r="27" spans="2:63" s="175" customFormat="1" ht="11.65" customHeight="1" x14ac:dyDescent="0.25">
      <c r="B27" s="169"/>
      <c r="C27" s="170"/>
      <c r="D27" s="171"/>
      <c r="E27" s="136"/>
      <c r="F27" s="136"/>
      <c r="G27" s="136"/>
      <c r="H27" s="136"/>
      <c r="I27" s="136"/>
      <c r="J27" s="136"/>
      <c r="K27" s="136"/>
      <c r="L27" s="136"/>
      <c r="M27" s="136"/>
      <c r="N27" s="136"/>
      <c r="O27" s="136"/>
      <c r="P27" s="136"/>
      <c r="Q27" s="136"/>
      <c r="R27" s="136"/>
      <c r="S27" s="136"/>
      <c r="T27" s="136"/>
      <c r="U27" s="170"/>
      <c r="V27" s="170"/>
      <c r="W27" s="136"/>
      <c r="X27" s="136"/>
      <c r="Y27" s="136"/>
      <c r="Z27" s="169"/>
      <c r="AA27" s="172"/>
      <c r="AB27" s="136"/>
      <c r="AC27" s="136"/>
      <c r="AD27" s="136"/>
      <c r="AE27" s="136"/>
      <c r="AF27" s="172"/>
      <c r="AG27" s="172"/>
      <c r="AH27" s="172"/>
      <c r="AI27" s="136"/>
      <c r="AJ27" s="136"/>
      <c r="AK27" s="170"/>
      <c r="AL27" s="336"/>
      <c r="AM27" s="336"/>
      <c r="AN27" s="336"/>
      <c r="AO27" s="336"/>
      <c r="AP27" s="170"/>
      <c r="AQ27" s="170"/>
      <c r="AR27" s="172"/>
      <c r="AS27" s="172"/>
      <c r="AT27" s="172"/>
      <c r="BK27" s="172"/>
    </row>
    <row r="28" spans="2:63" s="175" customFormat="1" ht="11.65" customHeight="1" x14ac:dyDescent="0.25">
      <c r="B28" s="169"/>
      <c r="C28" s="170"/>
      <c r="D28" s="171"/>
      <c r="E28" s="136"/>
      <c r="F28" s="136"/>
      <c r="G28" s="136"/>
      <c r="H28" s="136"/>
      <c r="I28" s="136"/>
      <c r="J28" s="136"/>
      <c r="K28" s="136"/>
      <c r="L28" s="136"/>
      <c r="M28" s="136"/>
      <c r="N28" s="136"/>
      <c r="O28" s="136"/>
      <c r="P28" s="136"/>
      <c r="Q28" s="136"/>
      <c r="R28" s="136"/>
      <c r="S28" s="136"/>
      <c r="T28" s="136"/>
      <c r="U28" s="170"/>
      <c r="V28" s="170"/>
      <c r="W28" s="136"/>
      <c r="X28" s="136"/>
      <c r="Y28" s="136"/>
      <c r="Z28" s="169"/>
      <c r="AA28" s="172"/>
      <c r="AB28" s="136"/>
      <c r="AC28" s="136"/>
      <c r="AD28" s="136"/>
      <c r="AE28" s="136"/>
      <c r="AF28" s="172"/>
      <c r="AG28" s="172"/>
      <c r="AH28" s="172"/>
      <c r="AI28" s="136"/>
      <c r="AJ28" s="136"/>
      <c r="AK28" s="170"/>
      <c r="AL28" s="336"/>
      <c r="AM28" s="336"/>
      <c r="AN28" s="336"/>
      <c r="AO28" s="336"/>
      <c r="AP28" s="170"/>
      <c r="AQ28" s="170"/>
      <c r="AR28" s="172"/>
      <c r="AS28" s="172"/>
      <c r="AT28" s="172"/>
      <c r="BK28" s="172"/>
    </row>
    <row r="29" spans="2:63" s="175" customFormat="1" ht="11.65" customHeight="1" x14ac:dyDescent="0.25">
      <c r="B29" s="169"/>
      <c r="C29" s="170"/>
      <c r="D29" s="171"/>
      <c r="E29" s="136"/>
      <c r="F29" s="136"/>
      <c r="G29" s="136"/>
      <c r="H29" s="136"/>
      <c r="I29" s="136"/>
      <c r="J29" s="136"/>
      <c r="K29" s="136"/>
      <c r="L29" s="136"/>
      <c r="M29" s="136"/>
      <c r="N29" s="136"/>
      <c r="O29" s="136"/>
      <c r="P29" s="136"/>
      <c r="Q29" s="136"/>
      <c r="R29" s="136"/>
      <c r="S29" s="136"/>
      <c r="T29" s="136"/>
      <c r="U29" s="170"/>
      <c r="V29" s="170"/>
      <c r="W29" s="136"/>
      <c r="X29" s="136"/>
      <c r="Y29" s="136"/>
      <c r="Z29" s="169"/>
      <c r="AA29" s="172"/>
      <c r="AB29" s="136"/>
      <c r="AC29" s="136"/>
      <c r="AD29" s="136"/>
      <c r="AE29" s="136"/>
      <c r="AF29" s="172"/>
      <c r="AG29" s="172"/>
      <c r="AH29" s="172"/>
      <c r="AI29" s="136"/>
      <c r="AJ29" s="136"/>
      <c r="AK29" s="170"/>
      <c r="AL29" s="336"/>
      <c r="AM29" s="336"/>
      <c r="AN29" s="336"/>
      <c r="AO29" s="336"/>
      <c r="AP29" s="170"/>
      <c r="AQ29" s="170"/>
      <c r="AR29" s="172"/>
      <c r="AS29" s="172"/>
      <c r="AT29" s="172"/>
      <c r="BK29" s="172"/>
    </row>
    <row r="30" spans="2:63" s="175" customFormat="1" ht="11.65" customHeight="1" x14ac:dyDescent="0.25">
      <c r="B30" s="169"/>
      <c r="C30" s="170"/>
      <c r="D30" s="171"/>
      <c r="E30" s="136"/>
      <c r="F30" s="136"/>
      <c r="G30" s="136"/>
      <c r="H30" s="136"/>
      <c r="I30" s="136"/>
      <c r="J30" s="136"/>
      <c r="K30" s="136"/>
      <c r="L30" s="136"/>
      <c r="M30" s="136"/>
      <c r="N30" s="136"/>
      <c r="O30" s="136"/>
      <c r="P30" s="136"/>
      <c r="Q30" s="136"/>
      <c r="R30" s="136"/>
      <c r="S30" s="136"/>
      <c r="T30" s="136"/>
      <c r="U30" s="170"/>
      <c r="V30" s="170"/>
      <c r="W30" s="136"/>
      <c r="X30" s="136"/>
      <c r="Y30" s="136"/>
      <c r="Z30" s="169"/>
      <c r="AA30" s="172"/>
      <c r="AB30" s="136"/>
      <c r="AC30" s="136"/>
      <c r="AD30" s="136"/>
      <c r="AE30" s="136"/>
      <c r="AF30" s="172"/>
      <c r="AG30" s="172"/>
      <c r="AH30" s="172"/>
      <c r="AI30" s="136"/>
      <c r="AJ30" s="136"/>
      <c r="AK30" s="170"/>
      <c r="AL30" s="336"/>
      <c r="AM30" s="336"/>
      <c r="AN30" s="336"/>
      <c r="AO30" s="336"/>
      <c r="AP30" s="170"/>
      <c r="AQ30" s="170"/>
      <c r="AR30" s="172"/>
      <c r="AS30" s="172"/>
      <c r="AT30" s="172"/>
      <c r="BK30" s="172"/>
    </row>
    <row r="31" spans="2:63" s="175" customFormat="1" ht="12.6" customHeight="1" x14ac:dyDescent="0.25">
      <c r="B31" s="169"/>
      <c r="C31" s="170"/>
      <c r="D31" s="171"/>
      <c r="E31" s="136"/>
      <c r="F31" s="136"/>
      <c r="G31" s="136"/>
      <c r="H31" s="136"/>
      <c r="I31" s="136"/>
      <c r="J31" s="136"/>
      <c r="K31" s="136"/>
      <c r="L31" s="136"/>
      <c r="M31" s="136"/>
      <c r="N31" s="136"/>
      <c r="O31" s="136"/>
      <c r="P31" s="136"/>
      <c r="Q31" s="136"/>
      <c r="R31" s="136"/>
      <c r="S31" s="136"/>
      <c r="T31" s="136"/>
      <c r="U31" s="170"/>
      <c r="V31" s="170"/>
      <c r="W31" s="136"/>
      <c r="X31" s="136"/>
      <c r="Y31" s="136"/>
      <c r="Z31" s="169"/>
      <c r="AA31" s="172"/>
      <c r="AB31" s="136"/>
      <c r="AC31" s="136"/>
      <c r="AD31" s="136"/>
      <c r="AE31" s="136"/>
      <c r="AF31" s="172"/>
      <c r="AG31" s="172"/>
      <c r="AH31" s="172"/>
      <c r="AI31" s="136"/>
      <c r="AJ31" s="136"/>
      <c r="AK31" s="170"/>
      <c r="AL31" s="336"/>
      <c r="AM31" s="336"/>
      <c r="AN31" s="336"/>
      <c r="AO31" s="336"/>
      <c r="AP31" s="170"/>
      <c r="AQ31" s="170"/>
      <c r="AR31" s="172"/>
      <c r="AS31" s="172"/>
      <c r="AT31" s="172"/>
      <c r="BK31" s="172"/>
    </row>
    <row r="32" spans="2:63" s="175" customFormat="1" ht="12.6" customHeight="1" x14ac:dyDescent="0.25">
      <c r="B32" s="169"/>
      <c r="C32" s="170"/>
      <c r="D32" s="171"/>
      <c r="E32" s="136"/>
      <c r="F32" s="136"/>
      <c r="G32" s="136"/>
      <c r="H32" s="136"/>
      <c r="I32" s="136"/>
      <c r="J32" s="136"/>
      <c r="K32" s="136"/>
      <c r="L32" s="136"/>
      <c r="M32" s="136"/>
      <c r="N32" s="136"/>
      <c r="O32" s="136"/>
      <c r="P32" s="136"/>
      <c r="Q32" s="136"/>
      <c r="R32" s="136"/>
      <c r="S32" s="136"/>
      <c r="T32" s="136"/>
      <c r="U32" s="170"/>
      <c r="V32" s="170"/>
      <c r="W32" s="136"/>
      <c r="X32" s="136"/>
      <c r="Y32" s="136"/>
      <c r="Z32" s="169"/>
      <c r="AA32" s="172"/>
      <c r="AB32" s="136"/>
      <c r="AC32" s="136"/>
      <c r="AD32" s="136"/>
      <c r="AE32" s="136"/>
      <c r="AF32" s="172"/>
      <c r="AG32" s="172"/>
      <c r="AH32" s="172"/>
      <c r="AI32" s="136"/>
      <c r="AJ32" s="136"/>
      <c r="AK32" s="170"/>
      <c r="AL32" s="336"/>
      <c r="AM32" s="336"/>
      <c r="AN32" s="336"/>
      <c r="AO32" s="336"/>
      <c r="AP32" s="170"/>
      <c r="AQ32" s="170"/>
      <c r="AR32" s="172"/>
      <c r="AS32" s="172"/>
      <c r="AT32" s="172"/>
      <c r="BK32" s="172"/>
    </row>
    <row r="33" spans="2:251" s="175" customFormat="1" ht="11.65" customHeight="1" x14ac:dyDescent="0.25">
      <c r="B33" s="169"/>
      <c r="C33" s="170"/>
      <c r="D33" s="171"/>
      <c r="E33" s="136"/>
      <c r="F33" s="136"/>
      <c r="G33" s="136"/>
      <c r="H33" s="136"/>
      <c r="I33" s="136"/>
      <c r="J33" s="136"/>
      <c r="K33" s="136"/>
      <c r="L33" s="136"/>
      <c r="M33" s="136"/>
      <c r="N33" s="136"/>
      <c r="O33" s="136"/>
      <c r="P33" s="136"/>
      <c r="Q33" s="136"/>
      <c r="R33" s="136"/>
      <c r="S33" s="136"/>
      <c r="T33" s="136"/>
      <c r="U33" s="170"/>
      <c r="V33" s="170"/>
      <c r="W33" s="136"/>
      <c r="X33" s="136"/>
      <c r="Y33" s="136"/>
      <c r="Z33" s="169"/>
      <c r="AA33" s="172"/>
      <c r="AB33" s="136"/>
      <c r="AC33" s="136"/>
      <c r="AD33" s="136"/>
      <c r="AE33" s="136"/>
      <c r="AF33" s="172"/>
      <c r="AG33" s="172"/>
      <c r="AH33" s="172"/>
      <c r="AI33" s="136"/>
      <c r="AJ33" s="136"/>
      <c r="AK33" s="170"/>
      <c r="AL33" s="336"/>
      <c r="AM33" s="336"/>
      <c r="AN33" s="336"/>
      <c r="AO33" s="336"/>
      <c r="AP33" s="170"/>
      <c r="AQ33" s="170"/>
      <c r="AR33" s="172"/>
      <c r="AS33" s="172"/>
      <c r="AT33" s="172"/>
      <c r="BK33" s="172"/>
    </row>
    <row r="34" spans="2:251" s="175" customFormat="1" ht="11.65" customHeight="1" x14ac:dyDescent="0.25">
      <c r="B34" s="169"/>
      <c r="C34" s="170"/>
      <c r="D34" s="171"/>
      <c r="E34" s="136"/>
      <c r="F34" s="136"/>
      <c r="G34" s="136"/>
      <c r="H34" s="136"/>
      <c r="I34" s="136"/>
      <c r="J34" s="136"/>
      <c r="K34" s="136"/>
      <c r="L34" s="136"/>
      <c r="M34" s="136"/>
      <c r="N34" s="136"/>
      <c r="O34" s="136"/>
      <c r="P34" s="136"/>
      <c r="Q34" s="136"/>
      <c r="R34" s="136"/>
      <c r="S34" s="136"/>
      <c r="T34" s="136"/>
      <c r="U34" s="170"/>
      <c r="V34" s="170"/>
      <c r="W34" s="136"/>
      <c r="X34" s="136"/>
      <c r="Y34" s="136"/>
      <c r="Z34" s="169"/>
      <c r="AA34" s="172"/>
      <c r="AB34" s="136"/>
      <c r="AC34" s="136"/>
      <c r="AD34" s="136"/>
      <c r="AE34" s="136"/>
      <c r="AF34" s="172"/>
      <c r="AG34" s="172"/>
      <c r="AH34" s="172"/>
      <c r="AI34" s="136"/>
      <c r="AJ34" s="136"/>
      <c r="AK34" s="170"/>
      <c r="AL34" s="336"/>
      <c r="AM34" s="336"/>
      <c r="AN34" s="336"/>
      <c r="AO34" s="336"/>
      <c r="AP34" s="170"/>
      <c r="AQ34" s="170"/>
      <c r="AR34" s="172"/>
      <c r="AS34" s="172"/>
      <c r="AT34" s="172"/>
      <c r="BK34" s="172"/>
    </row>
    <row r="35" spans="2:251" s="175" customFormat="1" ht="14.1" customHeight="1" x14ac:dyDescent="0.25">
      <c r="C35" s="336"/>
      <c r="D35" s="172"/>
      <c r="E35" s="172"/>
      <c r="F35" s="172"/>
      <c r="G35" s="172"/>
      <c r="H35" s="172"/>
      <c r="I35" s="172"/>
      <c r="J35" s="172"/>
      <c r="K35" s="172"/>
      <c r="L35" s="172"/>
      <c r="M35" s="172"/>
      <c r="N35" s="172"/>
      <c r="O35" s="172"/>
      <c r="P35" s="172"/>
      <c r="Q35" s="172"/>
      <c r="R35" s="172"/>
      <c r="S35" s="172"/>
      <c r="T35" s="172"/>
      <c r="U35" s="336"/>
      <c r="V35" s="336"/>
      <c r="W35" s="172"/>
      <c r="X35" s="172"/>
      <c r="Y35" s="172"/>
      <c r="Z35" s="169"/>
      <c r="AA35" s="172"/>
      <c r="AB35" s="136"/>
      <c r="AC35" s="136"/>
      <c r="AD35" s="136"/>
      <c r="AE35" s="136"/>
      <c r="AF35" s="172"/>
      <c r="AG35" s="172"/>
      <c r="AH35" s="172"/>
      <c r="AI35" s="136"/>
      <c r="AJ35" s="136"/>
      <c r="AK35" s="170"/>
      <c r="AL35" s="336"/>
      <c r="AM35" s="336"/>
      <c r="AN35" s="336"/>
      <c r="AO35" s="336"/>
      <c r="AP35" s="170"/>
      <c r="AQ35" s="170"/>
      <c r="AR35" s="172"/>
      <c r="AS35" s="172"/>
      <c r="AT35" s="172"/>
      <c r="BK35" s="172"/>
    </row>
    <row r="36" spans="2:251" s="175" customFormat="1" ht="11.65" customHeight="1" x14ac:dyDescent="0.25">
      <c r="C36" s="336"/>
      <c r="D36" s="172"/>
      <c r="E36" s="172"/>
      <c r="F36" s="172"/>
      <c r="G36" s="172"/>
      <c r="H36" s="172"/>
      <c r="I36" s="172"/>
      <c r="J36" s="172"/>
      <c r="K36" s="172"/>
      <c r="L36" s="172"/>
      <c r="M36" s="172"/>
      <c r="N36" s="172"/>
      <c r="O36" s="172"/>
      <c r="P36" s="172"/>
      <c r="Q36" s="172"/>
      <c r="R36" s="172"/>
      <c r="S36" s="172"/>
      <c r="T36" s="172"/>
      <c r="U36" s="336"/>
      <c r="V36" s="336"/>
      <c r="W36" s="172"/>
      <c r="X36" s="172"/>
      <c r="Y36" s="172"/>
      <c r="Z36" s="169"/>
      <c r="AA36" s="172"/>
      <c r="AB36" s="136"/>
      <c r="AC36" s="136"/>
      <c r="AD36" s="136"/>
      <c r="AE36" s="136"/>
      <c r="AF36" s="172"/>
      <c r="AG36" s="172"/>
      <c r="AH36" s="172"/>
      <c r="AI36" s="136"/>
      <c r="AJ36" s="136"/>
      <c r="AK36" s="170"/>
      <c r="AL36" s="336"/>
      <c r="AM36" s="336"/>
      <c r="AN36" s="336"/>
      <c r="AO36" s="336"/>
      <c r="AP36" s="170"/>
      <c r="AQ36" s="170"/>
      <c r="AR36" s="172"/>
      <c r="AS36" s="172"/>
      <c r="AT36" s="172"/>
      <c r="BK36" s="172"/>
    </row>
    <row r="37" spans="2:251" s="175" customFormat="1" ht="11.65" customHeight="1" x14ac:dyDescent="0.25">
      <c r="C37" s="336"/>
      <c r="D37" s="172"/>
      <c r="E37" s="172"/>
      <c r="F37" s="172"/>
      <c r="G37" s="172"/>
      <c r="H37" s="172"/>
      <c r="I37" s="172"/>
      <c r="J37" s="172"/>
      <c r="K37" s="172"/>
      <c r="L37" s="172"/>
      <c r="M37" s="172"/>
      <c r="N37" s="172"/>
      <c r="O37" s="172"/>
      <c r="P37" s="172"/>
      <c r="Q37" s="172"/>
      <c r="R37" s="172"/>
      <c r="S37" s="172"/>
      <c r="T37" s="172"/>
      <c r="U37" s="336"/>
      <c r="V37" s="336"/>
      <c r="W37" s="172"/>
      <c r="X37" s="172"/>
      <c r="Y37" s="172"/>
      <c r="Z37" s="169"/>
      <c r="AA37" s="172"/>
      <c r="AB37" s="136"/>
      <c r="AC37" s="136"/>
      <c r="AD37" s="136"/>
      <c r="AE37" s="136"/>
      <c r="AF37" s="172"/>
      <c r="AG37" s="172"/>
      <c r="AH37" s="172"/>
      <c r="AI37" s="136"/>
      <c r="AJ37" s="136"/>
      <c r="AK37" s="170"/>
      <c r="AL37" s="336"/>
      <c r="AM37" s="336"/>
      <c r="AN37" s="336"/>
      <c r="AO37" s="336"/>
      <c r="AP37" s="170"/>
      <c r="AQ37" s="170"/>
      <c r="AR37" s="172"/>
      <c r="AS37" s="172"/>
      <c r="AT37" s="172"/>
      <c r="BK37" s="172"/>
    </row>
    <row r="38" spans="2:251" s="175" customFormat="1" ht="11.65" customHeight="1" x14ac:dyDescent="0.25">
      <c r="C38" s="336"/>
      <c r="D38" s="172"/>
      <c r="E38" s="172"/>
      <c r="F38" s="172"/>
      <c r="G38" s="172"/>
      <c r="H38" s="172"/>
      <c r="I38" s="172"/>
      <c r="J38" s="172"/>
      <c r="K38" s="172"/>
      <c r="L38" s="172"/>
      <c r="M38" s="172"/>
      <c r="N38" s="172"/>
      <c r="O38" s="172"/>
      <c r="P38" s="172"/>
      <c r="Q38" s="172"/>
      <c r="R38" s="172"/>
      <c r="S38" s="172"/>
      <c r="T38" s="172"/>
      <c r="U38" s="336"/>
      <c r="V38" s="336"/>
      <c r="W38" s="172"/>
      <c r="X38" s="172"/>
      <c r="Y38" s="172"/>
      <c r="Z38" s="169"/>
      <c r="AA38" s="172"/>
      <c r="AB38" s="136"/>
      <c r="AC38" s="136"/>
      <c r="AD38" s="136"/>
      <c r="AE38" s="136"/>
      <c r="AF38" s="172"/>
      <c r="AG38" s="172"/>
      <c r="AH38" s="172"/>
      <c r="AI38" s="136"/>
      <c r="AJ38" s="136"/>
      <c r="AK38" s="170"/>
      <c r="AL38" s="336"/>
      <c r="AM38" s="336"/>
      <c r="AN38" s="336"/>
      <c r="AO38" s="336"/>
      <c r="AP38" s="170"/>
      <c r="AQ38" s="170"/>
      <c r="AR38" s="172"/>
      <c r="AS38" s="172"/>
      <c r="AT38" s="172"/>
      <c r="BK38" s="172"/>
    </row>
    <row r="39" spans="2:251" s="340" customFormat="1" ht="12.75" customHeight="1" x14ac:dyDescent="0.25">
      <c r="B39" s="172"/>
      <c r="C39" s="336"/>
      <c r="D39" s="172"/>
      <c r="E39" s="172"/>
      <c r="F39" s="172"/>
      <c r="G39" s="172"/>
      <c r="H39" s="172"/>
      <c r="I39" s="172"/>
      <c r="J39" s="172"/>
      <c r="K39" s="172"/>
      <c r="L39" s="172"/>
      <c r="M39" s="172"/>
      <c r="N39" s="172"/>
      <c r="O39" s="172"/>
      <c r="P39" s="172"/>
      <c r="Q39" s="172"/>
      <c r="R39" s="172"/>
      <c r="S39" s="172"/>
      <c r="T39" s="172"/>
      <c r="U39" s="336"/>
      <c r="V39" s="336"/>
      <c r="W39" s="172"/>
      <c r="X39" s="172"/>
      <c r="Y39" s="172"/>
      <c r="Z39" s="175"/>
      <c r="AA39" s="175"/>
      <c r="AB39" s="175"/>
      <c r="AC39" s="175"/>
      <c r="AD39" s="175"/>
      <c r="AE39" s="175"/>
      <c r="AF39" s="175"/>
      <c r="AG39" s="175"/>
      <c r="AH39" s="175"/>
      <c r="AI39" s="175"/>
      <c r="AJ39" s="175"/>
      <c r="AK39" s="339"/>
      <c r="AL39" s="339"/>
      <c r="AM39" s="339"/>
      <c r="AN39" s="339"/>
      <c r="AO39" s="339"/>
      <c r="AP39" s="339"/>
      <c r="AQ39" s="339"/>
      <c r="AR39" s="175"/>
      <c r="AS39" s="175"/>
      <c r="AT39" s="175"/>
      <c r="AU39" s="175"/>
      <c r="AV39" s="175"/>
      <c r="AW39" s="175"/>
      <c r="AX39" s="172"/>
      <c r="AY39" s="172"/>
      <c r="AZ39" s="172"/>
      <c r="BA39" s="172"/>
      <c r="BB39" s="172"/>
      <c r="BC39" s="172"/>
      <c r="BD39" s="172"/>
      <c r="BE39" s="172"/>
      <c r="BF39" s="172"/>
      <c r="BG39" s="172"/>
      <c r="BH39" s="172"/>
      <c r="BI39" s="172"/>
      <c r="BJ39" s="172"/>
      <c r="BK39" s="172"/>
      <c r="BL39" s="172"/>
      <c r="BM39" s="172"/>
      <c r="BN39" s="172"/>
      <c r="BO39" s="172"/>
      <c r="BP39" s="172"/>
      <c r="BQ39" s="172"/>
      <c r="BR39" s="172"/>
      <c r="BS39" s="172"/>
      <c r="BT39" s="172"/>
      <c r="BU39" s="172"/>
      <c r="BV39" s="172"/>
      <c r="BW39" s="172"/>
      <c r="BX39" s="172"/>
      <c r="BY39" s="172"/>
      <c r="BZ39" s="172"/>
      <c r="CA39" s="172"/>
      <c r="CB39" s="172"/>
      <c r="CC39" s="172"/>
      <c r="CD39" s="172"/>
      <c r="CE39" s="172"/>
      <c r="CF39" s="172"/>
      <c r="CG39" s="172"/>
      <c r="CH39" s="172"/>
      <c r="CI39" s="172"/>
      <c r="CJ39" s="172"/>
      <c r="CK39" s="172"/>
      <c r="CL39" s="172"/>
      <c r="CM39" s="172"/>
      <c r="CN39" s="172"/>
      <c r="CO39" s="172"/>
      <c r="CP39" s="172"/>
      <c r="CQ39" s="172"/>
      <c r="CR39" s="172"/>
      <c r="CS39" s="172"/>
      <c r="CT39" s="172"/>
      <c r="CU39" s="172"/>
      <c r="CV39" s="172"/>
      <c r="CW39" s="172"/>
      <c r="CX39" s="172"/>
      <c r="CY39" s="172"/>
      <c r="CZ39" s="172"/>
      <c r="DA39" s="172"/>
      <c r="DB39" s="172"/>
      <c r="DC39" s="172"/>
      <c r="DD39" s="172"/>
      <c r="DE39" s="172"/>
      <c r="DF39" s="172"/>
      <c r="DG39" s="172"/>
      <c r="DH39" s="172"/>
      <c r="DI39" s="172"/>
      <c r="DJ39" s="172"/>
      <c r="DK39" s="172"/>
      <c r="DL39" s="172"/>
      <c r="DM39" s="172"/>
      <c r="DN39" s="172"/>
      <c r="DO39" s="172"/>
      <c r="DP39" s="172"/>
      <c r="DQ39" s="172"/>
      <c r="DR39" s="172"/>
      <c r="DS39" s="172"/>
      <c r="DT39" s="172"/>
      <c r="DU39" s="172"/>
      <c r="DV39" s="172"/>
      <c r="DW39" s="172"/>
      <c r="DX39" s="172"/>
      <c r="DY39" s="172"/>
      <c r="DZ39" s="172"/>
      <c r="EA39" s="172"/>
      <c r="EB39" s="172"/>
      <c r="EC39" s="172"/>
      <c r="ED39" s="172"/>
      <c r="EE39" s="172"/>
      <c r="EF39" s="172"/>
      <c r="EG39" s="172"/>
      <c r="EH39" s="172"/>
      <c r="EI39" s="172"/>
      <c r="EJ39" s="172"/>
      <c r="EK39" s="172"/>
      <c r="EL39" s="172"/>
      <c r="EM39" s="172"/>
      <c r="EN39" s="172"/>
      <c r="EO39" s="172"/>
      <c r="EP39" s="172"/>
      <c r="EQ39" s="172"/>
      <c r="ER39" s="172"/>
      <c r="ES39" s="172"/>
      <c r="ET39" s="172"/>
      <c r="EU39" s="172"/>
      <c r="EV39" s="172"/>
      <c r="EW39" s="172"/>
      <c r="EX39" s="172"/>
      <c r="EY39" s="172"/>
      <c r="EZ39" s="172"/>
      <c r="FA39" s="172"/>
      <c r="FB39" s="172"/>
      <c r="FC39" s="172"/>
      <c r="FD39" s="172"/>
      <c r="FE39" s="172"/>
      <c r="FF39" s="172"/>
      <c r="FG39" s="172"/>
      <c r="FH39" s="172"/>
      <c r="FI39" s="172"/>
      <c r="FJ39" s="172"/>
      <c r="FK39" s="172"/>
      <c r="FL39" s="172"/>
      <c r="FM39" s="172"/>
      <c r="FN39" s="172"/>
      <c r="FO39" s="172"/>
      <c r="FP39" s="172"/>
      <c r="FQ39" s="172"/>
      <c r="FR39" s="172"/>
      <c r="FS39" s="172"/>
      <c r="FT39" s="172"/>
      <c r="FU39" s="172"/>
      <c r="FV39" s="172"/>
      <c r="FW39" s="172"/>
      <c r="FX39" s="172"/>
      <c r="FY39" s="172"/>
      <c r="FZ39" s="172"/>
      <c r="GA39" s="172"/>
      <c r="GB39" s="172"/>
      <c r="GC39" s="172"/>
      <c r="GD39" s="172"/>
      <c r="GE39" s="172"/>
      <c r="GF39" s="172"/>
      <c r="GG39" s="172"/>
      <c r="GH39" s="172"/>
      <c r="GI39" s="172"/>
      <c r="GJ39" s="172"/>
      <c r="GK39" s="172"/>
      <c r="GL39" s="172"/>
      <c r="GM39" s="172"/>
      <c r="GN39" s="172"/>
      <c r="GO39" s="172"/>
      <c r="GP39" s="172"/>
      <c r="GQ39" s="172"/>
      <c r="GR39" s="172"/>
      <c r="GS39" s="172"/>
      <c r="GT39" s="172"/>
      <c r="GU39" s="172"/>
      <c r="GV39" s="172"/>
      <c r="GW39" s="172"/>
      <c r="GX39" s="172"/>
      <c r="GY39" s="172"/>
      <c r="GZ39" s="172"/>
      <c r="HA39" s="172"/>
      <c r="HB39" s="172"/>
      <c r="HC39" s="172"/>
      <c r="HD39" s="172"/>
      <c r="HE39" s="172"/>
      <c r="HF39" s="172"/>
      <c r="HG39" s="172"/>
      <c r="HH39" s="172"/>
      <c r="HI39" s="172"/>
      <c r="HJ39" s="172"/>
      <c r="HK39" s="172"/>
      <c r="HL39" s="172"/>
      <c r="HM39" s="172"/>
      <c r="HN39" s="172"/>
      <c r="HO39" s="172"/>
      <c r="HP39" s="172"/>
      <c r="HQ39" s="172"/>
      <c r="HR39" s="172"/>
      <c r="HS39" s="172"/>
      <c r="HT39" s="172"/>
      <c r="HU39" s="172"/>
      <c r="HV39" s="172"/>
      <c r="HW39" s="172"/>
      <c r="HX39" s="172"/>
      <c r="HY39" s="172"/>
      <c r="HZ39" s="172"/>
      <c r="IA39" s="172"/>
      <c r="IB39" s="172"/>
      <c r="IC39" s="172"/>
      <c r="ID39" s="172"/>
      <c r="IE39" s="172"/>
      <c r="IF39" s="172"/>
      <c r="IG39" s="172"/>
      <c r="IH39" s="172"/>
      <c r="II39" s="172"/>
      <c r="IJ39" s="172"/>
      <c r="IK39" s="172"/>
      <c r="IL39" s="172"/>
      <c r="IM39" s="172"/>
      <c r="IN39" s="172"/>
      <c r="IO39" s="172"/>
      <c r="IP39" s="172"/>
      <c r="IQ39" s="172"/>
    </row>
    <row r="40" spans="2:251" s="340" customFormat="1" ht="12.75" customHeight="1" x14ac:dyDescent="0.25">
      <c r="B40" s="172"/>
      <c r="C40" s="336"/>
      <c r="D40" s="172"/>
      <c r="E40" s="172"/>
      <c r="F40" s="172"/>
      <c r="G40" s="172"/>
      <c r="H40" s="172"/>
      <c r="I40" s="172"/>
      <c r="J40" s="172"/>
      <c r="K40" s="172"/>
      <c r="L40" s="172"/>
      <c r="M40" s="172"/>
      <c r="N40" s="172"/>
      <c r="O40" s="172"/>
      <c r="P40" s="172"/>
      <c r="Q40" s="172"/>
      <c r="R40" s="172"/>
      <c r="S40" s="172"/>
      <c r="T40" s="172"/>
      <c r="U40" s="336"/>
      <c r="V40" s="336"/>
      <c r="W40" s="172"/>
      <c r="X40" s="172"/>
      <c r="Y40" s="172"/>
      <c r="Z40" s="175"/>
      <c r="AA40" s="175"/>
      <c r="AB40" s="175"/>
      <c r="AC40" s="175"/>
      <c r="AD40" s="175"/>
      <c r="AE40" s="175"/>
      <c r="AF40" s="175"/>
      <c r="AG40" s="175"/>
      <c r="AH40" s="175"/>
      <c r="AI40" s="175"/>
      <c r="AJ40" s="175"/>
      <c r="AK40" s="339"/>
      <c r="AL40" s="339"/>
      <c r="AM40" s="339"/>
      <c r="AN40" s="339"/>
      <c r="AO40" s="339"/>
      <c r="AP40" s="339"/>
      <c r="AQ40" s="339"/>
      <c r="AR40" s="175"/>
      <c r="AS40" s="175"/>
      <c r="AT40" s="175"/>
      <c r="AU40" s="175"/>
      <c r="AV40" s="175"/>
      <c r="AW40" s="175"/>
      <c r="AX40" s="172"/>
      <c r="AY40" s="172"/>
      <c r="AZ40" s="172"/>
      <c r="BA40" s="172"/>
      <c r="BB40" s="172"/>
      <c r="BC40" s="172"/>
      <c r="BD40" s="172"/>
      <c r="BE40" s="172"/>
      <c r="BF40" s="172"/>
      <c r="BG40" s="172"/>
      <c r="BH40" s="172"/>
      <c r="BI40" s="172"/>
      <c r="BJ40" s="172"/>
      <c r="BK40" s="172"/>
      <c r="BL40" s="172"/>
      <c r="BM40" s="172"/>
      <c r="BN40" s="172"/>
      <c r="BO40" s="172"/>
      <c r="BP40" s="172"/>
      <c r="BQ40" s="172"/>
      <c r="BR40" s="172"/>
      <c r="BS40" s="172"/>
      <c r="BT40" s="172"/>
      <c r="BU40" s="172"/>
      <c r="BV40" s="172"/>
      <c r="BW40" s="172"/>
      <c r="BX40" s="172"/>
      <c r="BY40" s="172"/>
      <c r="BZ40" s="172"/>
      <c r="CA40" s="172"/>
      <c r="CB40" s="172"/>
      <c r="CC40" s="172"/>
      <c r="CD40" s="172"/>
      <c r="CE40" s="172"/>
      <c r="CF40" s="172"/>
      <c r="CG40" s="172"/>
      <c r="CH40" s="172"/>
      <c r="CI40" s="172"/>
      <c r="CJ40" s="172"/>
      <c r="CK40" s="172"/>
      <c r="CL40" s="172"/>
      <c r="CM40" s="172"/>
      <c r="CN40" s="172"/>
      <c r="CO40" s="172"/>
      <c r="CP40" s="172"/>
      <c r="CQ40" s="172"/>
      <c r="CR40" s="172"/>
      <c r="CS40" s="172"/>
      <c r="CT40" s="172"/>
      <c r="CU40" s="172"/>
      <c r="CV40" s="172"/>
      <c r="CW40" s="172"/>
      <c r="CX40" s="172"/>
      <c r="CY40" s="172"/>
      <c r="CZ40" s="172"/>
      <c r="DA40" s="172"/>
      <c r="DB40" s="172"/>
      <c r="DC40" s="172"/>
      <c r="DD40" s="172"/>
      <c r="DE40" s="172"/>
      <c r="DF40" s="172"/>
      <c r="DG40" s="172"/>
      <c r="DH40" s="172"/>
      <c r="DI40" s="172"/>
      <c r="DJ40" s="172"/>
      <c r="DK40" s="172"/>
      <c r="DL40" s="172"/>
      <c r="DM40" s="172"/>
      <c r="DN40" s="172"/>
      <c r="DO40" s="172"/>
      <c r="DP40" s="172"/>
      <c r="DQ40" s="172"/>
      <c r="DR40" s="172"/>
      <c r="DS40" s="172"/>
      <c r="DT40" s="172"/>
      <c r="DU40" s="172"/>
      <c r="DV40" s="172"/>
      <c r="DW40" s="172"/>
      <c r="DX40" s="172"/>
      <c r="DY40" s="172"/>
      <c r="DZ40" s="172"/>
      <c r="EA40" s="172"/>
      <c r="EB40" s="172"/>
      <c r="EC40" s="172"/>
      <c r="ED40" s="172"/>
      <c r="EE40" s="172"/>
      <c r="EF40" s="172"/>
      <c r="EG40" s="172"/>
      <c r="EH40" s="172"/>
      <c r="EI40" s="172"/>
      <c r="EJ40" s="172"/>
      <c r="EK40" s="172"/>
      <c r="EL40" s="172"/>
      <c r="EM40" s="172"/>
      <c r="EN40" s="172"/>
      <c r="EO40" s="172"/>
      <c r="EP40" s="172"/>
      <c r="EQ40" s="172"/>
      <c r="ER40" s="172"/>
      <c r="ES40" s="172"/>
      <c r="ET40" s="172"/>
      <c r="EU40" s="172"/>
      <c r="EV40" s="172"/>
      <c r="EW40" s="172"/>
      <c r="EX40" s="172"/>
      <c r="EY40" s="172"/>
      <c r="EZ40" s="172"/>
      <c r="FA40" s="172"/>
      <c r="FB40" s="172"/>
      <c r="FC40" s="172"/>
      <c r="FD40" s="172"/>
      <c r="FE40" s="172"/>
      <c r="FF40" s="172"/>
      <c r="FG40" s="172"/>
      <c r="FH40" s="172"/>
      <c r="FI40" s="172"/>
      <c r="FJ40" s="172"/>
      <c r="FK40" s="172"/>
      <c r="FL40" s="172"/>
      <c r="FM40" s="172"/>
      <c r="FN40" s="172"/>
      <c r="FO40" s="172"/>
      <c r="FP40" s="172"/>
      <c r="FQ40" s="172"/>
      <c r="FR40" s="172"/>
      <c r="FS40" s="172"/>
      <c r="FT40" s="172"/>
      <c r="FU40" s="172"/>
      <c r="FV40" s="172"/>
      <c r="FW40" s="172"/>
      <c r="FX40" s="172"/>
      <c r="FY40" s="172"/>
      <c r="FZ40" s="172"/>
      <c r="GA40" s="172"/>
      <c r="GB40" s="172"/>
      <c r="GC40" s="172"/>
      <c r="GD40" s="172"/>
      <c r="GE40" s="172"/>
      <c r="GF40" s="172"/>
      <c r="GG40" s="172"/>
      <c r="GH40" s="172"/>
      <c r="GI40" s="172"/>
      <c r="GJ40" s="172"/>
      <c r="GK40" s="172"/>
      <c r="GL40" s="172"/>
      <c r="GM40" s="172"/>
      <c r="GN40" s="172"/>
      <c r="GO40" s="172"/>
      <c r="GP40" s="172"/>
      <c r="GQ40" s="172"/>
      <c r="GR40" s="172"/>
      <c r="GS40" s="172"/>
      <c r="GT40" s="172"/>
      <c r="GU40" s="172"/>
      <c r="GV40" s="172"/>
      <c r="GW40" s="172"/>
      <c r="GX40" s="172"/>
      <c r="GY40" s="172"/>
      <c r="GZ40" s="172"/>
      <c r="HA40" s="172"/>
      <c r="HB40" s="172"/>
      <c r="HC40" s="172"/>
      <c r="HD40" s="172"/>
      <c r="HE40" s="172"/>
      <c r="HF40" s="172"/>
      <c r="HG40" s="172"/>
      <c r="HH40" s="172"/>
      <c r="HI40" s="172"/>
      <c r="HJ40" s="172"/>
      <c r="HK40" s="172"/>
      <c r="HL40" s="172"/>
      <c r="HM40" s="172"/>
      <c r="HN40" s="172"/>
      <c r="HO40" s="172"/>
      <c r="HP40" s="172"/>
      <c r="HQ40" s="172"/>
      <c r="HR40" s="172"/>
      <c r="HS40" s="172"/>
      <c r="HT40" s="172"/>
      <c r="HU40" s="172"/>
      <c r="HV40" s="172"/>
      <c r="HW40" s="172"/>
      <c r="HX40" s="172"/>
      <c r="HY40" s="172"/>
      <c r="HZ40" s="172"/>
      <c r="IA40" s="172"/>
      <c r="IB40" s="172"/>
      <c r="IC40" s="172"/>
      <c r="ID40" s="172"/>
      <c r="IE40" s="172"/>
      <c r="IF40" s="172"/>
      <c r="IG40" s="172"/>
      <c r="IH40" s="172"/>
      <c r="II40" s="172"/>
      <c r="IJ40" s="172"/>
      <c r="IK40" s="172"/>
      <c r="IL40" s="172"/>
      <c r="IM40" s="172"/>
      <c r="IN40" s="172"/>
      <c r="IO40" s="172"/>
      <c r="IP40" s="172"/>
      <c r="IQ40" s="172"/>
    </row>
    <row r="41" spans="2:251" s="340" customFormat="1" ht="12.75" customHeight="1" x14ac:dyDescent="0.25">
      <c r="B41" s="172"/>
      <c r="C41" s="336"/>
      <c r="D41" s="172"/>
      <c r="E41" s="172"/>
      <c r="F41" s="172"/>
      <c r="G41" s="172"/>
      <c r="H41" s="172"/>
      <c r="I41" s="172"/>
      <c r="J41" s="172"/>
      <c r="K41" s="172"/>
      <c r="L41" s="172"/>
      <c r="M41" s="172"/>
      <c r="N41" s="172"/>
      <c r="O41" s="172"/>
      <c r="P41" s="172"/>
      <c r="Q41" s="172"/>
      <c r="R41" s="172"/>
      <c r="S41" s="172"/>
      <c r="T41" s="172"/>
      <c r="U41" s="336"/>
      <c r="V41" s="336"/>
      <c r="W41" s="172"/>
      <c r="X41" s="172"/>
      <c r="Y41" s="172"/>
      <c r="Z41" s="175"/>
      <c r="AA41" s="175"/>
      <c r="AB41" s="175"/>
      <c r="AC41" s="175"/>
      <c r="AD41" s="175"/>
      <c r="AE41" s="175"/>
      <c r="AF41" s="175"/>
      <c r="AG41" s="175"/>
      <c r="AH41" s="175"/>
      <c r="AI41" s="175"/>
      <c r="AJ41" s="175"/>
      <c r="AK41" s="339"/>
      <c r="AL41" s="339"/>
      <c r="AM41" s="339"/>
      <c r="AN41" s="339"/>
      <c r="AO41" s="339"/>
      <c r="AP41" s="339"/>
      <c r="AQ41" s="339"/>
      <c r="AR41" s="175"/>
      <c r="AS41" s="175"/>
      <c r="AT41" s="175"/>
      <c r="AU41" s="175"/>
      <c r="AV41" s="175"/>
      <c r="AW41" s="175"/>
      <c r="AX41" s="172"/>
      <c r="AY41" s="172"/>
      <c r="AZ41" s="172"/>
      <c r="BA41" s="172"/>
      <c r="BB41" s="172"/>
      <c r="BC41" s="172"/>
      <c r="BD41" s="172"/>
      <c r="BE41" s="172"/>
      <c r="BF41" s="172"/>
      <c r="BG41" s="172"/>
      <c r="BH41" s="172"/>
      <c r="BI41" s="172"/>
      <c r="BJ41" s="172"/>
      <c r="BK41" s="172"/>
      <c r="BL41" s="172"/>
      <c r="BM41" s="172"/>
      <c r="BN41" s="172"/>
      <c r="BO41" s="172"/>
      <c r="BP41" s="172"/>
      <c r="BQ41" s="172"/>
      <c r="BR41" s="172"/>
      <c r="BS41" s="172"/>
      <c r="BT41" s="172"/>
      <c r="BU41" s="172"/>
      <c r="BV41" s="172"/>
      <c r="BW41" s="172"/>
      <c r="BX41" s="172"/>
      <c r="BY41" s="172"/>
      <c r="BZ41" s="172"/>
      <c r="CA41" s="172"/>
      <c r="CB41" s="172"/>
      <c r="CC41" s="172"/>
      <c r="CD41" s="172"/>
      <c r="CE41" s="172"/>
      <c r="CF41" s="172"/>
      <c r="CG41" s="172"/>
      <c r="CH41" s="172"/>
      <c r="CI41" s="172"/>
      <c r="CJ41" s="172"/>
      <c r="CK41" s="172"/>
      <c r="CL41" s="172"/>
      <c r="CM41" s="172"/>
      <c r="CN41" s="172"/>
      <c r="CO41" s="172"/>
      <c r="CP41" s="172"/>
      <c r="CQ41" s="172"/>
      <c r="CR41" s="172"/>
      <c r="CS41" s="172"/>
      <c r="CT41" s="172"/>
      <c r="CU41" s="172"/>
      <c r="CV41" s="172"/>
      <c r="CW41" s="172"/>
      <c r="CX41" s="172"/>
      <c r="CY41" s="172"/>
      <c r="CZ41" s="172"/>
      <c r="DA41" s="172"/>
      <c r="DB41" s="172"/>
      <c r="DC41" s="172"/>
      <c r="DD41" s="172"/>
      <c r="DE41" s="172"/>
      <c r="DF41" s="172"/>
      <c r="DG41" s="172"/>
      <c r="DH41" s="172"/>
      <c r="DI41" s="172"/>
      <c r="DJ41" s="172"/>
      <c r="DK41" s="172"/>
      <c r="DL41" s="172"/>
      <c r="DM41" s="172"/>
      <c r="DN41" s="172"/>
      <c r="DO41" s="172"/>
      <c r="DP41" s="172"/>
      <c r="DQ41" s="172"/>
      <c r="DR41" s="172"/>
      <c r="DS41" s="172"/>
      <c r="DT41" s="172"/>
      <c r="DU41" s="172"/>
      <c r="DV41" s="172"/>
      <c r="DW41" s="172"/>
      <c r="DX41" s="172"/>
      <c r="DY41" s="172"/>
      <c r="DZ41" s="172"/>
      <c r="EA41" s="172"/>
      <c r="EB41" s="172"/>
      <c r="EC41" s="172"/>
      <c r="ED41" s="172"/>
      <c r="EE41" s="172"/>
      <c r="EF41" s="172"/>
      <c r="EG41" s="172"/>
      <c r="EH41" s="172"/>
      <c r="EI41" s="172"/>
      <c r="EJ41" s="172"/>
      <c r="EK41" s="172"/>
      <c r="EL41" s="172"/>
      <c r="EM41" s="172"/>
      <c r="EN41" s="172"/>
      <c r="EO41" s="172"/>
      <c r="EP41" s="172"/>
      <c r="EQ41" s="172"/>
      <c r="ER41" s="172"/>
      <c r="ES41" s="172"/>
      <c r="ET41" s="172"/>
      <c r="EU41" s="172"/>
      <c r="EV41" s="172"/>
      <c r="EW41" s="172"/>
      <c r="EX41" s="172"/>
      <c r="EY41" s="172"/>
      <c r="EZ41" s="172"/>
      <c r="FA41" s="172"/>
      <c r="FB41" s="172"/>
      <c r="FC41" s="172"/>
      <c r="FD41" s="172"/>
      <c r="FE41" s="172"/>
      <c r="FF41" s="172"/>
      <c r="FG41" s="172"/>
      <c r="FH41" s="172"/>
      <c r="FI41" s="172"/>
      <c r="FJ41" s="172"/>
      <c r="FK41" s="172"/>
      <c r="FL41" s="172"/>
      <c r="FM41" s="172"/>
      <c r="FN41" s="172"/>
      <c r="FO41" s="172"/>
      <c r="FP41" s="172"/>
      <c r="FQ41" s="172"/>
      <c r="FR41" s="172"/>
      <c r="FS41" s="172"/>
      <c r="FT41" s="172"/>
      <c r="FU41" s="172"/>
      <c r="FV41" s="172"/>
      <c r="FW41" s="172"/>
      <c r="FX41" s="172"/>
      <c r="FY41" s="172"/>
      <c r="FZ41" s="172"/>
      <c r="GA41" s="172"/>
      <c r="GB41" s="172"/>
      <c r="GC41" s="172"/>
      <c r="GD41" s="172"/>
      <c r="GE41" s="172"/>
      <c r="GF41" s="172"/>
      <c r="GG41" s="172"/>
      <c r="GH41" s="172"/>
      <c r="GI41" s="172"/>
      <c r="GJ41" s="172"/>
      <c r="GK41" s="172"/>
      <c r="GL41" s="172"/>
      <c r="GM41" s="172"/>
      <c r="GN41" s="172"/>
      <c r="GO41" s="172"/>
      <c r="GP41" s="172"/>
      <c r="GQ41" s="172"/>
      <c r="GR41" s="172"/>
      <c r="GS41" s="172"/>
      <c r="GT41" s="172"/>
      <c r="GU41" s="172"/>
      <c r="GV41" s="172"/>
      <c r="GW41" s="172"/>
      <c r="GX41" s="172"/>
      <c r="GY41" s="172"/>
      <c r="GZ41" s="172"/>
      <c r="HA41" s="172"/>
      <c r="HB41" s="172"/>
      <c r="HC41" s="172"/>
      <c r="HD41" s="172"/>
      <c r="HE41" s="172"/>
      <c r="HF41" s="172"/>
      <c r="HG41" s="172"/>
      <c r="HH41" s="172"/>
      <c r="HI41" s="172"/>
      <c r="HJ41" s="172"/>
      <c r="HK41" s="172"/>
      <c r="HL41" s="172"/>
      <c r="HM41" s="172"/>
      <c r="HN41" s="172"/>
      <c r="HO41" s="172"/>
      <c r="HP41" s="172"/>
      <c r="HQ41" s="172"/>
      <c r="HR41" s="172"/>
      <c r="HS41" s="172"/>
      <c r="HT41" s="172"/>
      <c r="HU41" s="172"/>
      <c r="HV41" s="172"/>
      <c r="HW41" s="172"/>
      <c r="HX41" s="172"/>
      <c r="HY41" s="172"/>
      <c r="HZ41" s="172"/>
      <c r="IA41" s="172"/>
      <c r="IB41" s="172"/>
      <c r="IC41" s="172"/>
      <c r="ID41" s="172"/>
      <c r="IE41" s="172"/>
      <c r="IF41" s="172"/>
      <c r="IG41" s="172"/>
      <c r="IH41" s="172"/>
      <c r="II41" s="172"/>
      <c r="IJ41" s="172"/>
      <c r="IK41" s="172"/>
      <c r="IL41" s="172"/>
      <c r="IM41" s="172"/>
      <c r="IN41" s="172"/>
      <c r="IO41" s="172"/>
      <c r="IP41" s="172"/>
      <c r="IQ41" s="172"/>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B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0">
    <dataValidation type="list" operator="equal" allowBlank="1" showErrorMessage="1" sqref="AP16:AQ38">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6:Z38">
      <formula1>"Eficacia,Eficiencia,Efectividad,"</formula1>
      <formula2>0</formula2>
    </dataValidation>
    <dataValidation operator="equal" allowBlank="1" showErrorMessage="1" sqref="AK7">
      <formula1>0</formula1>
      <formula2>0</formula2>
    </dataValidation>
    <dataValidation type="list" operator="equal" allowBlank="1" showErrorMessage="1" sqref="AK16:AK38">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I13:AI38">
      <formula1>"Gestión"</formula1>
      <formula2>0</formula2>
    </dataValidation>
    <dataValidation type="list" operator="equal" allowBlank="1" showErrorMessage="1" sqref="AB13:AB38">
      <formula1>"Alcaldía Local,Central,Sectorial,"</formula1>
      <formula2>0</formula2>
    </dataValidation>
    <dataValidation type="list" operator="equal" allowBlank="1" showErrorMessage="1" sqref="AC13:AC38">
      <formula1>"Coeficiente,Índice o razón,Porcentaje,Tasa,Valor absoluto"</formula1>
      <formula2>0</formula2>
    </dataValidation>
    <dataValidation type="list" operator="equal" allowBlank="1" showErrorMessage="1" sqref="AD13:AD38">
      <formula1>"Diario,Semanal,Mensual,Bimestral ,Trimestral,Semestral ,Anual"</formula1>
      <formula2>0</formula2>
    </dataValidation>
    <dataValidation type="list" operator="equal" allowBlank="1" showErrorMessage="1" sqref="AE13:AE38">
      <formula1>"Alta ,Media ,Baja"</formula1>
      <formula2>0</formula2>
    </dataValidation>
    <dataValidation type="list" operator="equal" allowBlank="1" showErrorMessage="1" sqref="AJ13:AJ38">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CPAD\OAP\POA\[3. SAJ  POA 14-01-2022.xlsx]datos'!#REF!</xm:f>
          </x14:formula1>
          <xm:sqref>AM7:AT7 AK13:AK15 AO13:AO15</xm:sqref>
        </x14:dataValidation>
        <x14:dataValidation type="list" operator="equal" allowBlank="1" showErrorMessage="1">
          <x14:formula1>
            <xm:f>'D:\AAA SDSCJ CPAD\OAP\POA\[3. SAJ  POA 14-01-2022.xlsx]datos'!#REF!</xm:f>
          </x14:formula1>
          <xm:sqref>AP13:AQ15</xm:sqref>
        </x14:dataValidation>
        <x14:dataValidation type="list" errorStyle="information" operator="equal" showInputMessage="1" showErrorMessage="1" prompt="Escoja el Proceso del Menú desplegable">
          <x14:formula1>
            <xm:f>'D:\AAA SDSCJ CPAD\OAP\POA\[3. SAJ  POA 14-01-2022.xlsx]datos'!#REF!</xm:f>
          </x14:formula1>
          <xm:sqref>D7:Z7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P42"/>
  <sheetViews>
    <sheetView showGridLines="0" zoomScale="70" zoomScaleNormal="70" workbookViewId="0">
      <pane xSplit="3" ySplit="12" topLeftCell="D13" activePane="bottomRight" state="frozen"/>
      <selection activeCell="B2" sqref="B2:BJ25"/>
      <selection pane="topRight" activeCell="B2" sqref="B2:BJ25"/>
      <selection pane="bottomLeft" activeCell="B2" sqref="B2:BJ25"/>
      <selection pane="bottomRight" activeCell="O15" sqref="O15"/>
    </sheetView>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6" width="22.85546875" style="106" customWidth="1"/>
    <col min="47" max="49" width="26" style="106" hidden="1" customWidth="1"/>
    <col min="50" max="62" width="26" style="76" hidden="1" customWidth="1"/>
    <col min="63" max="250" width="20.5703125" style="76" customWidth="1"/>
    <col min="251" max="16384" width="20.5703125" style="77"/>
  </cols>
  <sheetData>
    <row r="1" spans="2:250"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t="e">
        <f>+B:BJB9AU:AZB9AU:AZB9AU:AZAU:AZ</f>
        <v>#NAME?</v>
      </c>
      <c r="AV1" s="71"/>
      <c r="AW1" s="71"/>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row>
    <row r="2" spans="2:250" ht="12" customHeight="1" x14ac:dyDescent="0.25">
      <c r="B2" s="718"/>
      <c r="C2" s="735" t="s">
        <v>0</v>
      </c>
      <c r="D2" s="735"/>
      <c r="E2" s="735"/>
      <c r="F2" s="735"/>
      <c r="G2" s="735"/>
      <c r="H2" s="735"/>
      <c r="I2" s="735"/>
      <c r="J2" s="735"/>
      <c r="K2" s="735"/>
      <c r="L2" s="735"/>
      <c r="M2" s="735"/>
      <c r="N2" s="735"/>
      <c r="O2" s="735"/>
      <c r="P2" s="735"/>
      <c r="Q2" s="735"/>
      <c r="R2" s="732" t="s">
        <v>1</v>
      </c>
      <c r="S2" s="732"/>
      <c r="T2" s="732"/>
      <c r="U2" s="732"/>
      <c r="V2" s="732"/>
      <c r="W2" s="732"/>
      <c r="X2" s="732"/>
      <c r="Y2" s="732"/>
      <c r="Z2" s="732"/>
      <c r="AA2" s="732"/>
      <c r="AB2" s="732"/>
      <c r="AC2" s="732"/>
      <c r="AD2" s="732"/>
      <c r="AE2" s="732"/>
      <c r="AF2" s="732"/>
      <c r="AG2" s="732"/>
      <c r="AH2" s="732"/>
      <c r="AI2" s="732"/>
      <c r="AJ2" s="734" t="s">
        <v>2</v>
      </c>
      <c r="AK2" s="734"/>
      <c r="AL2" s="734"/>
      <c r="AM2" s="734"/>
      <c r="AN2" s="734"/>
      <c r="AO2" s="734"/>
      <c r="AP2" s="734"/>
      <c r="AQ2" s="734"/>
      <c r="AR2" s="734"/>
      <c r="AS2" s="734"/>
      <c r="AT2" s="734"/>
      <c r="AU2" s="734"/>
      <c r="AV2" s="735" t="s">
        <v>3</v>
      </c>
      <c r="AW2" s="735"/>
      <c r="AX2" s="735"/>
      <c r="AY2" s="735"/>
      <c r="AZ2" s="735"/>
      <c r="BA2" s="735"/>
      <c r="BB2" s="735"/>
      <c r="BC2" s="735"/>
      <c r="BD2" s="735"/>
      <c r="BE2" s="735"/>
      <c r="BF2" s="735"/>
      <c r="BG2" s="735"/>
      <c r="BH2" s="735"/>
      <c r="BI2" s="735"/>
      <c r="BJ2" s="736"/>
    </row>
    <row r="3" spans="2:250" ht="12" customHeight="1" x14ac:dyDescent="0.25">
      <c r="B3" s="719"/>
      <c r="C3" s="728"/>
      <c r="D3" s="728"/>
      <c r="E3" s="728"/>
      <c r="F3" s="728"/>
      <c r="G3" s="728"/>
      <c r="H3" s="728"/>
      <c r="I3" s="728"/>
      <c r="J3" s="728"/>
      <c r="K3" s="728"/>
      <c r="L3" s="728"/>
      <c r="M3" s="728"/>
      <c r="N3" s="728"/>
      <c r="O3" s="728"/>
      <c r="P3" s="728"/>
      <c r="Q3" s="728"/>
      <c r="R3" s="733"/>
      <c r="S3" s="733"/>
      <c r="T3" s="733"/>
      <c r="U3" s="733"/>
      <c r="V3" s="733"/>
      <c r="W3" s="733"/>
      <c r="X3" s="733"/>
      <c r="Y3" s="733"/>
      <c r="Z3" s="733"/>
      <c r="AA3" s="733"/>
      <c r="AB3" s="733"/>
      <c r="AC3" s="733"/>
      <c r="AD3" s="733"/>
      <c r="AE3" s="733"/>
      <c r="AF3" s="733"/>
      <c r="AG3" s="733"/>
      <c r="AH3" s="733"/>
      <c r="AI3" s="733"/>
      <c r="AJ3" s="737" t="s">
        <v>4</v>
      </c>
      <c r="AK3" s="737"/>
      <c r="AL3" s="737"/>
      <c r="AM3" s="737"/>
      <c r="AN3" s="737"/>
      <c r="AO3" s="737"/>
      <c r="AP3" s="737"/>
      <c r="AQ3" s="737"/>
      <c r="AR3" s="737"/>
      <c r="AS3" s="737"/>
      <c r="AT3" s="737"/>
      <c r="AU3" s="737"/>
      <c r="AV3" s="710">
        <v>3</v>
      </c>
      <c r="AW3" s="710"/>
      <c r="AX3" s="710"/>
      <c r="AY3" s="710"/>
      <c r="AZ3" s="710"/>
      <c r="BA3" s="710"/>
      <c r="BB3" s="710"/>
      <c r="BC3" s="710"/>
      <c r="BD3" s="710"/>
      <c r="BE3" s="710"/>
      <c r="BF3" s="710"/>
      <c r="BG3" s="710"/>
      <c r="BH3" s="710"/>
      <c r="BI3" s="710"/>
      <c r="BJ3" s="711"/>
    </row>
    <row r="4" spans="2:250" ht="12" customHeight="1" x14ac:dyDescent="0.25">
      <c r="B4" s="719"/>
      <c r="C4" s="728"/>
      <c r="D4" s="728"/>
      <c r="E4" s="728"/>
      <c r="F4" s="728"/>
      <c r="G4" s="728"/>
      <c r="H4" s="728"/>
      <c r="I4" s="728"/>
      <c r="J4" s="728"/>
      <c r="K4" s="728"/>
      <c r="L4" s="728"/>
      <c r="M4" s="728"/>
      <c r="N4" s="728"/>
      <c r="O4" s="728"/>
      <c r="P4" s="728"/>
      <c r="Q4" s="728"/>
      <c r="R4" s="733"/>
      <c r="S4" s="733"/>
      <c r="T4" s="733"/>
      <c r="U4" s="733"/>
      <c r="V4" s="733"/>
      <c r="W4" s="733"/>
      <c r="X4" s="733"/>
      <c r="Y4" s="733"/>
      <c r="Z4" s="733"/>
      <c r="AA4" s="733"/>
      <c r="AB4" s="733"/>
      <c r="AC4" s="733"/>
      <c r="AD4" s="733"/>
      <c r="AE4" s="733"/>
      <c r="AF4" s="733"/>
      <c r="AG4" s="733"/>
      <c r="AH4" s="733"/>
      <c r="AI4" s="733"/>
      <c r="AJ4" s="737" t="s">
        <v>5</v>
      </c>
      <c r="AK4" s="737"/>
      <c r="AL4" s="737"/>
      <c r="AM4" s="737"/>
      <c r="AN4" s="737"/>
      <c r="AO4" s="737"/>
      <c r="AP4" s="737"/>
      <c r="AQ4" s="737"/>
      <c r="AR4" s="737"/>
      <c r="AS4" s="737"/>
      <c r="AT4" s="737"/>
      <c r="AU4" s="737"/>
      <c r="AV4" s="738">
        <v>42741</v>
      </c>
      <c r="AW4" s="738"/>
      <c r="AX4" s="738"/>
      <c r="AY4" s="738"/>
      <c r="AZ4" s="738"/>
      <c r="BA4" s="738"/>
      <c r="BB4" s="738"/>
      <c r="BC4" s="738"/>
      <c r="BD4" s="738"/>
      <c r="BE4" s="738"/>
      <c r="BF4" s="738"/>
      <c r="BG4" s="738"/>
      <c r="BH4" s="738"/>
      <c r="BI4" s="738"/>
      <c r="BJ4" s="739"/>
    </row>
    <row r="5" spans="2:250" ht="12" customHeight="1" x14ac:dyDescent="0.25">
      <c r="B5" s="719"/>
      <c r="C5" s="728" t="s">
        <v>6</v>
      </c>
      <c r="D5" s="728"/>
      <c r="E5" s="728"/>
      <c r="F5" s="728"/>
      <c r="G5" s="728"/>
      <c r="H5" s="728"/>
      <c r="I5" s="728"/>
      <c r="J5" s="728"/>
      <c r="K5" s="728"/>
      <c r="L5" s="728"/>
      <c r="M5" s="728"/>
      <c r="N5" s="728"/>
      <c r="O5" s="728"/>
      <c r="P5" s="728"/>
      <c r="Q5" s="728"/>
      <c r="R5" s="733" t="s">
        <v>7</v>
      </c>
      <c r="S5" s="733"/>
      <c r="T5" s="733"/>
      <c r="U5" s="733"/>
      <c r="V5" s="733"/>
      <c r="W5" s="733"/>
      <c r="X5" s="733"/>
      <c r="Y5" s="733"/>
      <c r="Z5" s="733"/>
      <c r="AA5" s="733"/>
      <c r="AB5" s="733"/>
      <c r="AC5" s="733"/>
      <c r="AD5" s="733"/>
      <c r="AE5" s="733"/>
      <c r="AF5" s="733"/>
      <c r="AG5" s="733"/>
      <c r="AH5" s="733"/>
      <c r="AI5" s="733"/>
      <c r="AJ5" s="737" t="s">
        <v>8</v>
      </c>
      <c r="AK5" s="737"/>
      <c r="AL5" s="737"/>
      <c r="AM5" s="737"/>
      <c r="AN5" s="737"/>
      <c r="AO5" s="737"/>
      <c r="AP5" s="737"/>
      <c r="AQ5" s="737"/>
      <c r="AR5" s="737"/>
      <c r="AS5" s="737"/>
      <c r="AT5" s="737"/>
      <c r="AU5" s="737"/>
      <c r="AV5" s="710" t="s">
        <v>9</v>
      </c>
      <c r="AW5" s="710"/>
      <c r="AX5" s="710"/>
      <c r="AY5" s="710"/>
      <c r="AZ5" s="710"/>
      <c r="BA5" s="710"/>
      <c r="BB5" s="710"/>
      <c r="BC5" s="710"/>
      <c r="BD5" s="710"/>
      <c r="BE5" s="710"/>
      <c r="BF5" s="710"/>
      <c r="BG5" s="710"/>
      <c r="BH5" s="710"/>
      <c r="BI5" s="710"/>
      <c r="BJ5" s="711"/>
    </row>
    <row r="6" spans="2:250" ht="12" customHeight="1" x14ac:dyDescent="0.25">
      <c r="B6" s="719"/>
      <c r="C6" s="728"/>
      <c r="D6" s="728"/>
      <c r="E6" s="728"/>
      <c r="F6" s="728"/>
      <c r="G6" s="728"/>
      <c r="H6" s="728"/>
      <c r="I6" s="728"/>
      <c r="J6" s="728"/>
      <c r="K6" s="728"/>
      <c r="L6" s="728"/>
      <c r="M6" s="728"/>
      <c r="N6" s="728"/>
      <c r="O6" s="728"/>
      <c r="P6" s="728"/>
      <c r="Q6" s="728"/>
      <c r="R6" s="733"/>
      <c r="S6" s="733"/>
      <c r="T6" s="733"/>
      <c r="U6" s="733"/>
      <c r="V6" s="733"/>
      <c r="W6" s="733"/>
      <c r="X6" s="733"/>
      <c r="Y6" s="733"/>
      <c r="Z6" s="733"/>
      <c r="AA6" s="733"/>
      <c r="AB6" s="733"/>
      <c r="AC6" s="733"/>
      <c r="AD6" s="733"/>
      <c r="AE6" s="733"/>
      <c r="AF6" s="733"/>
      <c r="AG6" s="733"/>
      <c r="AH6" s="733"/>
      <c r="AI6" s="733"/>
      <c r="AJ6" s="737"/>
      <c r="AK6" s="737"/>
      <c r="AL6" s="737"/>
      <c r="AM6" s="737"/>
      <c r="AN6" s="737"/>
      <c r="AO6" s="737"/>
      <c r="AP6" s="737"/>
      <c r="AQ6" s="737"/>
      <c r="AR6" s="737"/>
      <c r="AS6" s="737"/>
      <c r="AT6" s="737"/>
      <c r="AU6" s="737"/>
      <c r="AV6" s="710"/>
      <c r="AW6" s="710"/>
      <c r="AX6" s="710"/>
      <c r="AY6" s="710"/>
      <c r="AZ6" s="710"/>
      <c r="BA6" s="710"/>
      <c r="BB6" s="710"/>
      <c r="BC6" s="710"/>
      <c r="BD6" s="710"/>
      <c r="BE6" s="710"/>
      <c r="BF6" s="710"/>
      <c r="BG6" s="710"/>
      <c r="BH6" s="710"/>
      <c r="BI6" s="710"/>
      <c r="BJ6" s="711"/>
    </row>
    <row r="7" spans="2:250" s="79" customFormat="1" ht="25.5" customHeight="1" x14ac:dyDescent="0.25">
      <c r="B7" s="740" t="s">
        <v>10</v>
      </c>
      <c r="C7" s="741"/>
      <c r="D7" s="716" t="s">
        <v>517</v>
      </c>
      <c r="E7" s="716"/>
      <c r="F7" s="716"/>
      <c r="G7" s="716"/>
      <c r="H7" s="716"/>
      <c r="I7" s="716"/>
      <c r="J7" s="716"/>
      <c r="K7" s="716"/>
      <c r="L7" s="716"/>
      <c r="M7" s="716"/>
      <c r="N7" s="716"/>
      <c r="O7" s="716"/>
      <c r="P7" s="716"/>
      <c r="Q7" s="716"/>
      <c r="R7" s="716"/>
      <c r="S7" s="716"/>
      <c r="T7" s="716"/>
      <c r="U7" s="716"/>
      <c r="V7" s="716"/>
      <c r="W7" s="716"/>
      <c r="X7" s="716"/>
      <c r="Y7" s="716"/>
      <c r="Z7" s="716"/>
      <c r="AA7" s="725" t="s">
        <v>12</v>
      </c>
      <c r="AB7" s="725"/>
      <c r="AC7" s="710" t="s">
        <v>539</v>
      </c>
      <c r="AD7" s="710"/>
      <c r="AE7" s="710"/>
      <c r="AF7" s="710"/>
      <c r="AG7" s="710"/>
      <c r="AH7" s="710"/>
      <c r="AI7" s="710"/>
      <c r="AJ7" s="710"/>
      <c r="AK7" s="727" t="s">
        <v>14</v>
      </c>
      <c r="AL7" s="727"/>
      <c r="AM7" s="716" t="s">
        <v>317</v>
      </c>
      <c r="AN7" s="716"/>
      <c r="AO7" s="716"/>
      <c r="AP7" s="716"/>
      <c r="AQ7" s="716"/>
      <c r="AR7" s="716"/>
      <c r="AS7" s="716"/>
      <c r="AT7" s="716"/>
      <c r="AU7" s="716"/>
      <c r="AV7" s="716"/>
      <c r="AW7" s="716"/>
      <c r="AX7" s="716"/>
      <c r="AY7" s="716"/>
      <c r="AZ7" s="716"/>
      <c r="BA7" s="716"/>
      <c r="BB7" s="716"/>
      <c r="BC7" s="716"/>
      <c r="BD7" s="716"/>
      <c r="BE7" s="716"/>
      <c r="BF7" s="716"/>
      <c r="BG7" s="716"/>
      <c r="BH7" s="716"/>
      <c r="BI7" s="716"/>
      <c r="BJ7" s="717"/>
    </row>
    <row r="8" spans="2:250" s="79" customFormat="1" ht="25.5" customHeight="1" x14ac:dyDescent="0.25">
      <c r="B8" s="740" t="s">
        <v>16</v>
      </c>
      <c r="C8" s="741"/>
      <c r="D8" s="716" t="s">
        <v>540</v>
      </c>
      <c r="E8" s="716"/>
      <c r="F8" s="716"/>
      <c r="G8" s="716"/>
      <c r="H8" s="716"/>
      <c r="I8" s="716"/>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c r="AI8" s="716"/>
      <c r="AJ8" s="716"/>
      <c r="AK8" s="716"/>
      <c r="AL8" s="716"/>
      <c r="AM8" s="110" t="s">
        <v>18</v>
      </c>
      <c r="AN8" s="748">
        <v>44565</v>
      </c>
      <c r="AO8" s="745"/>
      <c r="AP8" s="745"/>
      <c r="AQ8" s="745"/>
      <c r="AR8" s="745"/>
      <c r="AS8" s="745"/>
      <c r="AT8" s="745"/>
      <c r="AU8" s="716"/>
      <c r="AV8" s="716"/>
      <c r="AW8" s="716"/>
      <c r="AX8" s="716"/>
      <c r="AY8" s="716"/>
      <c r="AZ8" s="716"/>
      <c r="BA8" s="716"/>
      <c r="BB8" s="716"/>
      <c r="BC8" s="716"/>
      <c r="BD8" s="716"/>
      <c r="BE8" s="716"/>
      <c r="BF8" s="716"/>
      <c r="BG8" s="716"/>
      <c r="BH8" s="716"/>
      <c r="BI8" s="716"/>
      <c r="BJ8" s="717"/>
    </row>
    <row r="9" spans="2:250" s="79" customFormat="1" ht="25.5" customHeight="1" x14ac:dyDescent="0.25">
      <c r="B9" s="740" t="s">
        <v>176</v>
      </c>
      <c r="C9" s="741"/>
      <c r="D9" s="741"/>
      <c r="E9" s="741"/>
      <c r="F9" s="741"/>
      <c r="G9" s="741"/>
      <c r="H9" s="741"/>
      <c r="I9" s="741"/>
      <c r="J9" s="741"/>
      <c r="K9" s="741"/>
      <c r="L9" s="741"/>
      <c r="M9" s="741"/>
      <c r="N9" s="741"/>
      <c r="O9" s="741"/>
      <c r="P9" s="741"/>
      <c r="Q9" s="741"/>
      <c r="R9" s="741"/>
      <c r="S9" s="741"/>
      <c r="T9" s="741"/>
      <c r="U9" s="741"/>
      <c r="V9" s="741"/>
      <c r="W9" s="741"/>
      <c r="X9" s="741"/>
      <c r="Y9" s="741"/>
      <c r="Z9" s="741"/>
      <c r="AA9" s="741"/>
      <c r="AB9" s="741"/>
      <c r="AC9" s="741"/>
      <c r="AD9" s="741"/>
      <c r="AE9" s="741"/>
      <c r="AF9" s="741"/>
      <c r="AG9" s="741"/>
      <c r="AH9" s="741"/>
      <c r="AI9" s="741"/>
      <c r="AJ9" s="741"/>
      <c r="AK9" s="741"/>
      <c r="AL9" s="741"/>
      <c r="AM9" s="741"/>
      <c r="AN9" s="741"/>
      <c r="AO9" s="741"/>
      <c r="AP9" s="741"/>
      <c r="AQ9" s="741"/>
      <c r="AR9" s="741"/>
      <c r="AS9" s="741"/>
      <c r="AT9" s="741"/>
      <c r="AU9" s="725" t="s">
        <v>177</v>
      </c>
      <c r="AV9" s="716"/>
      <c r="AW9" s="716"/>
      <c r="AX9" s="716"/>
      <c r="AY9" s="716"/>
      <c r="AZ9" s="716"/>
      <c r="BA9" s="716"/>
      <c r="BB9" s="716"/>
      <c r="BC9" s="716"/>
      <c r="BD9" s="716"/>
      <c r="BE9" s="716"/>
      <c r="BF9" s="716"/>
      <c r="BG9" s="716"/>
      <c r="BH9" s="716"/>
      <c r="BI9" s="716"/>
      <c r="BJ9" s="717"/>
    </row>
    <row r="10" spans="2:250" s="79" customFormat="1" ht="25.5" customHeight="1" x14ac:dyDescent="0.25">
      <c r="B10" s="740"/>
      <c r="C10" s="741"/>
      <c r="D10" s="741"/>
      <c r="E10" s="741" t="s">
        <v>19</v>
      </c>
      <c r="F10" s="741"/>
      <c r="G10" s="741"/>
      <c r="H10" s="741"/>
      <c r="I10" s="741"/>
      <c r="J10" s="741"/>
      <c r="K10" s="741"/>
      <c r="L10" s="741"/>
      <c r="M10" s="741"/>
      <c r="N10" s="741"/>
      <c r="O10" s="741"/>
      <c r="P10" s="741"/>
      <c r="Q10" s="741"/>
      <c r="R10" s="741"/>
      <c r="S10" s="741"/>
      <c r="T10" s="741"/>
      <c r="U10" s="741" t="s">
        <v>20</v>
      </c>
      <c r="V10" s="741"/>
      <c r="W10" s="741"/>
      <c r="X10" s="741"/>
      <c r="Y10" s="741"/>
      <c r="Z10" s="741"/>
      <c r="AA10" s="741"/>
      <c r="AB10" s="741"/>
      <c r="AC10" s="741"/>
      <c r="AD10" s="741"/>
      <c r="AE10" s="741"/>
      <c r="AF10" s="741"/>
      <c r="AG10" s="741"/>
      <c r="AH10" s="741"/>
      <c r="AI10" s="741"/>
      <c r="AJ10" s="741"/>
      <c r="AK10" s="741"/>
      <c r="AL10" s="741"/>
      <c r="AM10" s="741"/>
      <c r="AN10" s="741"/>
      <c r="AO10" s="741"/>
      <c r="AP10" s="741"/>
      <c r="AQ10" s="741"/>
      <c r="AR10" s="741"/>
      <c r="AS10" s="741"/>
      <c r="AT10" s="741"/>
      <c r="AU10" s="716"/>
      <c r="AV10" s="716"/>
      <c r="AW10" s="716"/>
      <c r="AX10" s="716"/>
      <c r="AY10" s="716"/>
      <c r="AZ10" s="716"/>
      <c r="BA10" s="716"/>
      <c r="BB10" s="716"/>
      <c r="BC10" s="716"/>
      <c r="BD10" s="716"/>
      <c r="BE10" s="716"/>
      <c r="BF10" s="716"/>
      <c r="BG10" s="716"/>
      <c r="BH10" s="716"/>
      <c r="BI10" s="716"/>
      <c r="BJ10" s="717"/>
    </row>
    <row r="11" spans="2:250" s="81" customFormat="1" ht="22.5" customHeight="1" x14ac:dyDescent="0.25">
      <c r="B11" s="740" t="s">
        <v>21</v>
      </c>
      <c r="C11" s="741" t="s">
        <v>22</v>
      </c>
      <c r="D11" s="741" t="s">
        <v>23</v>
      </c>
      <c r="E11" s="741" t="s">
        <v>24</v>
      </c>
      <c r="F11" s="741"/>
      <c r="G11" s="741"/>
      <c r="H11" s="741" t="s">
        <v>25</v>
      </c>
      <c r="I11" s="741"/>
      <c r="J11" s="741"/>
      <c r="K11" s="741" t="s">
        <v>26</v>
      </c>
      <c r="L11" s="741"/>
      <c r="M11" s="741"/>
      <c r="N11" s="741" t="s">
        <v>27</v>
      </c>
      <c r="O11" s="741"/>
      <c r="P11" s="741"/>
      <c r="Q11" s="741" t="s">
        <v>28</v>
      </c>
      <c r="R11" s="741"/>
      <c r="S11" s="741"/>
      <c r="T11" s="111" t="s">
        <v>29</v>
      </c>
      <c r="U11" s="741" t="s">
        <v>30</v>
      </c>
      <c r="V11" s="741" t="s">
        <v>31</v>
      </c>
      <c r="W11" s="741" t="s">
        <v>32</v>
      </c>
      <c r="X11" s="741" t="s">
        <v>33</v>
      </c>
      <c r="Y11" s="741"/>
      <c r="Z11" s="742" t="s">
        <v>34</v>
      </c>
      <c r="AA11" s="741" t="s">
        <v>35</v>
      </c>
      <c r="AB11" s="741" t="s">
        <v>36</v>
      </c>
      <c r="AC11" s="741" t="s">
        <v>37</v>
      </c>
      <c r="AD11" s="741" t="s">
        <v>38</v>
      </c>
      <c r="AE11" s="741" t="s">
        <v>39</v>
      </c>
      <c r="AF11" s="741" t="s">
        <v>40</v>
      </c>
      <c r="AG11" s="741"/>
      <c r="AH11" s="741"/>
      <c r="AI11" s="741" t="s">
        <v>41</v>
      </c>
      <c r="AJ11" s="741" t="s">
        <v>42</v>
      </c>
      <c r="AK11" s="741" t="s">
        <v>43</v>
      </c>
      <c r="AL11" s="741"/>
      <c r="AM11" s="741"/>
      <c r="AN11" s="741"/>
      <c r="AO11" s="741"/>
      <c r="AP11" s="741"/>
      <c r="AQ11" s="741"/>
      <c r="AR11" s="725" t="s">
        <v>44</v>
      </c>
      <c r="AS11" s="741" t="s">
        <v>45</v>
      </c>
      <c r="AT11" s="741" t="s">
        <v>46</v>
      </c>
      <c r="AU11" s="743" t="s">
        <v>47</v>
      </c>
      <c r="AV11" s="743" t="s">
        <v>47</v>
      </c>
      <c r="AW11" s="743" t="s">
        <v>47</v>
      </c>
      <c r="AX11" s="743" t="s">
        <v>47</v>
      </c>
      <c r="AY11" s="743" t="s">
        <v>48</v>
      </c>
      <c r="AZ11" s="743" t="s">
        <v>47</v>
      </c>
      <c r="BA11" s="743" t="s">
        <v>47</v>
      </c>
      <c r="BB11" s="743" t="s">
        <v>47</v>
      </c>
      <c r="BC11" s="743" t="s">
        <v>49</v>
      </c>
      <c r="BD11" s="743" t="s">
        <v>49</v>
      </c>
      <c r="BE11" s="743" t="s">
        <v>49</v>
      </c>
      <c r="BF11" s="743" t="s">
        <v>49</v>
      </c>
      <c r="BG11" s="743" t="s">
        <v>50</v>
      </c>
      <c r="BH11" s="743" t="s">
        <v>49</v>
      </c>
      <c r="BI11" s="743" t="s">
        <v>49</v>
      </c>
      <c r="BJ11" s="744" t="s">
        <v>49</v>
      </c>
    </row>
    <row r="12" spans="2:250" s="81" customFormat="1" ht="30" customHeight="1" x14ac:dyDescent="0.25">
      <c r="B12" s="740"/>
      <c r="C12" s="741"/>
      <c r="D12" s="741"/>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41"/>
      <c r="V12" s="741"/>
      <c r="W12" s="741"/>
      <c r="X12" s="112" t="s">
        <v>54</v>
      </c>
      <c r="Y12" s="112" t="s">
        <v>55</v>
      </c>
      <c r="Z12" s="742"/>
      <c r="AA12" s="741"/>
      <c r="AB12" s="741"/>
      <c r="AC12" s="741"/>
      <c r="AD12" s="741"/>
      <c r="AE12" s="741"/>
      <c r="AF12" s="112" t="s">
        <v>56</v>
      </c>
      <c r="AG12" s="112" t="s">
        <v>57</v>
      </c>
      <c r="AH12" s="112" t="s">
        <v>58</v>
      </c>
      <c r="AI12" s="741"/>
      <c r="AJ12" s="741"/>
      <c r="AK12" s="112" t="s">
        <v>59</v>
      </c>
      <c r="AL12" s="112" t="s">
        <v>60</v>
      </c>
      <c r="AM12" s="112" t="s">
        <v>61</v>
      </c>
      <c r="AN12" s="112" t="s">
        <v>62</v>
      </c>
      <c r="AO12" s="112" t="s">
        <v>63</v>
      </c>
      <c r="AP12" s="112" t="s">
        <v>64</v>
      </c>
      <c r="AQ12" s="112" t="s">
        <v>65</v>
      </c>
      <c r="AR12" s="725"/>
      <c r="AS12" s="741"/>
      <c r="AT12" s="741"/>
      <c r="AU12" s="114" t="s">
        <v>66</v>
      </c>
      <c r="AV12" s="114" t="s">
        <v>67</v>
      </c>
      <c r="AW12" s="114" t="s">
        <v>68</v>
      </c>
      <c r="AX12" s="114" t="s">
        <v>69</v>
      </c>
      <c r="AY12" s="114" t="s">
        <v>66</v>
      </c>
      <c r="AZ12" s="114" t="s">
        <v>67</v>
      </c>
      <c r="BA12" s="114" t="s">
        <v>68</v>
      </c>
      <c r="BB12" s="114" t="s">
        <v>69</v>
      </c>
      <c r="BC12" s="114" t="s">
        <v>66</v>
      </c>
      <c r="BD12" s="114" t="s">
        <v>67</v>
      </c>
      <c r="BE12" s="114" t="s">
        <v>68</v>
      </c>
      <c r="BF12" s="114" t="s">
        <v>69</v>
      </c>
      <c r="BG12" s="114" t="s">
        <v>66</v>
      </c>
      <c r="BH12" s="114" t="s">
        <v>67</v>
      </c>
      <c r="BI12" s="114" t="s">
        <v>68</v>
      </c>
      <c r="BJ12" s="115" t="s">
        <v>70</v>
      </c>
    </row>
    <row r="13" spans="2:250" s="136" customFormat="1" ht="78.75" customHeight="1" x14ac:dyDescent="0.25">
      <c r="B13" s="116">
        <v>1</v>
      </c>
      <c r="C13" s="117" t="s">
        <v>541</v>
      </c>
      <c r="D13" s="342">
        <v>0.15</v>
      </c>
      <c r="E13" s="343">
        <v>0</v>
      </c>
      <c r="F13" s="120"/>
      <c r="G13" s="121" t="str">
        <f>IF(ISERROR(F13/E13),"",(F13/E13))</f>
        <v/>
      </c>
      <c r="H13" s="344">
        <v>0</v>
      </c>
      <c r="I13" s="120"/>
      <c r="J13" s="121" t="str">
        <f>IF(ISERROR(I13/H13),"",(I13/H13))</f>
        <v/>
      </c>
      <c r="K13" s="344">
        <v>0.3</v>
      </c>
      <c r="L13" s="120"/>
      <c r="M13" s="121">
        <f>IF(ISERROR(L13/K13),"",(L13/K13))</f>
        <v>0</v>
      </c>
      <c r="N13" s="344">
        <v>0.7</v>
      </c>
      <c r="O13" s="120"/>
      <c r="P13" s="121">
        <f>IF(ISERROR(O13/N13),"",(O13/N13))</f>
        <v>0</v>
      </c>
      <c r="Q13" s="120">
        <f>SUM(E13,H13,K13,N13)</f>
        <v>1</v>
      </c>
      <c r="R13" s="119">
        <f t="shared" ref="R13:R19" si="0">SUM(F13,I13,L13,O13)</f>
        <v>0</v>
      </c>
      <c r="S13" s="122">
        <f>IF((IF(ISERROR(R13/Q13),0,(R13/Q13)))&gt;1,1,(IF(ISERROR(R13/Q13),0,(R13/Q13))))</f>
        <v>0</v>
      </c>
      <c r="T13" s="122">
        <f>S13*D13</f>
        <v>0</v>
      </c>
      <c r="U13" s="117" t="s">
        <v>542</v>
      </c>
      <c r="V13" s="117" t="s">
        <v>543</v>
      </c>
      <c r="W13" s="121" t="s">
        <v>544</v>
      </c>
      <c r="X13" s="121" t="s">
        <v>545</v>
      </c>
      <c r="Y13" s="121" t="s">
        <v>546</v>
      </c>
      <c r="Z13" s="121" t="s">
        <v>183</v>
      </c>
      <c r="AA13" s="121" t="s">
        <v>539</v>
      </c>
      <c r="AB13" s="124" t="s">
        <v>79</v>
      </c>
      <c r="AC13" s="124" t="s">
        <v>74</v>
      </c>
      <c r="AD13" s="124" t="s">
        <v>80</v>
      </c>
      <c r="AE13" s="124" t="s">
        <v>81</v>
      </c>
      <c r="AF13" s="125" t="s">
        <v>547</v>
      </c>
      <c r="AG13" s="125">
        <v>2021</v>
      </c>
      <c r="AH13" s="125">
        <v>2021</v>
      </c>
      <c r="AI13" s="124" t="s">
        <v>83</v>
      </c>
      <c r="AJ13" s="124" t="s">
        <v>118</v>
      </c>
      <c r="AK13" s="117" t="s">
        <v>526</v>
      </c>
      <c r="AL13" s="126" t="s">
        <v>548</v>
      </c>
      <c r="AM13" s="127"/>
      <c r="AN13" s="126"/>
      <c r="AO13" s="126" t="s">
        <v>549</v>
      </c>
      <c r="AP13" s="126"/>
      <c r="AQ13" s="126"/>
      <c r="AR13" s="123" t="s">
        <v>550</v>
      </c>
      <c r="AS13" s="123"/>
      <c r="AT13" s="128" t="s">
        <v>539</v>
      </c>
      <c r="AU13" s="345">
        <f>E13</f>
        <v>0</v>
      </c>
      <c r="AV13" s="130"/>
      <c r="AW13" s="131"/>
      <c r="AX13" s="131"/>
      <c r="AY13" s="346">
        <f>H13</f>
        <v>0</v>
      </c>
      <c r="AZ13" s="132"/>
      <c r="BA13" s="123"/>
      <c r="BB13" s="123"/>
      <c r="BC13" s="330">
        <f>K13</f>
        <v>0.3</v>
      </c>
      <c r="BD13" s="130"/>
      <c r="BE13" s="131"/>
      <c r="BF13" s="131"/>
      <c r="BG13" s="330">
        <f>N13</f>
        <v>0.7</v>
      </c>
      <c r="BH13" s="129"/>
      <c r="BI13" s="134"/>
      <c r="BJ13" s="135"/>
    </row>
    <row r="14" spans="2:250" s="136" customFormat="1" ht="108" x14ac:dyDescent="0.25">
      <c r="B14" s="116">
        <v>2</v>
      </c>
      <c r="C14" s="117" t="s">
        <v>980</v>
      </c>
      <c r="D14" s="342">
        <v>0.15</v>
      </c>
      <c r="E14" s="343">
        <v>0.3</v>
      </c>
      <c r="F14" s="120"/>
      <c r="G14" s="121">
        <f t="shared" ref="G14:G19" si="1">IF(ISERROR(F14/E14),"",(F14/E14))</f>
        <v>0</v>
      </c>
      <c r="H14" s="344">
        <v>0.3</v>
      </c>
      <c r="I14" s="120"/>
      <c r="J14" s="121">
        <f t="shared" ref="J14:J19" si="2">IF(ISERROR(I14/H14),"",(I14/H14))</f>
        <v>0</v>
      </c>
      <c r="K14" s="344">
        <v>0.4</v>
      </c>
      <c r="L14" s="120"/>
      <c r="M14" s="121">
        <f t="shared" ref="M14:M19" si="3">IF(ISERROR(L14/K14),"",(L14/K14))</f>
        <v>0</v>
      </c>
      <c r="N14" s="344"/>
      <c r="O14" s="120"/>
      <c r="P14" s="121" t="str">
        <f t="shared" ref="P14:P19" si="4">IF(ISERROR(O14/N14),"",(O14/N14))</f>
        <v/>
      </c>
      <c r="Q14" s="120">
        <f t="shared" ref="Q14:Q19" si="5">SUM(E14,H14,K14,N14)</f>
        <v>1</v>
      </c>
      <c r="R14" s="119">
        <f t="shared" si="0"/>
        <v>0</v>
      </c>
      <c r="S14" s="122">
        <f t="shared" ref="S14:S19" si="6">IF((IF(ISERROR(R14/Q14),0,(R14/Q14)))&gt;1,1,(IF(ISERROR(R14/Q14),0,(R14/Q14))))</f>
        <v>0</v>
      </c>
      <c r="T14" s="122">
        <f t="shared" ref="T14:T19" si="7">S14*D14</f>
        <v>0</v>
      </c>
      <c r="U14" s="117" t="s">
        <v>551</v>
      </c>
      <c r="V14" s="117" t="s">
        <v>552</v>
      </c>
      <c r="W14" s="121" t="s">
        <v>553</v>
      </c>
      <c r="X14" s="121" t="s">
        <v>554</v>
      </c>
      <c r="Y14" s="121" t="s">
        <v>555</v>
      </c>
      <c r="Z14" s="121" t="s">
        <v>77</v>
      </c>
      <c r="AA14" s="121" t="s">
        <v>539</v>
      </c>
      <c r="AB14" s="124" t="s">
        <v>79</v>
      </c>
      <c r="AC14" s="124" t="s">
        <v>74</v>
      </c>
      <c r="AD14" s="124" t="s">
        <v>80</v>
      </c>
      <c r="AE14" s="124" t="s">
        <v>81</v>
      </c>
      <c r="AF14" s="124" t="s">
        <v>556</v>
      </c>
      <c r="AG14" s="124">
        <v>2021</v>
      </c>
      <c r="AH14" s="125">
        <v>2021</v>
      </c>
      <c r="AI14" s="124" t="s">
        <v>83</v>
      </c>
      <c r="AJ14" s="124" t="s">
        <v>118</v>
      </c>
      <c r="AK14" s="117" t="s">
        <v>526</v>
      </c>
      <c r="AL14" s="126" t="s">
        <v>557</v>
      </c>
      <c r="AM14" s="127"/>
      <c r="AN14" s="126"/>
      <c r="AO14" s="126" t="s">
        <v>558</v>
      </c>
      <c r="AP14" s="126"/>
      <c r="AQ14" s="126"/>
      <c r="AR14" s="123" t="s">
        <v>550</v>
      </c>
      <c r="AS14" s="123"/>
      <c r="AT14" s="128" t="s">
        <v>539</v>
      </c>
      <c r="AU14" s="345">
        <f t="shared" ref="AU14:AU19" si="8">E14</f>
        <v>0.3</v>
      </c>
      <c r="AV14" s="130"/>
      <c r="AW14" s="131"/>
      <c r="AX14" s="131"/>
      <c r="AY14" s="346">
        <f t="shared" ref="AY14:AY18" si="9">H14</f>
        <v>0.3</v>
      </c>
      <c r="AZ14" s="132"/>
      <c r="BA14" s="123"/>
      <c r="BB14" s="123"/>
      <c r="BC14" s="330">
        <f t="shared" ref="BC14:BC18" si="10">K14</f>
        <v>0.4</v>
      </c>
      <c r="BD14" s="130"/>
      <c r="BE14" s="131"/>
      <c r="BF14" s="131"/>
      <c r="BG14" s="330">
        <f t="shared" ref="BG14:BG18" si="11">N14</f>
        <v>0</v>
      </c>
      <c r="BH14" s="129"/>
      <c r="BI14" s="134"/>
      <c r="BJ14" s="135"/>
    </row>
    <row r="15" spans="2:250" s="136" customFormat="1" ht="135" x14ac:dyDescent="0.25">
      <c r="B15" s="116">
        <v>3</v>
      </c>
      <c r="C15" s="117" t="s">
        <v>981</v>
      </c>
      <c r="D15" s="342">
        <v>0.15</v>
      </c>
      <c r="E15" s="343">
        <v>0.25</v>
      </c>
      <c r="F15" s="120"/>
      <c r="G15" s="121">
        <f t="shared" si="1"/>
        <v>0</v>
      </c>
      <c r="H15" s="344">
        <v>0.25</v>
      </c>
      <c r="I15" s="120"/>
      <c r="J15" s="121">
        <f t="shared" si="2"/>
        <v>0</v>
      </c>
      <c r="K15" s="344">
        <v>0.25</v>
      </c>
      <c r="L15" s="120"/>
      <c r="M15" s="121">
        <f t="shared" si="3"/>
        <v>0</v>
      </c>
      <c r="N15" s="344">
        <v>0.25</v>
      </c>
      <c r="O15" s="120"/>
      <c r="P15" s="121">
        <f t="shared" si="4"/>
        <v>0</v>
      </c>
      <c r="Q15" s="120">
        <f t="shared" si="5"/>
        <v>1</v>
      </c>
      <c r="R15" s="119">
        <f t="shared" si="0"/>
        <v>0</v>
      </c>
      <c r="S15" s="122">
        <f t="shared" si="6"/>
        <v>0</v>
      </c>
      <c r="T15" s="122">
        <f t="shared" si="7"/>
        <v>0</v>
      </c>
      <c r="U15" s="117" t="s">
        <v>559</v>
      </c>
      <c r="V15" s="117" t="s">
        <v>560</v>
      </c>
      <c r="W15" s="121" t="s">
        <v>561</v>
      </c>
      <c r="X15" s="121" t="s">
        <v>562</v>
      </c>
      <c r="Y15" s="121" t="s">
        <v>563</v>
      </c>
      <c r="Z15" s="121" t="s">
        <v>77</v>
      </c>
      <c r="AA15" s="121" t="s">
        <v>539</v>
      </c>
      <c r="AB15" s="124" t="s">
        <v>79</v>
      </c>
      <c r="AC15" s="124" t="s">
        <v>74</v>
      </c>
      <c r="AD15" s="124" t="s">
        <v>80</v>
      </c>
      <c r="AE15" s="124" t="s">
        <v>81</v>
      </c>
      <c r="AF15" s="124" t="s">
        <v>564</v>
      </c>
      <c r="AG15" s="124">
        <v>2021</v>
      </c>
      <c r="AH15" s="125">
        <v>2021</v>
      </c>
      <c r="AI15" s="124" t="s">
        <v>83</v>
      </c>
      <c r="AJ15" s="124" t="s">
        <v>118</v>
      </c>
      <c r="AK15" s="117" t="s">
        <v>526</v>
      </c>
      <c r="AL15" s="126" t="s">
        <v>565</v>
      </c>
      <c r="AM15" s="126"/>
      <c r="AN15" s="126"/>
      <c r="AO15" s="126" t="s">
        <v>549</v>
      </c>
      <c r="AP15" s="126"/>
      <c r="AQ15" s="126"/>
      <c r="AR15" s="123" t="s">
        <v>550</v>
      </c>
      <c r="AS15" s="123"/>
      <c r="AT15" s="128" t="s">
        <v>539</v>
      </c>
      <c r="AU15" s="345">
        <f t="shared" si="8"/>
        <v>0.25</v>
      </c>
      <c r="AV15" s="130"/>
      <c r="AW15" s="131"/>
      <c r="AX15" s="131"/>
      <c r="AY15" s="346">
        <f t="shared" si="9"/>
        <v>0.25</v>
      </c>
      <c r="AZ15" s="132"/>
      <c r="BA15" s="123"/>
      <c r="BB15" s="123"/>
      <c r="BC15" s="330">
        <f t="shared" si="10"/>
        <v>0.25</v>
      </c>
      <c r="BD15" s="130"/>
      <c r="BE15" s="131"/>
      <c r="BF15" s="131"/>
      <c r="BG15" s="330">
        <f t="shared" si="11"/>
        <v>0.25</v>
      </c>
      <c r="BH15" s="129"/>
      <c r="BI15" s="134"/>
      <c r="BJ15" s="135"/>
    </row>
    <row r="16" spans="2:250" s="136" customFormat="1" ht="364.5" x14ac:dyDescent="0.25">
      <c r="B16" s="116">
        <v>4</v>
      </c>
      <c r="C16" s="117" t="s">
        <v>566</v>
      </c>
      <c r="D16" s="342">
        <v>0.15</v>
      </c>
      <c r="E16" s="343">
        <v>0.5</v>
      </c>
      <c r="F16" s="120"/>
      <c r="G16" s="121">
        <f t="shared" si="1"/>
        <v>0</v>
      </c>
      <c r="H16" s="344">
        <v>0.35</v>
      </c>
      <c r="I16" s="120"/>
      <c r="J16" s="121">
        <f t="shared" si="2"/>
        <v>0</v>
      </c>
      <c r="K16" s="344">
        <v>0.1</v>
      </c>
      <c r="L16" s="120"/>
      <c r="M16" s="121">
        <f t="shared" si="3"/>
        <v>0</v>
      </c>
      <c r="N16" s="344">
        <v>0.05</v>
      </c>
      <c r="O16" s="120"/>
      <c r="P16" s="121">
        <f t="shared" si="4"/>
        <v>0</v>
      </c>
      <c r="Q16" s="120">
        <f t="shared" si="5"/>
        <v>1</v>
      </c>
      <c r="R16" s="119">
        <f t="shared" si="0"/>
        <v>0</v>
      </c>
      <c r="S16" s="122">
        <f t="shared" si="6"/>
        <v>0</v>
      </c>
      <c r="T16" s="122">
        <f t="shared" si="7"/>
        <v>0</v>
      </c>
      <c r="U16" s="117" t="s">
        <v>567</v>
      </c>
      <c r="V16" s="117" t="s">
        <v>568</v>
      </c>
      <c r="W16" s="121" t="s">
        <v>569</v>
      </c>
      <c r="X16" s="123" t="s">
        <v>554</v>
      </c>
      <c r="Y16" s="123" t="s">
        <v>555</v>
      </c>
      <c r="Z16" s="121" t="s">
        <v>77</v>
      </c>
      <c r="AA16" s="121" t="s">
        <v>539</v>
      </c>
      <c r="AB16" s="124" t="s">
        <v>79</v>
      </c>
      <c r="AC16" s="124" t="s">
        <v>74</v>
      </c>
      <c r="AD16" s="124" t="s">
        <v>80</v>
      </c>
      <c r="AE16" s="124" t="s">
        <v>81</v>
      </c>
      <c r="AF16" s="347" t="s">
        <v>570</v>
      </c>
      <c r="AG16" s="124">
        <v>2021</v>
      </c>
      <c r="AH16" s="125">
        <v>2021</v>
      </c>
      <c r="AI16" s="124" t="s">
        <v>83</v>
      </c>
      <c r="AJ16" s="124" t="s">
        <v>118</v>
      </c>
      <c r="AK16" s="117" t="s">
        <v>526</v>
      </c>
      <c r="AL16" s="126" t="s">
        <v>557</v>
      </c>
      <c r="AM16" s="126"/>
      <c r="AN16" s="126"/>
      <c r="AO16" s="126" t="s">
        <v>558</v>
      </c>
      <c r="AP16" s="126"/>
      <c r="AQ16" s="126"/>
      <c r="AR16" s="123" t="s">
        <v>550</v>
      </c>
      <c r="AS16" s="123"/>
      <c r="AT16" s="128" t="s">
        <v>539</v>
      </c>
      <c r="AU16" s="345">
        <f t="shared" si="8"/>
        <v>0.5</v>
      </c>
      <c r="AV16" s="130"/>
      <c r="AW16" s="131"/>
      <c r="AX16" s="131"/>
      <c r="AY16" s="346">
        <f t="shared" si="9"/>
        <v>0.35</v>
      </c>
      <c r="AZ16" s="132"/>
      <c r="BA16" s="123"/>
      <c r="BB16" s="123"/>
      <c r="BC16" s="330">
        <f t="shared" si="10"/>
        <v>0.1</v>
      </c>
      <c r="BD16" s="130"/>
      <c r="BE16" s="131"/>
      <c r="BF16" s="131"/>
      <c r="BG16" s="330">
        <f t="shared" si="11"/>
        <v>0.05</v>
      </c>
      <c r="BH16" s="129"/>
      <c r="BI16" s="134"/>
      <c r="BJ16" s="135"/>
    </row>
    <row r="17" spans="2:62" s="136" customFormat="1" ht="94.5" x14ac:dyDescent="0.25">
      <c r="B17" s="116">
        <v>5</v>
      </c>
      <c r="C17" s="117" t="s">
        <v>982</v>
      </c>
      <c r="D17" s="342">
        <v>0.15</v>
      </c>
      <c r="E17" s="343">
        <v>0</v>
      </c>
      <c r="F17" s="120"/>
      <c r="G17" s="121" t="str">
        <f t="shared" si="1"/>
        <v/>
      </c>
      <c r="H17" s="344">
        <v>0.1</v>
      </c>
      <c r="I17" s="120"/>
      <c r="J17" s="121">
        <f t="shared" si="2"/>
        <v>0</v>
      </c>
      <c r="K17" s="344">
        <v>0.3</v>
      </c>
      <c r="L17" s="120"/>
      <c r="M17" s="121">
        <f t="shared" si="3"/>
        <v>0</v>
      </c>
      <c r="N17" s="344">
        <v>0.6</v>
      </c>
      <c r="O17" s="120"/>
      <c r="P17" s="121">
        <f t="shared" si="4"/>
        <v>0</v>
      </c>
      <c r="Q17" s="120">
        <f t="shared" si="5"/>
        <v>1</v>
      </c>
      <c r="R17" s="119">
        <f t="shared" si="0"/>
        <v>0</v>
      </c>
      <c r="S17" s="122">
        <f t="shared" si="6"/>
        <v>0</v>
      </c>
      <c r="T17" s="122">
        <f t="shared" si="7"/>
        <v>0</v>
      </c>
      <c r="U17" s="117" t="s">
        <v>571</v>
      </c>
      <c r="V17" s="117" t="s">
        <v>572</v>
      </c>
      <c r="W17" s="121" t="s">
        <v>561</v>
      </c>
      <c r="X17" s="123" t="s">
        <v>573</v>
      </c>
      <c r="Y17" s="123" t="s">
        <v>574</v>
      </c>
      <c r="Z17" s="121" t="s">
        <v>77</v>
      </c>
      <c r="AA17" s="121" t="s">
        <v>539</v>
      </c>
      <c r="AB17" s="124" t="s">
        <v>79</v>
      </c>
      <c r="AC17" s="124" t="s">
        <v>74</v>
      </c>
      <c r="AD17" s="124" t="s">
        <v>80</v>
      </c>
      <c r="AE17" s="124" t="s">
        <v>81</v>
      </c>
      <c r="AF17" s="347" t="s">
        <v>575</v>
      </c>
      <c r="AG17" s="124">
        <v>2021</v>
      </c>
      <c r="AH17" s="125">
        <v>2021</v>
      </c>
      <c r="AI17" s="124" t="s">
        <v>83</v>
      </c>
      <c r="AJ17" s="124" t="s">
        <v>118</v>
      </c>
      <c r="AK17" s="117" t="s">
        <v>526</v>
      </c>
      <c r="AL17" s="126" t="s">
        <v>576</v>
      </c>
      <c r="AM17" s="126"/>
      <c r="AN17" s="126"/>
      <c r="AO17" s="126" t="s">
        <v>549</v>
      </c>
      <c r="AP17" s="126"/>
      <c r="AQ17" s="126"/>
      <c r="AR17" s="123" t="s">
        <v>550</v>
      </c>
      <c r="AS17" s="123"/>
      <c r="AT17" s="128" t="s">
        <v>539</v>
      </c>
      <c r="AU17" s="345">
        <f t="shared" si="8"/>
        <v>0</v>
      </c>
      <c r="AV17" s="130"/>
      <c r="AW17" s="131"/>
      <c r="AX17" s="131"/>
      <c r="AY17" s="346">
        <f t="shared" si="9"/>
        <v>0.1</v>
      </c>
      <c r="AZ17" s="132"/>
      <c r="BA17" s="123"/>
      <c r="BB17" s="123"/>
      <c r="BC17" s="330">
        <f t="shared" si="10"/>
        <v>0.3</v>
      </c>
      <c r="BD17" s="130"/>
      <c r="BE17" s="131"/>
      <c r="BF17" s="131"/>
      <c r="BG17" s="330">
        <f t="shared" si="11"/>
        <v>0.6</v>
      </c>
      <c r="BH17" s="129"/>
      <c r="BI17" s="134"/>
      <c r="BJ17" s="135"/>
    </row>
    <row r="18" spans="2:62" s="136" customFormat="1" ht="94.5" x14ac:dyDescent="0.25">
      <c r="B18" s="116">
        <v>6</v>
      </c>
      <c r="C18" s="117" t="s">
        <v>577</v>
      </c>
      <c r="D18" s="342">
        <v>0.125</v>
      </c>
      <c r="E18" s="343">
        <v>0.25</v>
      </c>
      <c r="F18" s="120"/>
      <c r="G18" s="121">
        <f t="shared" si="1"/>
        <v>0</v>
      </c>
      <c r="H18" s="344">
        <v>0.25</v>
      </c>
      <c r="I18" s="120"/>
      <c r="J18" s="121">
        <f t="shared" si="2"/>
        <v>0</v>
      </c>
      <c r="K18" s="344">
        <v>0.25</v>
      </c>
      <c r="L18" s="120"/>
      <c r="M18" s="121">
        <f t="shared" si="3"/>
        <v>0</v>
      </c>
      <c r="N18" s="344">
        <v>0.25</v>
      </c>
      <c r="O18" s="120"/>
      <c r="P18" s="121">
        <f t="shared" si="4"/>
        <v>0</v>
      </c>
      <c r="Q18" s="120">
        <f t="shared" si="5"/>
        <v>1</v>
      </c>
      <c r="R18" s="119">
        <f t="shared" si="0"/>
        <v>0</v>
      </c>
      <c r="S18" s="122">
        <f t="shared" si="6"/>
        <v>0</v>
      </c>
      <c r="T18" s="122">
        <f t="shared" si="7"/>
        <v>0</v>
      </c>
      <c r="U18" s="164" t="s">
        <v>578</v>
      </c>
      <c r="V18" s="117" t="s">
        <v>579</v>
      </c>
      <c r="W18" s="121" t="s">
        <v>561</v>
      </c>
      <c r="X18" s="123" t="s">
        <v>580</v>
      </c>
      <c r="Y18" s="348" t="s">
        <v>94</v>
      </c>
      <c r="Z18" s="121" t="s">
        <v>183</v>
      </c>
      <c r="AA18" s="121" t="s">
        <v>539</v>
      </c>
      <c r="AB18" s="124" t="s">
        <v>79</v>
      </c>
      <c r="AC18" s="124" t="s">
        <v>185</v>
      </c>
      <c r="AD18" s="124" t="s">
        <v>80</v>
      </c>
      <c r="AE18" s="124" t="s">
        <v>81</v>
      </c>
      <c r="AF18" s="124" t="s">
        <v>581</v>
      </c>
      <c r="AG18" s="124">
        <v>2021</v>
      </c>
      <c r="AH18" s="125">
        <v>2021</v>
      </c>
      <c r="AI18" s="124" t="s">
        <v>83</v>
      </c>
      <c r="AJ18" s="124" t="s">
        <v>118</v>
      </c>
      <c r="AK18" s="117" t="s">
        <v>526</v>
      </c>
      <c r="AL18" s="126"/>
      <c r="AM18" s="126"/>
      <c r="AN18" s="126"/>
      <c r="AO18" s="126" t="s">
        <v>549</v>
      </c>
      <c r="AP18" s="126" t="s">
        <v>188</v>
      </c>
      <c r="AQ18" s="126"/>
      <c r="AR18" s="123" t="s">
        <v>582</v>
      </c>
      <c r="AS18" s="123"/>
      <c r="AT18" s="128" t="s">
        <v>539</v>
      </c>
      <c r="AU18" s="345">
        <f t="shared" si="8"/>
        <v>0.25</v>
      </c>
      <c r="AV18" s="130"/>
      <c r="AW18" s="131"/>
      <c r="AX18" s="131"/>
      <c r="AY18" s="346">
        <f t="shared" si="9"/>
        <v>0.25</v>
      </c>
      <c r="AZ18" s="132"/>
      <c r="BA18" s="123"/>
      <c r="BB18" s="123"/>
      <c r="BC18" s="330">
        <f t="shared" si="10"/>
        <v>0.25</v>
      </c>
      <c r="BD18" s="130"/>
      <c r="BE18" s="131"/>
      <c r="BF18" s="131"/>
      <c r="BG18" s="330">
        <f t="shared" si="11"/>
        <v>0.25</v>
      </c>
      <c r="BH18" s="129"/>
      <c r="BI18" s="134"/>
      <c r="BJ18" s="135"/>
    </row>
    <row r="19" spans="2:62" s="136" customFormat="1" ht="95.25" thickBot="1" x14ac:dyDescent="0.3">
      <c r="B19" s="140">
        <v>7</v>
      </c>
      <c r="C19" s="141" t="s">
        <v>583</v>
      </c>
      <c r="D19" s="349">
        <v>0.125</v>
      </c>
      <c r="E19" s="350">
        <v>0.25</v>
      </c>
      <c r="F19" s="143"/>
      <c r="G19" s="144">
        <f t="shared" si="1"/>
        <v>0</v>
      </c>
      <c r="H19" s="351">
        <v>0.25</v>
      </c>
      <c r="I19" s="143"/>
      <c r="J19" s="144">
        <f t="shared" si="2"/>
        <v>0</v>
      </c>
      <c r="K19" s="351">
        <v>0.25</v>
      </c>
      <c r="L19" s="143"/>
      <c r="M19" s="144">
        <f t="shared" si="3"/>
        <v>0</v>
      </c>
      <c r="N19" s="351">
        <v>0.25</v>
      </c>
      <c r="O19" s="143"/>
      <c r="P19" s="144">
        <f t="shared" si="4"/>
        <v>0</v>
      </c>
      <c r="Q19" s="143">
        <f t="shared" si="5"/>
        <v>1</v>
      </c>
      <c r="R19" s="148">
        <f t="shared" si="0"/>
        <v>0</v>
      </c>
      <c r="S19" s="145">
        <f t="shared" si="6"/>
        <v>0</v>
      </c>
      <c r="T19" s="145">
        <f t="shared" si="7"/>
        <v>0</v>
      </c>
      <c r="U19" s="141" t="s">
        <v>584</v>
      </c>
      <c r="V19" s="141" t="s">
        <v>585</v>
      </c>
      <c r="W19" s="144" t="s">
        <v>586</v>
      </c>
      <c r="X19" s="146" t="s">
        <v>587</v>
      </c>
      <c r="Y19" s="146" t="s">
        <v>94</v>
      </c>
      <c r="Z19" s="144" t="s">
        <v>183</v>
      </c>
      <c r="AA19" s="144" t="s">
        <v>539</v>
      </c>
      <c r="AB19" s="147" t="s">
        <v>79</v>
      </c>
      <c r="AC19" s="147" t="s">
        <v>185</v>
      </c>
      <c r="AD19" s="147" t="s">
        <v>80</v>
      </c>
      <c r="AE19" s="147" t="s">
        <v>81</v>
      </c>
      <c r="AF19" s="147" t="s">
        <v>281</v>
      </c>
      <c r="AG19" s="147">
        <v>2021</v>
      </c>
      <c r="AH19" s="151">
        <v>2021</v>
      </c>
      <c r="AI19" s="147" t="s">
        <v>83</v>
      </c>
      <c r="AJ19" s="147" t="s">
        <v>118</v>
      </c>
      <c r="AK19" s="141" t="s">
        <v>526</v>
      </c>
      <c r="AL19" s="150"/>
      <c r="AM19" s="150"/>
      <c r="AN19" s="150"/>
      <c r="AO19" s="150" t="s">
        <v>549</v>
      </c>
      <c r="AP19" s="141" t="s">
        <v>87</v>
      </c>
      <c r="AQ19" s="141"/>
      <c r="AR19" s="146" t="s">
        <v>588</v>
      </c>
      <c r="AS19" s="146"/>
      <c r="AT19" s="187" t="s">
        <v>539</v>
      </c>
      <c r="AU19" s="352">
        <f t="shared" si="8"/>
        <v>0.25</v>
      </c>
      <c r="AV19" s="153"/>
      <c r="AW19" s="154"/>
      <c r="AX19" s="154"/>
      <c r="AY19" s="353">
        <f>H19</f>
        <v>0.25</v>
      </c>
      <c r="AZ19" s="156"/>
      <c r="BA19" s="146"/>
      <c r="BB19" s="146"/>
      <c r="BC19" s="334">
        <f>K19</f>
        <v>0.25</v>
      </c>
      <c r="BD19" s="153"/>
      <c r="BE19" s="154"/>
      <c r="BF19" s="154"/>
      <c r="BG19" s="334">
        <f>N19</f>
        <v>0.25</v>
      </c>
      <c r="BH19" s="155"/>
      <c r="BI19" s="157"/>
      <c r="BJ19" s="168"/>
    </row>
    <row r="20" spans="2:62" s="175" customFormat="1" ht="11.65" customHeight="1" x14ac:dyDescent="0.25">
      <c r="B20" s="169"/>
      <c r="C20" s="170"/>
      <c r="D20" s="171">
        <f>SUM(D13:D19)</f>
        <v>1</v>
      </c>
      <c r="E20" s="136"/>
      <c r="F20" s="136"/>
      <c r="G20" s="136"/>
      <c r="H20" s="136"/>
      <c r="I20" s="136"/>
      <c r="J20" s="136"/>
      <c r="K20" s="136"/>
      <c r="L20" s="136"/>
      <c r="M20" s="136"/>
      <c r="N20" s="136"/>
      <c r="O20" s="136"/>
      <c r="P20" s="136"/>
      <c r="Q20" s="136"/>
      <c r="R20" s="136"/>
      <c r="S20" s="136"/>
      <c r="T20" s="136"/>
      <c r="U20" s="170"/>
      <c r="V20" s="170"/>
      <c r="W20" s="136"/>
      <c r="X20" s="136"/>
      <c r="Y20" s="136"/>
      <c r="Z20" s="169"/>
      <c r="AA20" s="172"/>
      <c r="AB20" s="136"/>
      <c r="AC20" s="136"/>
      <c r="AD20" s="136"/>
      <c r="AE20" s="136"/>
      <c r="AF20" s="172"/>
      <c r="AG20" s="172"/>
      <c r="AH20" s="172"/>
      <c r="AI20" s="136"/>
      <c r="AJ20" s="136"/>
      <c r="AK20" s="170"/>
      <c r="AL20" s="336"/>
      <c r="AM20" s="336"/>
      <c r="AN20" s="336"/>
      <c r="AO20" s="336"/>
      <c r="AP20" s="170"/>
      <c r="AQ20" s="170"/>
      <c r="AR20" s="172"/>
      <c r="AS20" s="172"/>
      <c r="AT20" s="172"/>
      <c r="BE20" s="176"/>
      <c r="BF20" s="175">
        <f>12+4+2+6+6+11+4+1+5+2+5+5+8+5</f>
        <v>76</v>
      </c>
    </row>
    <row r="21" spans="2:62" s="106" customFormat="1" ht="11.65" customHeight="1" x14ac:dyDescent="0.25">
      <c r="B21" s="102"/>
      <c r="C21" s="103"/>
      <c r="D21" s="104"/>
      <c r="E21" s="78"/>
      <c r="F21" s="78"/>
      <c r="G21" s="78"/>
      <c r="H21" s="78"/>
      <c r="I21" s="78"/>
      <c r="J21" s="78"/>
      <c r="K21" s="78"/>
      <c r="L21" s="78"/>
      <c r="M21" s="78"/>
      <c r="N21" s="78"/>
      <c r="O21" s="78"/>
      <c r="P21" s="78"/>
      <c r="Q21" s="78"/>
      <c r="R21" s="78"/>
      <c r="S21" s="78"/>
      <c r="T21" s="78"/>
      <c r="U21" s="103"/>
      <c r="V21" s="103"/>
      <c r="W21" s="78"/>
      <c r="X21" s="78"/>
      <c r="Y21" s="78"/>
      <c r="Z21" s="102"/>
      <c r="AA21" s="75"/>
      <c r="AB21" s="78"/>
      <c r="AC21" s="78"/>
      <c r="AD21" s="78"/>
      <c r="AE21" s="78"/>
      <c r="AF21" s="75"/>
      <c r="AG21" s="75"/>
      <c r="AH21" s="75"/>
      <c r="AI21" s="78"/>
      <c r="AJ21" s="78"/>
      <c r="AK21" s="103"/>
      <c r="AL21" s="105"/>
      <c r="AM21" s="105"/>
      <c r="AN21" s="105"/>
      <c r="AO21" s="105"/>
      <c r="AP21" s="103"/>
      <c r="AQ21" s="103"/>
      <c r="AR21" s="75"/>
      <c r="AS21" s="75"/>
      <c r="AT21" s="75"/>
      <c r="BE21" s="159"/>
    </row>
    <row r="22" spans="2:62" s="106" customFormat="1" ht="11.65" customHeight="1" x14ac:dyDescent="0.25">
      <c r="B22" s="102"/>
      <c r="C22" s="160"/>
      <c r="D22" s="104"/>
      <c r="E22" s="78"/>
      <c r="F22" s="78"/>
      <c r="G22" s="78"/>
      <c r="H22" s="78"/>
      <c r="I22" s="78"/>
      <c r="J22" s="78"/>
      <c r="K22" s="78"/>
      <c r="L22" s="78"/>
      <c r="M22" s="78"/>
      <c r="N22" s="78"/>
      <c r="O22" s="78"/>
      <c r="P22" s="78"/>
      <c r="Q22" s="78"/>
      <c r="R22" s="78"/>
      <c r="S22" s="78"/>
      <c r="T22" s="78"/>
      <c r="U22" s="103"/>
      <c r="V22" s="103"/>
      <c r="W22" s="78"/>
      <c r="X22" s="78"/>
      <c r="Y22" s="78"/>
      <c r="Z22" s="102"/>
      <c r="AA22" s="75"/>
      <c r="AB22" s="78"/>
      <c r="AC22" s="78"/>
      <c r="AD22" s="78"/>
      <c r="AE22" s="78"/>
      <c r="AF22" s="75"/>
      <c r="AG22" s="75"/>
      <c r="AH22" s="75"/>
      <c r="AI22" s="78"/>
      <c r="AJ22" s="78"/>
      <c r="AK22" s="103"/>
      <c r="AL22" s="105"/>
      <c r="AM22" s="105"/>
      <c r="AN22" s="105"/>
      <c r="AO22" s="105"/>
      <c r="AP22" s="103"/>
      <c r="AQ22" s="103"/>
      <c r="AR22" s="75"/>
      <c r="AS22" s="75"/>
      <c r="AT22" s="75"/>
      <c r="BE22" s="159"/>
    </row>
    <row r="23" spans="2:62" s="106" customFormat="1" ht="11.6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5"/>
      <c r="AT23" s="75"/>
      <c r="BE23" s="161"/>
    </row>
    <row r="24" spans="2:62"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5"/>
      <c r="AT24" s="75"/>
      <c r="BE24" s="159"/>
    </row>
    <row r="25" spans="2:62"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5"/>
      <c r="AT25" s="75"/>
      <c r="BE25" s="159"/>
    </row>
    <row r="26" spans="2:62" s="106" customFormat="1" ht="11.6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5"/>
      <c r="AT26" s="75"/>
      <c r="BE26" s="159"/>
    </row>
    <row r="27" spans="2:62" s="106" customFormat="1" ht="11.65" customHeight="1" x14ac:dyDescent="0.25">
      <c r="B27" s="102"/>
      <c r="C27" s="103"/>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5"/>
      <c r="AT27" s="75"/>
      <c r="BE27" s="159"/>
    </row>
    <row r="28" spans="2:62" s="106" customFormat="1" ht="11.65" customHeight="1" x14ac:dyDescent="0.25">
      <c r="B28" s="102"/>
      <c r="C28" s="103"/>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5"/>
      <c r="AT28" s="75"/>
      <c r="BE28" s="159"/>
    </row>
    <row r="29" spans="2:62" s="106" customFormat="1" ht="14.1" customHeight="1" x14ac:dyDescent="0.25">
      <c r="B29" s="102"/>
      <c r="C29" s="103"/>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5"/>
      <c r="AT29" s="75"/>
      <c r="BE29" s="159"/>
    </row>
    <row r="30" spans="2:62" s="106" customFormat="1" ht="11.65" customHeight="1" x14ac:dyDescent="0.25">
      <c r="B30" s="102"/>
      <c r="C30" s="162"/>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5"/>
      <c r="AT30" s="75"/>
    </row>
    <row r="31" spans="2:62"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5"/>
      <c r="AT31" s="75"/>
    </row>
    <row r="32" spans="2:62" s="106" customFormat="1" ht="11.65"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5"/>
      <c r="AT32" s="75"/>
    </row>
    <row r="33" spans="2:46" s="106" customFormat="1" ht="11.65"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5"/>
      <c r="AT33" s="75"/>
    </row>
    <row r="34" spans="2:46" s="106" customFormat="1" ht="11.65"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5"/>
      <c r="AT34" s="75"/>
    </row>
    <row r="35" spans="2:46" s="106" customFormat="1" ht="12.6"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5"/>
      <c r="AT35" s="75"/>
    </row>
    <row r="36" spans="2:46" s="106" customFormat="1" ht="12.6" customHeight="1" x14ac:dyDescent="0.25">
      <c r="B36" s="102"/>
      <c r="C36" s="103"/>
      <c r="D36" s="104"/>
      <c r="E36" s="78"/>
      <c r="F36" s="78"/>
      <c r="G36" s="78"/>
      <c r="H36" s="78"/>
      <c r="I36" s="78"/>
      <c r="J36" s="78"/>
      <c r="K36" s="78"/>
      <c r="L36" s="78"/>
      <c r="M36" s="78"/>
      <c r="N36" s="78"/>
      <c r="O36" s="78"/>
      <c r="P36" s="78"/>
      <c r="Q36" s="78"/>
      <c r="R36" s="78"/>
      <c r="S36" s="78"/>
      <c r="T36" s="78"/>
      <c r="U36" s="103"/>
      <c r="V36" s="103"/>
      <c r="W36" s="78"/>
      <c r="X36" s="78"/>
      <c r="Y36" s="78"/>
      <c r="Z36" s="102"/>
      <c r="AA36" s="75"/>
      <c r="AB36" s="78"/>
      <c r="AC36" s="78"/>
      <c r="AD36" s="78"/>
      <c r="AE36" s="78"/>
      <c r="AF36" s="75"/>
      <c r="AG36" s="75"/>
      <c r="AH36" s="75"/>
      <c r="AI36" s="78"/>
      <c r="AJ36" s="78"/>
      <c r="AK36" s="103"/>
      <c r="AL36" s="105"/>
      <c r="AM36" s="105"/>
      <c r="AN36" s="105"/>
      <c r="AO36" s="105"/>
      <c r="AP36" s="103"/>
      <c r="AQ36" s="103"/>
      <c r="AR36" s="75"/>
      <c r="AS36" s="75"/>
      <c r="AT36" s="75"/>
    </row>
    <row r="37" spans="2:46" s="106" customFormat="1" ht="11.65" customHeight="1" x14ac:dyDescent="0.25">
      <c r="B37" s="102"/>
      <c r="C37" s="103"/>
      <c r="D37" s="104"/>
      <c r="E37" s="78"/>
      <c r="F37" s="78"/>
      <c r="G37" s="78"/>
      <c r="H37" s="78"/>
      <c r="I37" s="78"/>
      <c r="J37" s="78"/>
      <c r="K37" s="78"/>
      <c r="L37" s="78"/>
      <c r="M37" s="78"/>
      <c r="N37" s="78"/>
      <c r="O37" s="78"/>
      <c r="P37" s="78"/>
      <c r="Q37" s="78"/>
      <c r="R37" s="78"/>
      <c r="S37" s="78"/>
      <c r="T37" s="78"/>
      <c r="U37" s="103"/>
      <c r="V37" s="103"/>
      <c r="W37" s="78"/>
      <c r="X37" s="78"/>
      <c r="Y37" s="78"/>
      <c r="Z37" s="102"/>
      <c r="AA37" s="75"/>
      <c r="AB37" s="78"/>
      <c r="AC37" s="78"/>
      <c r="AD37" s="78"/>
      <c r="AE37" s="78"/>
      <c r="AF37" s="75"/>
      <c r="AG37" s="75"/>
      <c r="AH37" s="75"/>
      <c r="AI37" s="78"/>
      <c r="AJ37" s="78"/>
      <c r="AK37" s="103"/>
      <c r="AL37" s="105"/>
      <c r="AM37" s="105"/>
      <c r="AN37" s="105"/>
      <c r="AO37" s="105"/>
      <c r="AP37" s="103"/>
      <c r="AQ37" s="103"/>
      <c r="AR37" s="75"/>
      <c r="AS37" s="75"/>
      <c r="AT37" s="75"/>
    </row>
    <row r="38" spans="2:46" s="106" customFormat="1" ht="11.65" customHeight="1" x14ac:dyDescent="0.25">
      <c r="B38" s="102"/>
      <c r="C38" s="103"/>
      <c r="D38" s="104"/>
      <c r="E38" s="78"/>
      <c r="F38" s="78"/>
      <c r="G38" s="78"/>
      <c r="H38" s="78"/>
      <c r="I38" s="78"/>
      <c r="J38" s="78"/>
      <c r="K38" s="78"/>
      <c r="L38" s="78"/>
      <c r="M38" s="78"/>
      <c r="N38" s="78"/>
      <c r="O38" s="78"/>
      <c r="P38" s="78"/>
      <c r="Q38" s="78"/>
      <c r="R38" s="78"/>
      <c r="S38" s="78"/>
      <c r="T38" s="78"/>
      <c r="U38" s="103"/>
      <c r="V38" s="103"/>
      <c r="W38" s="78"/>
      <c r="X38" s="78"/>
      <c r="Y38" s="78"/>
      <c r="Z38" s="102"/>
      <c r="AA38" s="75"/>
      <c r="AB38" s="78"/>
      <c r="AC38" s="78"/>
      <c r="AD38" s="78"/>
      <c r="AE38" s="78"/>
      <c r="AF38" s="75"/>
      <c r="AG38" s="75"/>
      <c r="AH38" s="75"/>
      <c r="AI38" s="78"/>
      <c r="AJ38" s="78"/>
      <c r="AK38" s="103"/>
      <c r="AL38" s="105"/>
      <c r="AM38" s="105"/>
      <c r="AN38" s="105"/>
      <c r="AO38" s="105"/>
      <c r="AP38" s="103"/>
      <c r="AQ38" s="103"/>
      <c r="AR38" s="75"/>
      <c r="AS38" s="75"/>
      <c r="AT38" s="75"/>
    </row>
    <row r="39" spans="2:46" s="106" customFormat="1" ht="14.1" customHeight="1" x14ac:dyDescent="0.25">
      <c r="C39" s="105"/>
      <c r="D39" s="75"/>
      <c r="E39" s="75"/>
      <c r="F39" s="75"/>
      <c r="G39" s="75"/>
      <c r="H39" s="75"/>
      <c r="I39" s="75"/>
      <c r="J39" s="75"/>
      <c r="K39" s="75"/>
      <c r="L39" s="75"/>
      <c r="M39" s="75"/>
      <c r="N39" s="75"/>
      <c r="O39" s="75"/>
      <c r="P39" s="75"/>
      <c r="Q39" s="75"/>
      <c r="R39" s="75"/>
      <c r="S39" s="75"/>
      <c r="T39" s="75"/>
      <c r="U39" s="105"/>
      <c r="V39" s="105"/>
      <c r="W39" s="75"/>
      <c r="X39" s="75"/>
      <c r="Y39" s="75"/>
      <c r="Z39" s="102"/>
      <c r="AA39" s="75"/>
      <c r="AB39" s="78"/>
      <c r="AC39" s="78"/>
      <c r="AD39" s="78"/>
      <c r="AE39" s="78"/>
      <c r="AF39" s="75"/>
      <c r="AG39" s="75"/>
      <c r="AH39" s="75"/>
      <c r="AI39" s="78"/>
      <c r="AJ39" s="78"/>
      <c r="AK39" s="103"/>
      <c r="AL39" s="105"/>
      <c r="AM39" s="105"/>
      <c r="AN39" s="105"/>
      <c r="AO39" s="105"/>
      <c r="AP39" s="103"/>
      <c r="AQ39" s="103"/>
      <c r="AR39" s="75"/>
      <c r="AS39" s="75"/>
      <c r="AT39" s="75"/>
    </row>
    <row r="40" spans="2:46" s="106" customFormat="1" ht="11.65" customHeight="1" x14ac:dyDescent="0.25">
      <c r="C40" s="105"/>
      <c r="D40" s="75"/>
      <c r="E40" s="75"/>
      <c r="F40" s="75"/>
      <c r="G40" s="75"/>
      <c r="H40" s="75"/>
      <c r="I40" s="75"/>
      <c r="J40" s="75"/>
      <c r="K40" s="75"/>
      <c r="L40" s="75"/>
      <c r="M40" s="75"/>
      <c r="N40" s="75"/>
      <c r="O40" s="75"/>
      <c r="P40" s="75"/>
      <c r="Q40" s="75"/>
      <c r="R40" s="75"/>
      <c r="S40" s="75"/>
      <c r="T40" s="75"/>
      <c r="U40" s="105"/>
      <c r="V40" s="105"/>
      <c r="W40" s="75"/>
      <c r="X40" s="75"/>
      <c r="Y40" s="75"/>
      <c r="Z40" s="102"/>
      <c r="AA40" s="75"/>
      <c r="AB40" s="78"/>
      <c r="AC40" s="78"/>
      <c r="AD40" s="78"/>
      <c r="AE40" s="78"/>
      <c r="AF40" s="75"/>
      <c r="AG40" s="75"/>
      <c r="AH40" s="75"/>
      <c r="AI40" s="78"/>
      <c r="AJ40" s="78"/>
      <c r="AK40" s="103"/>
      <c r="AL40" s="105"/>
      <c r="AM40" s="105"/>
      <c r="AN40" s="105"/>
      <c r="AO40" s="105"/>
      <c r="AP40" s="103"/>
      <c r="AQ40" s="103"/>
      <c r="AR40" s="75"/>
      <c r="AS40" s="75"/>
      <c r="AT40" s="75"/>
    </row>
    <row r="41" spans="2:46" s="106" customFormat="1" ht="11.65" customHeight="1" x14ac:dyDescent="0.25">
      <c r="C41" s="105"/>
      <c r="D41" s="75"/>
      <c r="E41" s="75"/>
      <c r="F41" s="75"/>
      <c r="G41" s="75"/>
      <c r="H41" s="75"/>
      <c r="I41" s="75"/>
      <c r="J41" s="75"/>
      <c r="K41" s="75"/>
      <c r="L41" s="75"/>
      <c r="M41" s="75"/>
      <c r="N41" s="75"/>
      <c r="O41" s="75"/>
      <c r="P41" s="75"/>
      <c r="Q41" s="75"/>
      <c r="R41" s="75"/>
      <c r="S41" s="75"/>
      <c r="T41" s="75"/>
      <c r="U41" s="105"/>
      <c r="V41" s="105"/>
      <c r="W41" s="75"/>
      <c r="X41" s="75"/>
      <c r="Y41" s="75"/>
      <c r="Z41" s="102"/>
      <c r="AA41" s="75"/>
      <c r="AB41" s="78"/>
      <c r="AC41" s="78"/>
      <c r="AD41" s="78"/>
      <c r="AE41" s="78"/>
      <c r="AF41" s="75"/>
      <c r="AG41" s="75"/>
      <c r="AH41" s="75"/>
      <c r="AI41" s="78"/>
      <c r="AJ41" s="78"/>
      <c r="AK41" s="103"/>
      <c r="AL41" s="105"/>
      <c r="AM41" s="105"/>
      <c r="AN41" s="105"/>
      <c r="AO41" s="105"/>
      <c r="AP41" s="103"/>
      <c r="AQ41" s="103"/>
      <c r="AR41" s="75"/>
      <c r="AS41" s="75"/>
      <c r="AT41" s="75"/>
    </row>
    <row r="42" spans="2:46" s="106" customFormat="1" ht="11.65" customHeight="1" x14ac:dyDescent="0.25">
      <c r="C42" s="105"/>
      <c r="D42" s="75"/>
      <c r="E42" s="75"/>
      <c r="F42" s="75"/>
      <c r="G42" s="75"/>
      <c r="H42" s="75"/>
      <c r="I42" s="75"/>
      <c r="J42" s="75"/>
      <c r="K42" s="75"/>
      <c r="L42" s="75"/>
      <c r="M42" s="75"/>
      <c r="N42" s="75"/>
      <c r="O42" s="75"/>
      <c r="P42" s="75"/>
      <c r="Q42" s="75"/>
      <c r="R42" s="75"/>
      <c r="S42" s="75"/>
      <c r="T42" s="75"/>
      <c r="U42" s="105"/>
      <c r="V42" s="105"/>
      <c r="W42" s="75"/>
      <c r="X42" s="75"/>
      <c r="Y42" s="75"/>
      <c r="Z42" s="102"/>
      <c r="AA42" s="75"/>
      <c r="AB42" s="78"/>
      <c r="AC42" s="78"/>
      <c r="AD42" s="78"/>
      <c r="AE42" s="78"/>
      <c r="AF42" s="75"/>
      <c r="AG42" s="75"/>
      <c r="AH42" s="75"/>
      <c r="AI42" s="78"/>
      <c r="AJ42" s="78"/>
      <c r="AK42" s="103"/>
      <c r="AL42" s="105"/>
      <c r="AM42" s="105"/>
      <c r="AN42" s="105"/>
      <c r="AO42" s="105"/>
      <c r="AP42" s="103"/>
      <c r="AQ42" s="103"/>
      <c r="AR42" s="75"/>
      <c r="AS42" s="75"/>
      <c r="AT42" s="75"/>
    </row>
  </sheetData>
  <sheetProtection selectLockedCells="1" selectUnlockedCells="1"/>
  <mergeCells count="58">
    <mergeCell ref="BC11:BF11"/>
    <mergeCell ref="BG11:BJ11"/>
    <mergeCell ref="AR11:AR12"/>
    <mergeCell ref="AS11:AS12"/>
    <mergeCell ref="AT11:AT12"/>
    <mergeCell ref="AU11:AX11"/>
    <mergeCell ref="AY11:BB11"/>
    <mergeCell ref="AD11:AD12"/>
    <mergeCell ref="AF11:AH11"/>
    <mergeCell ref="AI11:AI12"/>
    <mergeCell ref="AJ11:AJ12"/>
    <mergeCell ref="AK11:AQ11"/>
    <mergeCell ref="X11:Y11"/>
    <mergeCell ref="Z11:Z12"/>
    <mergeCell ref="AA11:AA12"/>
    <mergeCell ref="AB11:AB12"/>
    <mergeCell ref="AC11:AC12"/>
    <mergeCell ref="K11:M11"/>
    <mergeCell ref="B8:C8"/>
    <mergeCell ref="D8:AL8"/>
    <mergeCell ref="AN8:AT8"/>
    <mergeCell ref="B9:AT9"/>
    <mergeCell ref="B11:B12"/>
    <mergeCell ref="C11:C12"/>
    <mergeCell ref="D11:D12"/>
    <mergeCell ref="E11:G11"/>
    <mergeCell ref="H11:J11"/>
    <mergeCell ref="AE11:AE12"/>
    <mergeCell ref="N11:P11"/>
    <mergeCell ref="Q11:S11"/>
    <mergeCell ref="U11:U12"/>
    <mergeCell ref="V11:V12"/>
    <mergeCell ref="W11:W12"/>
    <mergeCell ref="AU9:BJ9"/>
    <mergeCell ref="B10:D10"/>
    <mergeCell ref="E10:T10"/>
    <mergeCell ref="U10:AT10"/>
    <mergeCell ref="AU10:BJ10"/>
    <mergeCell ref="B2:B6"/>
    <mergeCell ref="C2:Q4"/>
    <mergeCell ref="R2:AI4"/>
    <mergeCell ref="AJ2:AU2"/>
    <mergeCell ref="AV2:BJ2"/>
    <mergeCell ref="AJ3:AU3"/>
    <mergeCell ref="AV3:BJ3"/>
    <mergeCell ref="AJ4:AU4"/>
    <mergeCell ref="AV4:BJ4"/>
    <mergeCell ref="C5:Q6"/>
    <mergeCell ref="R5:AI6"/>
    <mergeCell ref="AJ5:AU6"/>
    <mergeCell ref="AV5:BJ6"/>
    <mergeCell ref="AM7:AT7"/>
    <mergeCell ref="AU7:BJ8"/>
    <mergeCell ref="B7:C7"/>
    <mergeCell ref="D7:Z7"/>
    <mergeCell ref="AA7:AB7"/>
    <mergeCell ref="AC7:AJ7"/>
    <mergeCell ref="AK7:AL7"/>
  </mergeCells>
  <dataValidations count="10">
    <dataValidation type="list" operator="equal" allowBlank="1" showErrorMessage="1" sqref="AB13:AB42">
      <formula1>"Alcaldía Local,Central,Sectorial,"</formula1>
      <formula2>0</formula2>
    </dataValidation>
    <dataValidation type="list" operator="equal" allowBlank="1" showErrorMessage="1" sqref="AC13:AC42">
      <formula1>"Coeficiente,Índice o razón,Porcentaje,Tasa,Valor absoluto"</formula1>
      <formula2>0</formula2>
    </dataValidation>
    <dataValidation type="list" operator="equal" allowBlank="1" showErrorMessage="1" sqref="AD13:AD42">
      <formula1>"Diario,Semanal,Mensual,Bimestral ,Trimestral,Semestral ,Anual"</formula1>
      <formula2>0</formula2>
    </dataValidation>
    <dataValidation type="list" operator="equal" allowBlank="1" showErrorMessage="1" sqref="AE13:AE42">
      <formula1>"Alta ,Media ,Baja"</formula1>
      <formula2>0</formula2>
    </dataValidation>
    <dataValidation type="list" operator="equal" allowBlank="1" showErrorMessage="1" sqref="AI13:AI42">
      <formula1>"Gestión"</formula1>
      <formula2>0</formula2>
    </dataValidation>
    <dataValidation type="list" operator="equal" allowBlank="1" showErrorMessage="1" sqref="AJ13:AJ42">
      <formula1>",Distrital ,Dsitrital-Rural ,Distrital- Urbano,Entidad ,Localidad,UPZ,Departamental,Regional,Nacional"</formula1>
      <formula2>0</formula2>
    </dataValidation>
    <dataValidation type="list" operator="equal" allowBlank="1" showErrorMessage="1" sqref="AP20:AQ42">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0:Z42">
      <formula1>"Eficacia,Eficiencia,Efectividad,"</formula1>
      <formula2>0</formula2>
    </dataValidation>
    <dataValidation operator="equal" allowBlank="1" showErrorMessage="1" sqref="AK7">
      <formula1>0</formula1>
      <formula2>0</formula2>
    </dataValidation>
    <dataValidation type="list" operator="equal" allowBlank="1" showErrorMessage="1" sqref="AK20:AK42">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CPAD\OAP\POA\[3.1 DAJ Ajustado 14-01-2022.xlsx]datos'!#REF!</xm:f>
          </x14:formula1>
          <xm:sqref>AM7:AT7 AK13:AK19 AO13:AO19</xm:sqref>
        </x14:dataValidation>
        <x14:dataValidation type="list" operator="equal" allowBlank="1" showErrorMessage="1">
          <x14:formula1>
            <xm:f>'D:\AAA SDSCJ CPAD\OAP\POA\[3.1 DAJ Ajustado 14-01-2022.xlsx]datos'!#REF!</xm:f>
          </x14:formula1>
          <xm:sqref>AP13:AQ19</xm:sqref>
        </x14:dataValidation>
        <x14:dataValidation type="list" errorStyle="information" operator="equal" showInputMessage="1" showErrorMessage="1" prompt="Escoja el Proceso del Menú desplegable">
          <x14:formula1>
            <xm:f>'D:\AAA SDSCJ CPAD\OAP\POA\[3.1 DAJ Ajustado 14-01-2022.xlsx]datos'!#REF!</xm:f>
          </x14:formula1>
          <xm:sqref>D7:Z7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P39"/>
  <sheetViews>
    <sheetView showGridLines="0" zoomScale="70" zoomScaleNormal="70" workbookViewId="0">
      <selection activeCell="BM12" sqref="BM12"/>
    </sheetView>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6" width="22.85546875" style="106" customWidth="1"/>
    <col min="47" max="49" width="26" style="106" hidden="1" customWidth="1"/>
    <col min="50" max="62" width="26" style="76" hidden="1" customWidth="1"/>
    <col min="63" max="250" width="20.5703125" style="76" customWidth="1"/>
    <col min="251" max="16384" width="20.5703125" style="77"/>
  </cols>
  <sheetData>
    <row r="1" spans="2:250"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c r="AV1" s="71"/>
      <c r="AW1" s="71"/>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row>
    <row r="2" spans="2:250" ht="12" customHeight="1" x14ac:dyDescent="0.25">
      <c r="B2" s="718"/>
      <c r="C2" s="735" t="s">
        <v>0</v>
      </c>
      <c r="D2" s="735"/>
      <c r="E2" s="735"/>
      <c r="F2" s="735"/>
      <c r="G2" s="735"/>
      <c r="H2" s="735"/>
      <c r="I2" s="735"/>
      <c r="J2" s="735"/>
      <c r="K2" s="735"/>
      <c r="L2" s="735"/>
      <c r="M2" s="735"/>
      <c r="N2" s="735"/>
      <c r="O2" s="735"/>
      <c r="P2" s="735"/>
      <c r="Q2" s="735"/>
      <c r="R2" s="732" t="s">
        <v>1</v>
      </c>
      <c r="S2" s="732"/>
      <c r="T2" s="732"/>
      <c r="U2" s="732"/>
      <c r="V2" s="732"/>
      <c r="W2" s="732"/>
      <c r="X2" s="732"/>
      <c r="Y2" s="732"/>
      <c r="Z2" s="732"/>
      <c r="AA2" s="732"/>
      <c r="AB2" s="732"/>
      <c r="AC2" s="732"/>
      <c r="AD2" s="732"/>
      <c r="AE2" s="732"/>
      <c r="AF2" s="732"/>
      <c r="AG2" s="732"/>
      <c r="AH2" s="732"/>
      <c r="AI2" s="732"/>
      <c r="AJ2" s="734" t="s">
        <v>2</v>
      </c>
      <c r="AK2" s="734"/>
      <c r="AL2" s="734"/>
      <c r="AM2" s="734"/>
      <c r="AN2" s="734"/>
      <c r="AO2" s="734"/>
      <c r="AP2" s="734"/>
      <c r="AQ2" s="734"/>
      <c r="AR2" s="734"/>
      <c r="AS2" s="734"/>
      <c r="AT2" s="734"/>
      <c r="AU2" s="734"/>
      <c r="AV2" s="735" t="s">
        <v>3</v>
      </c>
      <c r="AW2" s="735"/>
      <c r="AX2" s="735"/>
      <c r="AY2" s="735"/>
      <c r="AZ2" s="735"/>
      <c r="BA2" s="735"/>
      <c r="BB2" s="735"/>
      <c r="BC2" s="735"/>
      <c r="BD2" s="735"/>
      <c r="BE2" s="735"/>
      <c r="BF2" s="735"/>
      <c r="BG2" s="735"/>
      <c r="BH2" s="735"/>
      <c r="BI2" s="735"/>
      <c r="BJ2" s="736"/>
    </row>
    <row r="3" spans="2:250" ht="12" customHeight="1" x14ac:dyDescent="0.25">
      <c r="B3" s="719"/>
      <c r="C3" s="728"/>
      <c r="D3" s="728"/>
      <c r="E3" s="728"/>
      <c r="F3" s="728"/>
      <c r="G3" s="728"/>
      <c r="H3" s="728"/>
      <c r="I3" s="728"/>
      <c r="J3" s="728"/>
      <c r="K3" s="728"/>
      <c r="L3" s="728"/>
      <c r="M3" s="728"/>
      <c r="N3" s="728"/>
      <c r="O3" s="728"/>
      <c r="P3" s="728"/>
      <c r="Q3" s="728"/>
      <c r="R3" s="733"/>
      <c r="S3" s="733"/>
      <c r="T3" s="733"/>
      <c r="U3" s="733"/>
      <c r="V3" s="733"/>
      <c r="W3" s="733"/>
      <c r="X3" s="733"/>
      <c r="Y3" s="733"/>
      <c r="Z3" s="733"/>
      <c r="AA3" s="733"/>
      <c r="AB3" s="733"/>
      <c r="AC3" s="733"/>
      <c r="AD3" s="733"/>
      <c r="AE3" s="733"/>
      <c r="AF3" s="733"/>
      <c r="AG3" s="733"/>
      <c r="AH3" s="733"/>
      <c r="AI3" s="733"/>
      <c r="AJ3" s="737" t="s">
        <v>4</v>
      </c>
      <c r="AK3" s="737"/>
      <c r="AL3" s="737"/>
      <c r="AM3" s="737"/>
      <c r="AN3" s="737"/>
      <c r="AO3" s="737"/>
      <c r="AP3" s="737"/>
      <c r="AQ3" s="737"/>
      <c r="AR3" s="737"/>
      <c r="AS3" s="737"/>
      <c r="AT3" s="737"/>
      <c r="AU3" s="737"/>
      <c r="AV3" s="710">
        <v>3</v>
      </c>
      <c r="AW3" s="710"/>
      <c r="AX3" s="710"/>
      <c r="AY3" s="710"/>
      <c r="AZ3" s="710"/>
      <c r="BA3" s="710"/>
      <c r="BB3" s="710"/>
      <c r="BC3" s="710"/>
      <c r="BD3" s="710"/>
      <c r="BE3" s="710"/>
      <c r="BF3" s="710"/>
      <c r="BG3" s="710"/>
      <c r="BH3" s="710"/>
      <c r="BI3" s="710"/>
      <c r="BJ3" s="711"/>
    </row>
    <row r="4" spans="2:250" ht="12" customHeight="1" x14ac:dyDescent="0.25">
      <c r="B4" s="719"/>
      <c r="C4" s="728"/>
      <c r="D4" s="728"/>
      <c r="E4" s="728"/>
      <c r="F4" s="728"/>
      <c r="G4" s="728"/>
      <c r="H4" s="728"/>
      <c r="I4" s="728"/>
      <c r="J4" s="728"/>
      <c r="K4" s="728"/>
      <c r="L4" s="728"/>
      <c r="M4" s="728"/>
      <c r="N4" s="728"/>
      <c r="O4" s="728"/>
      <c r="P4" s="728"/>
      <c r="Q4" s="728"/>
      <c r="R4" s="733"/>
      <c r="S4" s="733"/>
      <c r="T4" s="733"/>
      <c r="U4" s="733"/>
      <c r="V4" s="733"/>
      <c r="W4" s="733"/>
      <c r="X4" s="733"/>
      <c r="Y4" s="733"/>
      <c r="Z4" s="733"/>
      <c r="AA4" s="733"/>
      <c r="AB4" s="733"/>
      <c r="AC4" s="733"/>
      <c r="AD4" s="733"/>
      <c r="AE4" s="733"/>
      <c r="AF4" s="733"/>
      <c r="AG4" s="733"/>
      <c r="AH4" s="733"/>
      <c r="AI4" s="733"/>
      <c r="AJ4" s="737" t="s">
        <v>5</v>
      </c>
      <c r="AK4" s="737"/>
      <c r="AL4" s="737"/>
      <c r="AM4" s="737"/>
      <c r="AN4" s="737"/>
      <c r="AO4" s="737"/>
      <c r="AP4" s="737"/>
      <c r="AQ4" s="737"/>
      <c r="AR4" s="737"/>
      <c r="AS4" s="737"/>
      <c r="AT4" s="737"/>
      <c r="AU4" s="737"/>
      <c r="AV4" s="738">
        <v>42741</v>
      </c>
      <c r="AW4" s="738"/>
      <c r="AX4" s="738"/>
      <c r="AY4" s="738"/>
      <c r="AZ4" s="738"/>
      <c r="BA4" s="738"/>
      <c r="BB4" s="738"/>
      <c r="BC4" s="738"/>
      <c r="BD4" s="738"/>
      <c r="BE4" s="738"/>
      <c r="BF4" s="738"/>
      <c r="BG4" s="738"/>
      <c r="BH4" s="738"/>
      <c r="BI4" s="738"/>
      <c r="BJ4" s="739"/>
    </row>
    <row r="5" spans="2:250" ht="12" customHeight="1" x14ac:dyDescent="0.25">
      <c r="B5" s="719"/>
      <c r="C5" s="728" t="s">
        <v>6</v>
      </c>
      <c r="D5" s="728"/>
      <c r="E5" s="728"/>
      <c r="F5" s="728"/>
      <c r="G5" s="728"/>
      <c r="H5" s="728"/>
      <c r="I5" s="728"/>
      <c r="J5" s="728"/>
      <c r="K5" s="728"/>
      <c r="L5" s="728"/>
      <c r="M5" s="728"/>
      <c r="N5" s="728"/>
      <c r="O5" s="728"/>
      <c r="P5" s="728"/>
      <c r="Q5" s="728"/>
      <c r="R5" s="733" t="s">
        <v>7</v>
      </c>
      <c r="S5" s="733"/>
      <c r="T5" s="733"/>
      <c r="U5" s="733"/>
      <c r="V5" s="733"/>
      <c r="W5" s="733"/>
      <c r="X5" s="733"/>
      <c r="Y5" s="733"/>
      <c r="Z5" s="733"/>
      <c r="AA5" s="733"/>
      <c r="AB5" s="733"/>
      <c r="AC5" s="733"/>
      <c r="AD5" s="733"/>
      <c r="AE5" s="733"/>
      <c r="AF5" s="733"/>
      <c r="AG5" s="733"/>
      <c r="AH5" s="733"/>
      <c r="AI5" s="733"/>
      <c r="AJ5" s="737" t="s">
        <v>8</v>
      </c>
      <c r="AK5" s="737"/>
      <c r="AL5" s="737"/>
      <c r="AM5" s="737"/>
      <c r="AN5" s="737"/>
      <c r="AO5" s="737"/>
      <c r="AP5" s="737"/>
      <c r="AQ5" s="737"/>
      <c r="AR5" s="737"/>
      <c r="AS5" s="737"/>
      <c r="AT5" s="737"/>
      <c r="AU5" s="737"/>
      <c r="AV5" s="710" t="s">
        <v>9</v>
      </c>
      <c r="AW5" s="710"/>
      <c r="AX5" s="710"/>
      <c r="AY5" s="710"/>
      <c r="AZ5" s="710"/>
      <c r="BA5" s="710"/>
      <c r="BB5" s="710"/>
      <c r="BC5" s="710"/>
      <c r="BD5" s="710"/>
      <c r="BE5" s="710"/>
      <c r="BF5" s="710"/>
      <c r="BG5" s="710"/>
      <c r="BH5" s="710"/>
      <c r="BI5" s="710"/>
      <c r="BJ5" s="711"/>
    </row>
    <row r="6" spans="2:250" ht="12" customHeight="1" x14ac:dyDescent="0.25">
      <c r="B6" s="719"/>
      <c r="C6" s="728"/>
      <c r="D6" s="728"/>
      <c r="E6" s="728"/>
      <c r="F6" s="728"/>
      <c r="G6" s="728"/>
      <c r="H6" s="728"/>
      <c r="I6" s="728"/>
      <c r="J6" s="728"/>
      <c r="K6" s="728"/>
      <c r="L6" s="728"/>
      <c r="M6" s="728"/>
      <c r="N6" s="728"/>
      <c r="O6" s="728"/>
      <c r="P6" s="728"/>
      <c r="Q6" s="728"/>
      <c r="R6" s="733"/>
      <c r="S6" s="733"/>
      <c r="T6" s="733"/>
      <c r="U6" s="733"/>
      <c r="V6" s="733"/>
      <c r="W6" s="733"/>
      <c r="X6" s="733"/>
      <c r="Y6" s="733"/>
      <c r="Z6" s="733"/>
      <c r="AA6" s="733"/>
      <c r="AB6" s="733"/>
      <c r="AC6" s="733"/>
      <c r="AD6" s="733"/>
      <c r="AE6" s="733"/>
      <c r="AF6" s="733"/>
      <c r="AG6" s="733"/>
      <c r="AH6" s="733"/>
      <c r="AI6" s="733"/>
      <c r="AJ6" s="737"/>
      <c r="AK6" s="737"/>
      <c r="AL6" s="737"/>
      <c r="AM6" s="737"/>
      <c r="AN6" s="737"/>
      <c r="AO6" s="737"/>
      <c r="AP6" s="737"/>
      <c r="AQ6" s="737"/>
      <c r="AR6" s="737"/>
      <c r="AS6" s="737"/>
      <c r="AT6" s="737"/>
      <c r="AU6" s="737"/>
      <c r="AV6" s="710"/>
      <c r="AW6" s="710"/>
      <c r="AX6" s="710"/>
      <c r="AY6" s="710"/>
      <c r="AZ6" s="710"/>
      <c r="BA6" s="710"/>
      <c r="BB6" s="710"/>
      <c r="BC6" s="710"/>
      <c r="BD6" s="710"/>
      <c r="BE6" s="710"/>
      <c r="BF6" s="710"/>
      <c r="BG6" s="710"/>
      <c r="BH6" s="710"/>
      <c r="BI6" s="710"/>
      <c r="BJ6" s="711"/>
    </row>
    <row r="7" spans="2:250" s="79" customFormat="1" ht="25.5" customHeight="1" x14ac:dyDescent="0.25">
      <c r="B7" s="740" t="s">
        <v>10</v>
      </c>
      <c r="C7" s="741"/>
      <c r="D7" s="745" t="s">
        <v>589</v>
      </c>
      <c r="E7" s="745"/>
      <c r="F7" s="745"/>
      <c r="G7" s="745"/>
      <c r="H7" s="745"/>
      <c r="I7" s="745"/>
      <c r="J7" s="745"/>
      <c r="K7" s="745"/>
      <c r="L7" s="745"/>
      <c r="M7" s="745"/>
      <c r="N7" s="745"/>
      <c r="O7" s="745"/>
      <c r="P7" s="745"/>
      <c r="Q7" s="745"/>
      <c r="R7" s="745"/>
      <c r="S7" s="745"/>
      <c r="T7" s="745"/>
      <c r="U7" s="745"/>
      <c r="V7" s="745"/>
      <c r="W7" s="745"/>
      <c r="X7" s="745"/>
      <c r="Y7" s="745"/>
      <c r="Z7" s="745"/>
      <c r="AA7" s="727" t="s">
        <v>12</v>
      </c>
      <c r="AB7" s="727"/>
      <c r="AC7" s="746" t="s">
        <v>1007</v>
      </c>
      <c r="AD7" s="746"/>
      <c r="AE7" s="746"/>
      <c r="AF7" s="746"/>
      <c r="AG7" s="746"/>
      <c r="AH7" s="746"/>
      <c r="AI7" s="746"/>
      <c r="AJ7" s="746"/>
      <c r="AK7" s="727" t="s">
        <v>14</v>
      </c>
      <c r="AL7" s="727"/>
      <c r="AM7" s="745" t="s">
        <v>317</v>
      </c>
      <c r="AN7" s="745"/>
      <c r="AO7" s="745"/>
      <c r="AP7" s="745"/>
      <c r="AQ7" s="745"/>
      <c r="AR7" s="745"/>
      <c r="AS7" s="745"/>
      <c r="AT7" s="745"/>
      <c r="AU7" s="716"/>
      <c r="AV7" s="716"/>
      <c r="AW7" s="716"/>
      <c r="AX7" s="716"/>
      <c r="AY7" s="716"/>
      <c r="AZ7" s="716"/>
      <c r="BA7" s="716"/>
      <c r="BB7" s="716"/>
      <c r="BC7" s="716"/>
      <c r="BD7" s="716"/>
      <c r="BE7" s="716"/>
      <c r="BF7" s="716"/>
      <c r="BG7" s="716"/>
      <c r="BH7" s="716"/>
      <c r="BI7" s="716"/>
      <c r="BJ7" s="717"/>
    </row>
    <row r="8" spans="2:250" s="79" customFormat="1" ht="25.5" customHeight="1" x14ac:dyDescent="0.25">
      <c r="B8" s="740" t="s">
        <v>16</v>
      </c>
      <c r="C8" s="741"/>
      <c r="D8" s="745" t="s">
        <v>519</v>
      </c>
      <c r="E8" s="745"/>
      <c r="F8" s="745"/>
      <c r="G8" s="745"/>
      <c r="H8" s="745"/>
      <c r="I8" s="745"/>
      <c r="J8" s="745"/>
      <c r="K8" s="745"/>
      <c r="L8" s="745"/>
      <c r="M8" s="745"/>
      <c r="N8" s="745"/>
      <c r="O8" s="745"/>
      <c r="P8" s="745"/>
      <c r="Q8" s="745"/>
      <c r="R8" s="745"/>
      <c r="S8" s="745"/>
      <c r="T8" s="745"/>
      <c r="U8" s="745"/>
      <c r="V8" s="745"/>
      <c r="W8" s="745"/>
      <c r="X8" s="745"/>
      <c r="Y8" s="745"/>
      <c r="Z8" s="745"/>
      <c r="AA8" s="745"/>
      <c r="AB8" s="745"/>
      <c r="AC8" s="745"/>
      <c r="AD8" s="745"/>
      <c r="AE8" s="745"/>
      <c r="AF8" s="745"/>
      <c r="AG8" s="745"/>
      <c r="AH8" s="745"/>
      <c r="AI8" s="745"/>
      <c r="AJ8" s="745"/>
      <c r="AK8" s="745"/>
      <c r="AL8" s="745"/>
      <c r="AM8" s="110" t="s">
        <v>18</v>
      </c>
      <c r="AN8" s="748">
        <v>44568</v>
      </c>
      <c r="AO8" s="745"/>
      <c r="AP8" s="745"/>
      <c r="AQ8" s="745"/>
      <c r="AR8" s="745"/>
      <c r="AS8" s="745"/>
      <c r="AT8" s="745"/>
      <c r="AU8" s="716"/>
      <c r="AV8" s="716"/>
      <c r="AW8" s="716"/>
      <c r="AX8" s="716"/>
      <c r="AY8" s="716"/>
      <c r="AZ8" s="716"/>
      <c r="BA8" s="716"/>
      <c r="BB8" s="716"/>
      <c r="BC8" s="716"/>
      <c r="BD8" s="716"/>
      <c r="BE8" s="716"/>
      <c r="BF8" s="716"/>
      <c r="BG8" s="716"/>
      <c r="BH8" s="716"/>
      <c r="BI8" s="716"/>
      <c r="BJ8" s="717"/>
    </row>
    <row r="9" spans="2:250" s="79" customFormat="1" ht="25.5" customHeight="1" x14ac:dyDescent="0.25">
      <c r="B9" s="740" t="s">
        <v>176</v>
      </c>
      <c r="C9" s="741"/>
      <c r="D9" s="741"/>
      <c r="E9" s="741"/>
      <c r="F9" s="741"/>
      <c r="G9" s="741"/>
      <c r="H9" s="741"/>
      <c r="I9" s="741"/>
      <c r="J9" s="741"/>
      <c r="K9" s="741"/>
      <c r="L9" s="741"/>
      <c r="M9" s="741"/>
      <c r="N9" s="741"/>
      <c r="O9" s="741"/>
      <c r="P9" s="741"/>
      <c r="Q9" s="741"/>
      <c r="R9" s="741"/>
      <c r="S9" s="741"/>
      <c r="T9" s="741"/>
      <c r="U9" s="741"/>
      <c r="V9" s="741"/>
      <c r="W9" s="741"/>
      <c r="X9" s="741"/>
      <c r="Y9" s="741"/>
      <c r="Z9" s="741"/>
      <c r="AA9" s="741"/>
      <c r="AB9" s="741"/>
      <c r="AC9" s="741"/>
      <c r="AD9" s="741"/>
      <c r="AE9" s="741"/>
      <c r="AF9" s="741"/>
      <c r="AG9" s="741"/>
      <c r="AH9" s="741"/>
      <c r="AI9" s="741"/>
      <c r="AJ9" s="741"/>
      <c r="AK9" s="741"/>
      <c r="AL9" s="741"/>
      <c r="AM9" s="741"/>
      <c r="AN9" s="741"/>
      <c r="AO9" s="741"/>
      <c r="AP9" s="741"/>
      <c r="AQ9" s="741"/>
      <c r="AR9" s="741"/>
      <c r="AS9" s="741"/>
      <c r="AT9" s="741"/>
      <c r="AU9" s="725" t="s">
        <v>177</v>
      </c>
      <c r="AV9" s="716"/>
      <c r="AW9" s="716"/>
      <c r="AX9" s="716"/>
      <c r="AY9" s="716"/>
      <c r="AZ9" s="716"/>
      <c r="BA9" s="716"/>
      <c r="BB9" s="716"/>
      <c r="BC9" s="716"/>
      <c r="BD9" s="716"/>
      <c r="BE9" s="716"/>
      <c r="BF9" s="716"/>
      <c r="BG9" s="716"/>
      <c r="BH9" s="716"/>
      <c r="BI9" s="716"/>
      <c r="BJ9" s="717"/>
    </row>
    <row r="10" spans="2:250" s="79" customFormat="1" ht="25.5" customHeight="1" x14ac:dyDescent="0.25">
      <c r="B10" s="740"/>
      <c r="C10" s="741"/>
      <c r="D10" s="741"/>
      <c r="E10" s="741" t="s">
        <v>19</v>
      </c>
      <c r="F10" s="741"/>
      <c r="G10" s="741"/>
      <c r="H10" s="741"/>
      <c r="I10" s="741"/>
      <c r="J10" s="741"/>
      <c r="K10" s="741"/>
      <c r="L10" s="741"/>
      <c r="M10" s="741"/>
      <c r="N10" s="741"/>
      <c r="O10" s="741"/>
      <c r="P10" s="741"/>
      <c r="Q10" s="741"/>
      <c r="R10" s="741"/>
      <c r="S10" s="741"/>
      <c r="T10" s="741"/>
      <c r="U10" s="741" t="s">
        <v>20</v>
      </c>
      <c r="V10" s="741"/>
      <c r="W10" s="741"/>
      <c r="X10" s="741"/>
      <c r="Y10" s="741"/>
      <c r="Z10" s="741"/>
      <c r="AA10" s="741"/>
      <c r="AB10" s="741"/>
      <c r="AC10" s="741"/>
      <c r="AD10" s="741"/>
      <c r="AE10" s="741"/>
      <c r="AF10" s="741"/>
      <c r="AG10" s="741"/>
      <c r="AH10" s="741"/>
      <c r="AI10" s="741"/>
      <c r="AJ10" s="741"/>
      <c r="AK10" s="741"/>
      <c r="AL10" s="741"/>
      <c r="AM10" s="741"/>
      <c r="AN10" s="741"/>
      <c r="AO10" s="741"/>
      <c r="AP10" s="741"/>
      <c r="AQ10" s="741"/>
      <c r="AR10" s="741"/>
      <c r="AS10" s="741"/>
      <c r="AT10" s="741"/>
      <c r="AU10" s="716"/>
      <c r="AV10" s="716"/>
      <c r="AW10" s="716"/>
      <c r="AX10" s="716"/>
      <c r="AY10" s="716"/>
      <c r="AZ10" s="716"/>
      <c r="BA10" s="716"/>
      <c r="BB10" s="716"/>
      <c r="BC10" s="716"/>
      <c r="BD10" s="716"/>
      <c r="BE10" s="716"/>
      <c r="BF10" s="716"/>
      <c r="BG10" s="716"/>
      <c r="BH10" s="716"/>
      <c r="BI10" s="716"/>
      <c r="BJ10" s="717"/>
    </row>
    <row r="11" spans="2:250" s="81" customFormat="1" ht="22.5" customHeight="1" x14ac:dyDescent="0.25">
      <c r="B11" s="740" t="s">
        <v>21</v>
      </c>
      <c r="C11" s="741" t="s">
        <v>22</v>
      </c>
      <c r="D11" s="741" t="s">
        <v>23</v>
      </c>
      <c r="E11" s="741" t="s">
        <v>24</v>
      </c>
      <c r="F11" s="741"/>
      <c r="G11" s="741"/>
      <c r="H11" s="741" t="s">
        <v>25</v>
      </c>
      <c r="I11" s="741"/>
      <c r="J11" s="741"/>
      <c r="K11" s="741" t="s">
        <v>26</v>
      </c>
      <c r="L11" s="741"/>
      <c r="M11" s="741"/>
      <c r="N11" s="741" t="s">
        <v>27</v>
      </c>
      <c r="O11" s="741"/>
      <c r="P11" s="741"/>
      <c r="Q11" s="741" t="s">
        <v>28</v>
      </c>
      <c r="R11" s="741"/>
      <c r="S11" s="741"/>
      <c r="T11" s="111" t="s">
        <v>29</v>
      </c>
      <c r="U11" s="741" t="s">
        <v>30</v>
      </c>
      <c r="V11" s="741" t="s">
        <v>31</v>
      </c>
      <c r="W11" s="741" t="s">
        <v>32</v>
      </c>
      <c r="X11" s="741" t="s">
        <v>33</v>
      </c>
      <c r="Y11" s="741"/>
      <c r="Z11" s="742" t="s">
        <v>34</v>
      </c>
      <c r="AA11" s="741" t="s">
        <v>35</v>
      </c>
      <c r="AB11" s="741" t="s">
        <v>36</v>
      </c>
      <c r="AC11" s="741" t="s">
        <v>37</v>
      </c>
      <c r="AD11" s="741" t="s">
        <v>38</v>
      </c>
      <c r="AE11" s="741" t="s">
        <v>39</v>
      </c>
      <c r="AF11" s="741" t="s">
        <v>40</v>
      </c>
      <c r="AG11" s="741"/>
      <c r="AH11" s="741"/>
      <c r="AI11" s="741" t="s">
        <v>41</v>
      </c>
      <c r="AJ11" s="741" t="s">
        <v>42</v>
      </c>
      <c r="AK11" s="741" t="s">
        <v>43</v>
      </c>
      <c r="AL11" s="741"/>
      <c r="AM11" s="741"/>
      <c r="AN11" s="741"/>
      <c r="AO11" s="741"/>
      <c r="AP11" s="741"/>
      <c r="AQ11" s="741"/>
      <c r="AR11" s="725" t="s">
        <v>44</v>
      </c>
      <c r="AS11" s="741" t="s">
        <v>45</v>
      </c>
      <c r="AT11" s="741" t="s">
        <v>46</v>
      </c>
      <c r="AU11" s="743" t="s">
        <v>47</v>
      </c>
      <c r="AV11" s="743" t="s">
        <v>47</v>
      </c>
      <c r="AW11" s="743" t="s">
        <v>47</v>
      </c>
      <c r="AX11" s="743" t="s">
        <v>47</v>
      </c>
      <c r="AY11" s="743" t="s">
        <v>48</v>
      </c>
      <c r="AZ11" s="743" t="s">
        <v>47</v>
      </c>
      <c r="BA11" s="743" t="s">
        <v>47</v>
      </c>
      <c r="BB11" s="743" t="s">
        <v>47</v>
      </c>
      <c r="BC11" s="743" t="s">
        <v>49</v>
      </c>
      <c r="BD11" s="743" t="s">
        <v>49</v>
      </c>
      <c r="BE11" s="743" t="s">
        <v>49</v>
      </c>
      <c r="BF11" s="743" t="s">
        <v>49</v>
      </c>
      <c r="BG11" s="743" t="s">
        <v>50</v>
      </c>
      <c r="BH11" s="743" t="s">
        <v>49</v>
      </c>
      <c r="BI11" s="743" t="s">
        <v>49</v>
      </c>
      <c r="BJ11" s="744" t="s">
        <v>49</v>
      </c>
    </row>
    <row r="12" spans="2:250" s="81" customFormat="1" ht="45.75" customHeight="1" x14ac:dyDescent="0.25">
      <c r="B12" s="740"/>
      <c r="C12" s="741"/>
      <c r="D12" s="741"/>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41"/>
      <c r="V12" s="741"/>
      <c r="W12" s="741"/>
      <c r="X12" s="112" t="s">
        <v>54</v>
      </c>
      <c r="Y12" s="112" t="s">
        <v>55</v>
      </c>
      <c r="Z12" s="742"/>
      <c r="AA12" s="741"/>
      <c r="AB12" s="741"/>
      <c r="AC12" s="741"/>
      <c r="AD12" s="741"/>
      <c r="AE12" s="741"/>
      <c r="AF12" s="112" t="s">
        <v>56</v>
      </c>
      <c r="AG12" s="112" t="s">
        <v>57</v>
      </c>
      <c r="AH12" s="112" t="s">
        <v>58</v>
      </c>
      <c r="AI12" s="741"/>
      <c r="AJ12" s="741"/>
      <c r="AK12" s="112" t="s">
        <v>59</v>
      </c>
      <c r="AL12" s="112" t="s">
        <v>60</v>
      </c>
      <c r="AM12" s="112" t="s">
        <v>61</v>
      </c>
      <c r="AN12" s="112" t="s">
        <v>62</v>
      </c>
      <c r="AO12" s="112" t="s">
        <v>63</v>
      </c>
      <c r="AP12" s="112" t="s">
        <v>64</v>
      </c>
      <c r="AQ12" s="112" t="s">
        <v>65</v>
      </c>
      <c r="AR12" s="725"/>
      <c r="AS12" s="741"/>
      <c r="AT12" s="741"/>
      <c r="AU12" s="114" t="s">
        <v>66</v>
      </c>
      <c r="AV12" s="114" t="s">
        <v>67</v>
      </c>
      <c r="AW12" s="114" t="s">
        <v>68</v>
      </c>
      <c r="AX12" s="114" t="s">
        <v>69</v>
      </c>
      <c r="AY12" s="114" t="s">
        <v>66</v>
      </c>
      <c r="AZ12" s="114" t="s">
        <v>67</v>
      </c>
      <c r="BA12" s="114" t="s">
        <v>68</v>
      </c>
      <c r="BB12" s="114" t="s">
        <v>69</v>
      </c>
      <c r="BC12" s="114" t="s">
        <v>66</v>
      </c>
      <c r="BD12" s="114" t="s">
        <v>67</v>
      </c>
      <c r="BE12" s="114" t="s">
        <v>68</v>
      </c>
      <c r="BF12" s="114" t="s">
        <v>69</v>
      </c>
      <c r="BG12" s="114" t="s">
        <v>66</v>
      </c>
      <c r="BH12" s="114" t="s">
        <v>67</v>
      </c>
      <c r="BI12" s="114" t="s">
        <v>68</v>
      </c>
      <c r="BJ12" s="115" t="s">
        <v>70</v>
      </c>
    </row>
    <row r="13" spans="2:250" s="136" customFormat="1" ht="120" customHeight="1" x14ac:dyDescent="0.25">
      <c r="B13" s="116">
        <v>1</v>
      </c>
      <c r="C13" s="117" t="s">
        <v>590</v>
      </c>
      <c r="D13" s="208">
        <v>0.3</v>
      </c>
      <c r="E13" s="120">
        <v>1</v>
      </c>
      <c r="F13" s="120"/>
      <c r="G13" s="208"/>
      <c r="H13" s="120">
        <v>1</v>
      </c>
      <c r="I13" s="120"/>
      <c r="J13" s="208"/>
      <c r="K13" s="120">
        <v>1</v>
      </c>
      <c r="L13" s="120"/>
      <c r="M13" s="208"/>
      <c r="N13" s="120">
        <v>1</v>
      </c>
      <c r="O13" s="120"/>
      <c r="P13" s="208"/>
      <c r="Q13" s="120">
        <v>1</v>
      </c>
      <c r="R13" s="120"/>
      <c r="S13" s="354"/>
      <c r="T13" s="354"/>
      <c r="U13" s="117" t="s">
        <v>1035</v>
      </c>
      <c r="V13" s="117" t="s">
        <v>591</v>
      </c>
      <c r="W13" s="121" t="s">
        <v>74</v>
      </c>
      <c r="X13" s="121" t="s">
        <v>592</v>
      </c>
      <c r="Y13" s="123" t="s">
        <v>593</v>
      </c>
      <c r="Z13" s="124" t="s">
        <v>1010</v>
      </c>
      <c r="AA13" s="121" t="s">
        <v>594</v>
      </c>
      <c r="AB13" s="124" t="s">
        <v>79</v>
      </c>
      <c r="AC13" s="124" t="s">
        <v>74</v>
      </c>
      <c r="AD13" s="124" t="s">
        <v>80</v>
      </c>
      <c r="AE13" s="124" t="s">
        <v>81</v>
      </c>
      <c r="AF13" s="355">
        <v>4</v>
      </c>
      <c r="AG13" s="124">
        <v>2022</v>
      </c>
      <c r="AH13" s="124">
        <v>2021</v>
      </c>
      <c r="AI13" s="124" t="s">
        <v>83</v>
      </c>
      <c r="AJ13" s="124" t="s">
        <v>118</v>
      </c>
      <c r="AK13" s="117" t="s">
        <v>595</v>
      </c>
      <c r="AL13" s="126"/>
      <c r="AM13" s="127" t="s">
        <v>596</v>
      </c>
      <c r="AN13" s="126"/>
      <c r="AO13" s="126">
        <v>7640</v>
      </c>
      <c r="AP13" s="126"/>
      <c r="AQ13" s="126"/>
      <c r="AR13" s="124" t="s">
        <v>1008</v>
      </c>
      <c r="AS13" s="123"/>
      <c r="AT13" s="125" t="s">
        <v>597</v>
      </c>
      <c r="AU13" s="345"/>
      <c r="AV13" s="130"/>
      <c r="AW13" s="131"/>
      <c r="AX13" s="131"/>
      <c r="AY13" s="346">
        <f>H13</f>
        <v>1</v>
      </c>
      <c r="AZ13" s="132"/>
      <c r="BA13" s="123"/>
      <c r="BB13" s="123"/>
      <c r="BC13" s="330">
        <f>K13</f>
        <v>1</v>
      </c>
      <c r="BD13" s="130"/>
      <c r="BE13" s="131"/>
      <c r="BF13" s="131"/>
      <c r="BG13" s="330">
        <f>N13</f>
        <v>1</v>
      </c>
      <c r="BH13" s="129"/>
      <c r="BI13" s="134"/>
      <c r="BJ13" s="135"/>
    </row>
    <row r="14" spans="2:250" s="136" customFormat="1" ht="175.5" x14ac:dyDescent="0.25">
      <c r="B14" s="116">
        <v>2</v>
      </c>
      <c r="C14" s="117" t="s">
        <v>1005</v>
      </c>
      <c r="D14" s="118">
        <v>0.3</v>
      </c>
      <c r="E14" s="356">
        <v>40</v>
      </c>
      <c r="F14" s="356"/>
      <c r="G14" s="121"/>
      <c r="H14" s="356">
        <v>75</v>
      </c>
      <c r="I14" s="356"/>
      <c r="J14" s="121"/>
      <c r="K14" s="356">
        <v>75</v>
      </c>
      <c r="L14" s="356"/>
      <c r="M14" s="121"/>
      <c r="N14" s="356">
        <v>60</v>
      </c>
      <c r="O14" s="356"/>
      <c r="P14" s="121"/>
      <c r="Q14" s="357">
        <f>+E14+H14+K14+N14</f>
        <v>250</v>
      </c>
      <c r="R14" s="357"/>
      <c r="S14" s="122"/>
      <c r="T14" s="122"/>
      <c r="U14" s="117" t="s">
        <v>1036</v>
      </c>
      <c r="V14" s="117" t="s">
        <v>1006</v>
      </c>
      <c r="W14" s="121" t="s">
        <v>92</v>
      </c>
      <c r="X14" s="121" t="s">
        <v>598</v>
      </c>
      <c r="Y14" s="121" t="s">
        <v>599</v>
      </c>
      <c r="Z14" s="124" t="s">
        <v>1010</v>
      </c>
      <c r="AA14" s="121" t="s">
        <v>594</v>
      </c>
      <c r="AB14" s="124" t="s">
        <v>79</v>
      </c>
      <c r="AC14" s="124" t="s">
        <v>185</v>
      </c>
      <c r="AD14" s="124" t="s">
        <v>80</v>
      </c>
      <c r="AE14" s="124" t="s">
        <v>81</v>
      </c>
      <c r="AF14" s="355">
        <v>308</v>
      </c>
      <c r="AG14" s="124">
        <v>2022</v>
      </c>
      <c r="AH14" s="124">
        <v>2021</v>
      </c>
      <c r="AI14" s="124" t="s">
        <v>83</v>
      </c>
      <c r="AJ14" s="124" t="s">
        <v>118</v>
      </c>
      <c r="AK14" s="117" t="s">
        <v>595</v>
      </c>
      <c r="AL14" s="126" t="s">
        <v>596</v>
      </c>
      <c r="AM14" s="127" t="s">
        <v>596</v>
      </c>
      <c r="AN14" s="126"/>
      <c r="AO14" s="126">
        <v>7640</v>
      </c>
      <c r="AP14" s="126"/>
      <c r="AQ14" s="126"/>
      <c r="AR14" s="124" t="s">
        <v>1008</v>
      </c>
      <c r="AS14" s="123"/>
      <c r="AT14" s="125" t="s">
        <v>597</v>
      </c>
      <c r="AU14" s="345"/>
      <c r="AV14" s="130"/>
      <c r="AW14" s="131"/>
      <c r="AX14" s="131"/>
      <c r="AY14" s="346">
        <f t="shared" ref="AY14:AY16" si="0">H14</f>
        <v>75</v>
      </c>
      <c r="AZ14" s="132"/>
      <c r="BA14" s="123"/>
      <c r="BB14" s="123"/>
      <c r="BC14" s="330">
        <f t="shared" ref="BC14:BC16" si="1">K14</f>
        <v>75</v>
      </c>
      <c r="BD14" s="130"/>
      <c r="BE14" s="131"/>
      <c r="BF14" s="131"/>
      <c r="BG14" s="330">
        <f t="shared" ref="BG14:BG16" si="2">N14</f>
        <v>60</v>
      </c>
      <c r="BH14" s="129"/>
      <c r="BI14" s="134"/>
      <c r="BJ14" s="135"/>
    </row>
    <row r="15" spans="2:250" s="136" customFormat="1" ht="135" x14ac:dyDescent="0.25">
      <c r="B15" s="116">
        <v>3</v>
      </c>
      <c r="C15" s="117" t="s">
        <v>600</v>
      </c>
      <c r="D15" s="118">
        <v>0.25</v>
      </c>
      <c r="E15" s="356">
        <v>2</v>
      </c>
      <c r="F15" s="356"/>
      <c r="G15" s="121"/>
      <c r="H15" s="356">
        <v>1</v>
      </c>
      <c r="I15" s="356"/>
      <c r="J15" s="121"/>
      <c r="K15" s="356">
        <v>2</v>
      </c>
      <c r="L15" s="356"/>
      <c r="M15" s="121"/>
      <c r="N15" s="356">
        <v>1</v>
      </c>
      <c r="O15" s="356"/>
      <c r="P15" s="121"/>
      <c r="Q15" s="357">
        <f>+E15+H15+K15+N15</f>
        <v>6</v>
      </c>
      <c r="R15" s="358"/>
      <c r="S15" s="359"/>
      <c r="T15" s="122"/>
      <c r="U15" s="117" t="s">
        <v>601</v>
      </c>
      <c r="V15" s="117" t="s">
        <v>602</v>
      </c>
      <c r="W15" s="121" t="s">
        <v>92</v>
      </c>
      <c r="X15" s="123" t="s">
        <v>603</v>
      </c>
      <c r="Y15" s="123" t="s">
        <v>604</v>
      </c>
      <c r="Z15" s="124" t="s">
        <v>1010</v>
      </c>
      <c r="AA15" s="119" t="s">
        <v>594</v>
      </c>
      <c r="AB15" s="124" t="s">
        <v>79</v>
      </c>
      <c r="AC15" s="124" t="s">
        <v>185</v>
      </c>
      <c r="AD15" s="124" t="s">
        <v>80</v>
      </c>
      <c r="AE15" s="124" t="s">
        <v>81</v>
      </c>
      <c r="AF15" s="355">
        <v>6</v>
      </c>
      <c r="AG15" s="124">
        <v>2022</v>
      </c>
      <c r="AH15" s="124">
        <v>2021</v>
      </c>
      <c r="AI15" s="124" t="s">
        <v>83</v>
      </c>
      <c r="AJ15" s="124" t="s">
        <v>118</v>
      </c>
      <c r="AK15" s="117" t="s">
        <v>595</v>
      </c>
      <c r="AL15" s="126"/>
      <c r="AM15" s="126"/>
      <c r="AN15" s="126" t="s">
        <v>596</v>
      </c>
      <c r="AO15" s="126">
        <v>7640</v>
      </c>
      <c r="AP15" s="126"/>
      <c r="AQ15" s="126"/>
      <c r="AR15" s="124" t="s">
        <v>1009</v>
      </c>
      <c r="AS15" s="123"/>
      <c r="AT15" s="125" t="s">
        <v>597</v>
      </c>
      <c r="AU15" s="345"/>
      <c r="AV15" s="130"/>
      <c r="AW15" s="131"/>
      <c r="AX15" s="131"/>
      <c r="AY15" s="346">
        <f t="shared" si="0"/>
        <v>1</v>
      </c>
      <c r="AZ15" s="132"/>
      <c r="BA15" s="123"/>
      <c r="BB15" s="123"/>
      <c r="BC15" s="330">
        <f t="shared" si="1"/>
        <v>2</v>
      </c>
      <c r="BD15" s="130"/>
      <c r="BE15" s="131"/>
      <c r="BF15" s="131"/>
      <c r="BG15" s="330">
        <f t="shared" si="2"/>
        <v>1</v>
      </c>
      <c r="BH15" s="129"/>
      <c r="BI15" s="134"/>
      <c r="BJ15" s="135"/>
    </row>
    <row r="16" spans="2:250" s="136" customFormat="1" ht="176.25" thickBot="1" x14ac:dyDescent="0.3">
      <c r="B16" s="116">
        <v>4</v>
      </c>
      <c r="C16" s="141" t="s">
        <v>605</v>
      </c>
      <c r="D16" s="142">
        <v>0.15</v>
      </c>
      <c r="E16" s="143">
        <v>0.1</v>
      </c>
      <c r="F16" s="143"/>
      <c r="G16" s="144"/>
      <c r="H16" s="143">
        <v>0.5</v>
      </c>
      <c r="I16" s="360"/>
      <c r="J16" s="144"/>
      <c r="K16" s="143">
        <v>0.7</v>
      </c>
      <c r="L16" s="143"/>
      <c r="M16" s="144"/>
      <c r="N16" s="143">
        <v>1</v>
      </c>
      <c r="O16" s="143"/>
      <c r="P16" s="144"/>
      <c r="Q16" s="143">
        <v>1</v>
      </c>
      <c r="R16" s="143"/>
      <c r="S16" s="331"/>
      <c r="T16" s="145"/>
      <c r="U16" s="141" t="s">
        <v>606</v>
      </c>
      <c r="V16" s="141" t="s">
        <v>607</v>
      </c>
      <c r="W16" s="144" t="s">
        <v>74</v>
      </c>
      <c r="X16" s="146" t="s">
        <v>608</v>
      </c>
      <c r="Y16" s="146" t="s">
        <v>609</v>
      </c>
      <c r="Z16" s="124" t="s">
        <v>1010</v>
      </c>
      <c r="AA16" s="148" t="s">
        <v>594</v>
      </c>
      <c r="AB16" s="147" t="s">
        <v>79</v>
      </c>
      <c r="AC16" s="147" t="s">
        <v>74</v>
      </c>
      <c r="AD16" s="147" t="s">
        <v>80</v>
      </c>
      <c r="AE16" s="147" t="s">
        <v>81</v>
      </c>
      <c r="AF16" s="361" t="s">
        <v>94</v>
      </c>
      <c r="AG16" s="147">
        <v>2022</v>
      </c>
      <c r="AH16" s="147" t="s">
        <v>94</v>
      </c>
      <c r="AI16" s="147" t="s">
        <v>83</v>
      </c>
      <c r="AJ16" s="147" t="s">
        <v>118</v>
      </c>
      <c r="AK16" s="141" t="s">
        <v>595</v>
      </c>
      <c r="AL16" s="150"/>
      <c r="AM16" s="150"/>
      <c r="AN16" s="150" t="s">
        <v>596</v>
      </c>
      <c r="AO16" s="150">
        <v>7640</v>
      </c>
      <c r="AP16" s="126"/>
      <c r="AQ16" s="126"/>
      <c r="AR16" s="147" t="s">
        <v>1008</v>
      </c>
      <c r="AS16" s="123"/>
      <c r="AT16" s="151" t="s">
        <v>597</v>
      </c>
      <c r="AU16" s="345"/>
      <c r="AV16" s="130"/>
      <c r="AW16" s="131"/>
      <c r="AX16" s="131"/>
      <c r="AY16" s="346">
        <f t="shared" si="0"/>
        <v>0.5</v>
      </c>
      <c r="AZ16" s="132"/>
      <c r="BA16" s="123"/>
      <c r="BB16" s="123"/>
      <c r="BC16" s="330">
        <f t="shared" si="1"/>
        <v>0.7</v>
      </c>
      <c r="BD16" s="130"/>
      <c r="BE16" s="131"/>
      <c r="BF16" s="131"/>
      <c r="BG16" s="330">
        <f t="shared" si="2"/>
        <v>1</v>
      </c>
      <c r="BH16" s="129"/>
      <c r="BI16" s="134"/>
      <c r="BJ16" s="135"/>
    </row>
    <row r="17" spans="2:58" s="175" customFormat="1" ht="11.65" customHeight="1" x14ac:dyDescent="0.25">
      <c r="B17" s="169"/>
      <c r="C17" s="170"/>
      <c r="D17" s="171">
        <f>SUM(D13:D16)</f>
        <v>1</v>
      </c>
      <c r="E17" s="136"/>
      <c r="F17" s="136"/>
      <c r="G17" s="136"/>
      <c r="H17" s="136"/>
      <c r="I17" s="136"/>
      <c r="J17" s="136"/>
      <c r="K17" s="136"/>
      <c r="L17" s="136"/>
      <c r="M17" s="136"/>
      <c r="N17" s="136"/>
      <c r="O17" s="136"/>
      <c r="P17" s="136"/>
      <c r="Q17" s="136"/>
      <c r="R17" s="136"/>
      <c r="S17" s="136"/>
      <c r="T17" s="136"/>
      <c r="U17" s="170"/>
      <c r="V17" s="170"/>
      <c r="W17" s="136"/>
      <c r="X17" s="136"/>
      <c r="Y17" s="136"/>
      <c r="Z17" s="169"/>
      <c r="AA17" s="172"/>
      <c r="AB17" s="136"/>
      <c r="AC17" s="136"/>
      <c r="AD17" s="136"/>
      <c r="AE17" s="136"/>
      <c r="AF17" s="172"/>
      <c r="AG17" s="172"/>
      <c r="AH17" s="172"/>
      <c r="AI17" s="136"/>
      <c r="AJ17" s="136"/>
      <c r="AK17" s="170"/>
      <c r="AL17" s="336"/>
      <c r="AM17" s="336"/>
      <c r="AN17" s="336"/>
      <c r="AO17" s="336"/>
      <c r="AP17" s="170"/>
      <c r="AQ17" s="170"/>
      <c r="AR17" s="172"/>
      <c r="AS17" s="172"/>
      <c r="AT17" s="172"/>
      <c r="BE17" s="176"/>
      <c r="BF17" s="175">
        <f>12+4+2+6+6+11+4+1+5+2+5+5+8+5</f>
        <v>76</v>
      </c>
    </row>
    <row r="18" spans="2:58" s="106" customFormat="1" ht="11.65" customHeight="1" x14ac:dyDescent="0.25">
      <c r="B18" s="102"/>
      <c r="C18" s="103"/>
      <c r="D18" s="104"/>
      <c r="E18" s="78"/>
      <c r="F18" s="78"/>
      <c r="G18" s="78"/>
      <c r="H18" s="78"/>
      <c r="I18" s="78"/>
      <c r="J18" s="78"/>
      <c r="K18" s="78"/>
      <c r="L18" s="78"/>
      <c r="M18" s="78"/>
      <c r="N18" s="78"/>
      <c r="O18" s="78"/>
      <c r="P18" s="78"/>
      <c r="Q18" s="78"/>
      <c r="R18" s="78"/>
      <c r="S18" s="78"/>
      <c r="T18" s="78"/>
      <c r="U18" s="103"/>
      <c r="V18" s="103"/>
      <c r="W18" s="78"/>
      <c r="X18" s="78"/>
      <c r="Y18" s="78"/>
      <c r="Z18" s="102"/>
      <c r="AA18" s="75"/>
      <c r="AB18" s="78"/>
      <c r="AC18" s="78"/>
      <c r="AD18" s="78"/>
      <c r="AE18" s="78"/>
      <c r="AF18" s="75"/>
      <c r="AG18" s="75"/>
      <c r="AH18" s="75"/>
      <c r="AI18" s="78"/>
      <c r="AJ18" s="78"/>
      <c r="AK18" s="103"/>
      <c r="AL18" s="105"/>
      <c r="AM18" s="105"/>
      <c r="AN18" s="105"/>
      <c r="AO18" s="105"/>
      <c r="AP18" s="103"/>
      <c r="AQ18" s="103"/>
      <c r="AR18" s="75"/>
      <c r="AS18" s="75"/>
      <c r="AT18" s="75"/>
      <c r="BE18" s="159"/>
    </row>
    <row r="19" spans="2:58" s="106" customFormat="1" ht="11.65" customHeight="1" x14ac:dyDescent="0.25">
      <c r="B19" s="102"/>
      <c r="C19" s="160"/>
      <c r="D19" s="104"/>
      <c r="E19" s="78"/>
      <c r="F19" s="78"/>
      <c r="G19" s="78"/>
      <c r="H19" s="78"/>
      <c r="I19" s="78"/>
      <c r="J19" s="78"/>
      <c r="K19" s="78"/>
      <c r="L19" s="78"/>
      <c r="M19" s="78"/>
      <c r="N19" s="78"/>
      <c r="O19" s="78"/>
      <c r="P19" s="78"/>
      <c r="Q19" s="78"/>
      <c r="R19" s="78"/>
      <c r="S19" s="78"/>
      <c r="T19" s="78"/>
      <c r="U19" s="103"/>
      <c r="V19" s="103"/>
      <c r="W19" s="78"/>
      <c r="X19" s="78"/>
      <c r="Y19" s="78"/>
      <c r="Z19" s="102"/>
      <c r="AA19" s="75"/>
      <c r="AB19" s="78"/>
      <c r="AC19" s="78"/>
      <c r="AD19" s="78"/>
      <c r="AE19" s="78"/>
      <c r="AF19" s="75"/>
      <c r="AG19" s="75"/>
      <c r="AH19" s="75"/>
      <c r="AI19" s="78"/>
      <c r="AJ19" s="78"/>
      <c r="AK19" s="103"/>
      <c r="AL19" s="105"/>
      <c r="AM19" s="105"/>
      <c r="AN19" s="105"/>
      <c r="AO19" s="105"/>
      <c r="AP19" s="103"/>
      <c r="AQ19" s="103"/>
      <c r="AR19" s="75"/>
      <c r="AS19" s="75"/>
      <c r="AT19" s="75"/>
      <c r="BE19" s="159"/>
    </row>
    <row r="20" spans="2:58" s="106" customFormat="1" ht="11.65" customHeight="1" x14ac:dyDescent="0.25">
      <c r="B20" s="102"/>
      <c r="C20" s="103"/>
      <c r="D20" s="104"/>
      <c r="E20" s="78"/>
      <c r="F20" s="78"/>
      <c r="G20" s="78"/>
      <c r="H20" s="78"/>
      <c r="I20" s="78"/>
      <c r="J20" s="78"/>
      <c r="K20" s="78"/>
      <c r="L20" s="78"/>
      <c r="M20" s="78"/>
      <c r="N20" s="78"/>
      <c r="O20" s="78"/>
      <c r="P20" s="78"/>
      <c r="Q20" s="78"/>
      <c r="R20" s="78"/>
      <c r="S20" s="78"/>
      <c r="T20" s="78"/>
      <c r="U20" s="103"/>
      <c r="V20" s="103"/>
      <c r="W20" s="78"/>
      <c r="X20" s="78"/>
      <c r="Y20" s="78"/>
      <c r="Z20" s="102"/>
      <c r="AA20" s="75"/>
      <c r="AB20" s="78"/>
      <c r="AC20" s="78"/>
      <c r="AD20" s="78"/>
      <c r="AE20" s="78"/>
      <c r="AF20" s="75"/>
      <c r="AG20" s="75"/>
      <c r="AH20" s="75"/>
      <c r="AI20" s="78"/>
      <c r="AJ20" s="78"/>
      <c r="AK20" s="103"/>
      <c r="AL20" s="105"/>
      <c r="AM20" s="105"/>
      <c r="AN20" s="105"/>
      <c r="AO20" s="105"/>
      <c r="AP20" s="103"/>
      <c r="AQ20" s="103"/>
      <c r="AR20" s="75"/>
      <c r="AS20" s="75"/>
      <c r="AT20" s="75"/>
      <c r="BE20" s="161"/>
    </row>
    <row r="21" spans="2:58" s="106" customFormat="1" ht="11.65" customHeight="1" x14ac:dyDescent="0.25">
      <c r="B21" s="102"/>
      <c r="C21" s="103"/>
      <c r="D21" s="104"/>
      <c r="E21" s="78"/>
      <c r="F21" s="78"/>
      <c r="G21" s="78"/>
      <c r="H21" s="78"/>
      <c r="I21" s="78"/>
      <c r="J21" s="78"/>
      <c r="K21" s="78"/>
      <c r="L21" s="78"/>
      <c r="M21" s="78"/>
      <c r="N21" s="78"/>
      <c r="O21" s="78"/>
      <c r="P21" s="78"/>
      <c r="Q21" s="78"/>
      <c r="R21" s="78"/>
      <c r="S21" s="78"/>
      <c r="T21" s="78"/>
      <c r="U21" s="103"/>
      <c r="V21" s="103"/>
      <c r="W21" s="78"/>
      <c r="X21" s="78"/>
      <c r="Y21" s="78"/>
      <c r="Z21" s="102"/>
      <c r="AA21" s="75"/>
      <c r="AB21" s="78"/>
      <c r="AC21" s="78"/>
      <c r="AD21" s="78"/>
      <c r="AE21" s="78"/>
      <c r="AF21" s="75"/>
      <c r="AG21" s="75"/>
      <c r="AH21" s="75"/>
      <c r="AI21" s="78"/>
      <c r="AJ21" s="78"/>
      <c r="AK21" s="103"/>
      <c r="AL21" s="105"/>
      <c r="AM21" s="105"/>
      <c r="AN21" s="105"/>
      <c r="AO21" s="105"/>
      <c r="AP21" s="103"/>
      <c r="AQ21" s="103"/>
      <c r="AR21" s="75"/>
      <c r="AS21" s="75"/>
      <c r="AT21" s="75"/>
      <c r="BE21" s="159"/>
    </row>
    <row r="22" spans="2:58" s="106" customFormat="1" ht="11.65" customHeight="1" x14ac:dyDescent="0.25">
      <c r="B22" s="102"/>
      <c r="C22" s="103"/>
      <c r="D22" s="104"/>
      <c r="E22" s="78"/>
      <c r="F22" s="78"/>
      <c r="G22" s="78"/>
      <c r="H22" s="78"/>
      <c r="I22" s="78"/>
      <c r="J22" s="78"/>
      <c r="K22" s="78"/>
      <c r="L22" s="78"/>
      <c r="M22" s="78"/>
      <c r="N22" s="78"/>
      <c r="O22" s="78"/>
      <c r="P22" s="78"/>
      <c r="Q22" s="78"/>
      <c r="R22" s="78"/>
      <c r="S22" s="78"/>
      <c r="T22" s="78"/>
      <c r="U22" s="103"/>
      <c r="V22" s="103"/>
      <c r="W22" s="78"/>
      <c r="X22" s="78"/>
      <c r="Y22" s="78"/>
      <c r="Z22" s="102"/>
      <c r="AA22" s="75"/>
      <c r="AB22" s="78"/>
      <c r="AC22" s="78"/>
      <c r="AD22" s="78"/>
      <c r="AE22" s="78"/>
      <c r="AF22" s="75"/>
      <c r="AG22" s="75"/>
      <c r="AH22" s="75"/>
      <c r="AI22" s="78"/>
      <c r="AJ22" s="78"/>
      <c r="AK22" s="103"/>
      <c r="AL22" s="105"/>
      <c r="AM22" s="105"/>
      <c r="AN22" s="105"/>
      <c r="AO22" s="105"/>
      <c r="AP22" s="103"/>
      <c r="AQ22" s="103"/>
      <c r="AR22" s="75"/>
      <c r="AS22" s="75"/>
      <c r="AT22" s="75"/>
      <c r="BE22" s="159"/>
    </row>
    <row r="23" spans="2:58" s="106" customFormat="1" ht="11.6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5"/>
      <c r="AT23" s="75"/>
      <c r="BE23" s="159"/>
    </row>
    <row r="24" spans="2:58"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5"/>
      <c r="AT24" s="75"/>
      <c r="BE24" s="159"/>
    </row>
    <row r="25" spans="2:58"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5"/>
      <c r="AT25" s="75"/>
      <c r="BE25" s="159"/>
    </row>
    <row r="26" spans="2:58" s="106" customFormat="1" ht="14.1"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5"/>
      <c r="AT26" s="75"/>
      <c r="BE26" s="159"/>
    </row>
    <row r="27" spans="2:58" s="106" customFormat="1" ht="11.65" customHeight="1" x14ac:dyDescent="0.25">
      <c r="B27" s="102"/>
      <c r="C27" s="162"/>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5"/>
      <c r="AT27" s="75"/>
    </row>
    <row r="28" spans="2:58" s="106" customFormat="1" ht="11.65" customHeight="1" x14ac:dyDescent="0.25">
      <c r="B28" s="102"/>
      <c r="C28" s="103"/>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5"/>
      <c r="AT28" s="75"/>
    </row>
    <row r="29" spans="2:58" s="106" customFormat="1" ht="11.65" customHeight="1" x14ac:dyDescent="0.25">
      <c r="B29" s="102"/>
      <c r="C29" s="103"/>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5"/>
      <c r="AT29" s="75"/>
    </row>
    <row r="30" spans="2:58" s="106" customFormat="1" ht="11.6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5"/>
      <c r="AT30" s="75"/>
    </row>
    <row r="31" spans="2:58"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5"/>
      <c r="AT31" s="75"/>
    </row>
    <row r="32" spans="2:58" s="106" customFormat="1" ht="12.6"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5"/>
      <c r="AT32" s="75"/>
    </row>
    <row r="33" spans="2:46" s="106" customFormat="1" ht="12.6"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5"/>
      <c r="AT33" s="75"/>
    </row>
    <row r="34" spans="2:46" s="106" customFormat="1" ht="11.65"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5"/>
      <c r="AT34" s="75"/>
    </row>
    <row r="35" spans="2:46" s="106" customFormat="1" ht="11.65"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5"/>
      <c r="AT35" s="75"/>
    </row>
    <row r="36" spans="2:46" s="106" customFormat="1" ht="14.1" customHeight="1" x14ac:dyDescent="0.25">
      <c r="C36" s="105"/>
      <c r="D36" s="75"/>
      <c r="E36" s="75"/>
      <c r="F36" s="75"/>
      <c r="G36" s="75"/>
      <c r="H36" s="75"/>
      <c r="I36" s="75"/>
      <c r="J36" s="75"/>
      <c r="K36" s="75"/>
      <c r="L36" s="75"/>
      <c r="M36" s="75"/>
      <c r="N36" s="75"/>
      <c r="O36" s="75"/>
      <c r="P36" s="75"/>
      <c r="Q36" s="75"/>
      <c r="R36" s="75"/>
      <c r="S36" s="75"/>
      <c r="T36" s="75"/>
      <c r="U36" s="105"/>
      <c r="V36" s="105"/>
      <c r="W36" s="75"/>
      <c r="X36" s="75"/>
      <c r="Y36" s="75"/>
      <c r="Z36" s="102"/>
      <c r="AA36" s="75"/>
      <c r="AB36" s="78"/>
      <c r="AC36" s="78"/>
      <c r="AD36" s="78"/>
      <c r="AE36" s="78"/>
      <c r="AF36" s="75"/>
      <c r="AG36" s="75"/>
      <c r="AH36" s="75"/>
      <c r="AI36" s="78"/>
      <c r="AJ36" s="78"/>
      <c r="AK36" s="103"/>
      <c r="AL36" s="105"/>
      <c r="AM36" s="105"/>
      <c r="AN36" s="105"/>
      <c r="AO36" s="105"/>
      <c r="AP36" s="103"/>
      <c r="AQ36" s="103"/>
      <c r="AR36" s="75"/>
      <c r="AS36" s="75"/>
      <c r="AT36" s="75"/>
    </row>
    <row r="37" spans="2:46" s="106" customFormat="1" ht="11.65" customHeight="1" x14ac:dyDescent="0.25">
      <c r="C37" s="105"/>
      <c r="D37" s="75"/>
      <c r="E37" s="75"/>
      <c r="F37" s="75"/>
      <c r="G37" s="75"/>
      <c r="H37" s="75"/>
      <c r="I37" s="75"/>
      <c r="J37" s="75"/>
      <c r="K37" s="75"/>
      <c r="L37" s="75"/>
      <c r="M37" s="75"/>
      <c r="N37" s="75"/>
      <c r="O37" s="75"/>
      <c r="P37" s="75"/>
      <c r="Q37" s="75"/>
      <c r="R37" s="75"/>
      <c r="S37" s="75"/>
      <c r="T37" s="75"/>
      <c r="U37" s="105"/>
      <c r="V37" s="105"/>
      <c r="W37" s="75"/>
      <c r="X37" s="75"/>
      <c r="Y37" s="75"/>
      <c r="Z37" s="102"/>
      <c r="AA37" s="75"/>
      <c r="AB37" s="78"/>
      <c r="AC37" s="78"/>
      <c r="AD37" s="78"/>
      <c r="AE37" s="78"/>
      <c r="AF37" s="75"/>
      <c r="AG37" s="75"/>
      <c r="AH37" s="75"/>
      <c r="AI37" s="78"/>
      <c r="AJ37" s="78"/>
      <c r="AK37" s="103"/>
      <c r="AL37" s="105"/>
      <c r="AM37" s="105"/>
      <c r="AN37" s="105"/>
      <c r="AO37" s="105"/>
      <c r="AP37" s="103"/>
      <c r="AQ37" s="103"/>
      <c r="AR37" s="75"/>
      <c r="AS37" s="75"/>
      <c r="AT37" s="75"/>
    </row>
    <row r="38" spans="2:46" s="106" customFormat="1" ht="11.65" customHeight="1" x14ac:dyDescent="0.25">
      <c r="C38" s="105"/>
      <c r="D38" s="75"/>
      <c r="E38" s="75"/>
      <c r="F38" s="75"/>
      <c r="G38" s="75"/>
      <c r="H38" s="75"/>
      <c r="I38" s="75"/>
      <c r="J38" s="75"/>
      <c r="K38" s="75"/>
      <c r="L38" s="75"/>
      <c r="M38" s="75"/>
      <c r="N38" s="75"/>
      <c r="O38" s="75"/>
      <c r="P38" s="75"/>
      <c r="Q38" s="75"/>
      <c r="R38" s="75"/>
      <c r="S38" s="75"/>
      <c r="T38" s="75"/>
      <c r="U38" s="105"/>
      <c r="V38" s="105"/>
      <c r="W38" s="75"/>
      <c r="X38" s="75"/>
      <c r="Y38" s="75"/>
      <c r="Z38" s="102"/>
      <c r="AA38" s="75"/>
      <c r="AB38" s="78"/>
      <c r="AC38" s="78"/>
      <c r="AD38" s="78"/>
      <c r="AE38" s="78"/>
      <c r="AF38" s="75"/>
      <c r="AG38" s="75"/>
      <c r="AH38" s="75"/>
      <c r="AI38" s="78"/>
      <c r="AJ38" s="78"/>
      <c r="AK38" s="103"/>
      <c r="AL38" s="105"/>
      <c r="AM38" s="105"/>
      <c r="AN38" s="105"/>
      <c r="AO38" s="105"/>
      <c r="AP38" s="103"/>
      <c r="AQ38" s="103"/>
      <c r="AR38" s="75"/>
      <c r="AS38" s="75"/>
      <c r="AT38" s="75"/>
    </row>
    <row r="39" spans="2:46" s="106" customFormat="1" ht="11.65" customHeight="1" x14ac:dyDescent="0.25">
      <c r="C39" s="105"/>
      <c r="D39" s="75"/>
      <c r="E39" s="75"/>
      <c r="F39" s="75"/>
      <c r="G39" s="75"/>
      <c r="H39" s="75"/>
      <c r="I39" s="75"/>
      <c r="J39" s="75"/>
      <c r="K39" s="75"/>
      <c r="L39" s="75"/>
      <c r="M39" s="75"/>
      <c r="N39" s="75"/>
      <c r="O39" s="75"/>
      <c r="P39" s="75"/>
      <c r="Q39" s="75"/>
      <c r="R39" s="75"/>
      <c r="S39" s="75"/>
      <c r="T39" s="75"/>
      <c r="U39" s="105"/>
      <c r="V39" s="105"/>
      <c r="W39" s="75"/>
      <c r="X39" s="75"/>
      <c r="Y39" s="75"/>
      <c r="Z39" s="102"/>
      <c r="AA39" s="75"/>
      <c r="AB39" s="78"/>
      <c r="AC39" s="78"/>
      <c r="AD39" s="78"/>
      <c r="AE39" s="78"/>
      <c r="AF39" s="75"/>
      <c r="AG39" s="75"/>
      <c r="AH39" s="75"/>
      <c r="AI39" s="78"/>
      <c r="AJ39" s="78"/>
      <c r="AK39" s="103"/>
      <c r="AL39" s="105"/>
      <c r="AM39" s="105"/>
      <c r="AN39" s="105"/>
      <c r="AO39" s="105"/>
      <c r="AP39" s="103"/>
      <c r="AQ39" s="103"/>
      <c r="AR39" s="75"/>
      <c r="AS39" s="75"/>
      <c r="AT39" s="75"/>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9">
    <dataValidation type="list" operator="equal" allowBlank="1" showErrorMessage="1" sqref="AK17:AK3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Z17:Z39">
      <formula1>"Eficacia,Eficiencia,Efectividad,"</formula1>
      <formula2>0</formula2>
    </dataValidation>
    <dataValidation type="list" operator="equal" allowBlank="1" showErrorMessage="1" sqref="AP17:AQ3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J13:AJ39">
      <formula1>",Distrital ,Dsitrital-Rural ,Distrital- Urbano,Entidad ,Localidad,UPZ,Departamental,Regional,Nacional"</formula1>
      <formula2>0</formula2>
    </dataValidation>
    <dataValidation type="list" operator="equal" allowBlank="1" showErrorMessage="1" sqref="AI13:AI39">
      <formula1>"Gestión"</formula1>
      <formula2>0</formula2>
    </dataValidation>
    <dataValidation type="list" operator="equal" allowBlank="1" showErrorMessage="1" sqref="AE13:AE39">
      <formula1>"Alta ,Media ,Baja"</formula1>
      <formula2>0</formula2>
    </dataValidation>
    <dataValidation type="list" operator="equal" allowBlank="1" showErrorMessage="1" sqref="AD13:AD39">
      <formula1>"Diario,Semanal,Mensual,Bimestral ,Trimestral,Semestral ,Anual"</formula1>
      <formula2>0</formula2>
    </dataValidation>
    <dataValidation type="list" operator="equal" allowBlank="1" showErrorMessage="1" sqref="AC13:AC39">
      <formula1>"Coeficiente,Índice o razón,Porcentaje,Tasa,Valor absoluto"</formula1>
      <formula2>0</formula2>
    </dataValidation>
    <dataValidation type="list" operator="equal" allowBlank="1" showErrorMessage="1" sqref="AB13:AB39">
      <formula1>"Alcaldía Local,Central,Sectorial,"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x14:formula1>
            <xm:f>'D:\AAA SDSCJ CPAD\OAP\POA\[3.1 DAJ Ajustado 14-01-2022.xlsx]datos'!#REF!</xm:f>
          </x14:formula1>
          <xm:sqref>AP13:AQ16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4"/>
  <sheetViews>
    <sheetView showGridLines="0" zoomScale="70" zoomScaleNormal="70" workbookViewId="0"/>
  </sheetViews>
  <sheetFormatPr baseColWidth="10" defaultColWidth="20.5703125" defaultRowHeight="12.75" customHeight="1" x14ac:dyDescent="0.25"/>
  <cols>
    <col min="1" max="1" width="2" style="180"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2" width="15.140625" style="368" customWidth="1"/>
    <col min="33" max="34" width="15.140625" style="106" customWidth="1"/>
    <col min="35" max="36" width="19.85546875" style="106" customWidth="1"/>
    <col min="37" max="43" width="47" style="108" customWidth="1"/>
    <col min="44" max="46" width="22.85546875" style="106" customWidth="1"/>
    <col min="47" max="48" width="20.5703125" style="106" hidden="1" customWidth="1"/>
    <col min="49" max="49" width="43.42578125" style="106" hidden="1" customWidth="1"/>
    <col min="50" max="50" width="33.7109375" style="76" hidden="1" customWidth="1"/>
    <col min="51" max="54" width="20.5703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180"/>
  </cols>
  <sheetData>
    <row r="1" spans="2:63" s="68" customFormat="1" ht="6" customHeight="1" thickBot="1" x14ac:dyDescent="0.3">
      <c r="C1" s="69"/>
      <c r="D1" s="70"/>
      <c r="U1" s="69"/>
      <c r="V1" s="69"/>
      <c r="Z1" s="71"/>
      <c r="AA1" s="71"/>
      <c r="AB1" s="71"/>
      <c r="AC1" s="71"/>
      <c r="AD1" s="71"/>
      <c r="AE1" s="71"/>
      <c r="AF1" s="362"/>
      <c r="AG1" s="71"/>
      <c r="AH1" s="71"/>
      <c r="AI1" s="71"/>
      <c r="AJ1" s="71"/>
      <c r="AK1" s="72"/>
      <c r="AL1" s="72"/>
      <c r="AM1" s="72"/>
      <c r="AN1" s="72"/>
      <c r="AO1" s="72"/>
      <c r="AP1" s="72"/>
      <c r="AQ1" s="72"/>
      <c r="AR1" s="71"/>
      <c r="AS1" s="71"/>
      <c r="AT1" s="71"/>
      <c r="AU1" s="71"/>
      <c r="AV1" s="71"/>
      <c r="AW1" s="71"/>
      <c r="BK1" s="70"/>
    </row>
    <row r="2" spans="2:63" s="76" customFormat="1" ht="12" customHeight="1" x14ac:dyDescent="0.25">
      <c r="B2" s="750"/>
      <c r="C2" s="735" t="s">
        <v>0</v>
      </c>
      <c r="D2" s="735"/>
      <c r="E2" s="735"/>
      <c r="F2" s="735"/>
      <c r="G2" s="735"/>
      <c r="H2" s="735"/>
      <c r="I2" s="735"/>
      <c r="J2" s="735"/>
      <c r="K2" s="735"/>
      <c r="L2" s="735"/>
      <c r="M2" s="735"/>
      <c r="N2" s="735"/>
      <c r="O2" s="735"/>
      <c r="P2" s="735"/>
      <c r="Q2" s="735"/>
      <c r="R2" s="732" t="s">
        <v>1</v>
      </c>
      <c r="S2" s="732"/>
      <c r="T2" s="732"/>
      <c r="U2" s="732"/>
      <c r="V2" s="732"/>
      <c r="W2" s="732"/>
      <c r="X2" s="732"/>
      <c r="Y2" s="732"/>
      <c r="Z2" s="732"/>
      <c r="AA2" s="732"/>
      <c r="AB2" s="732"/>
      <c r="AC2" s="732"/>
      <c r="AD2" s="732"/>
      <c r="AE2" s="732"/>
      <c r="AF2" s="732"/>
      <c r="AG2" s="732"/>
      <c r="AH2" s="732"/>
      <c r="AI2" s="732"/>
      <c r="AJ2" s="734" t="s">
        <v>2</v>
      </c>
      <c r="AK2" s="734"/>
      <c r="AL2" s="734"/>
      <c r="AM2" s="734"/>
      <c r="AN2" s="734"/>
      <c r="AO2" s="734"/>
      <c r="AP2" s="734"/>
      <c r="AQ2" s="734"/>
      <c r="AR2" s="734"/>
      <c r="AS2" s="734"/>
      <c r="AT2" s="734"/>
      <c r="AU2" s="734"/>
      <c r="AV2" s="735" t="s">
        <v>3</v>
      </c>
      <c r="AW2" s="735"/>
      <c r="AX2" s="735"/>
      <c r="AY2" s="735"/>
      <c r="AZ2" s="735"/>
      <c r="BA2" s="735"/>
      <c r="BB2" s="735"/>
      <c r="BC2" s="735"/>
      <c r="BD2" s="735"/>
      <c r="BE2" s="735"/>
      <c r="BF2" s="735"/>
      <c r="BG2" s="735"/>
      <c r="BH2" s="735"/>
      <c r="BI2" s="735"/>
      <c r="BJ2" s="736"/>
      <c r="BK2" s="75"/>
    </row>
    <row r="3" spans="2:63" s="76" customFormat="1" ht="12" customHeight="1" x14ac:dyDescent="0.25">
      <c r="B3" s="751"/>
      <c r="C3" s="728"/>
      <c r="D3" s="728"/>
      <c r="E3" s="728"/>
      <c r="F3" s="728"/>
      <c r="G3" s="728"/>
      <c r="H3" s="728"/>
      <c r="I3" s="728"/>
      <c r="J3" s="728"/>
      <c r="K3" s="728"/>
      <c r="L3" s="728"/>
      <c r="M3" s="728"/>
      <c r="N3" s="728"/>
      <c r="O3" s="728"/>
      <c r="P3" s="728"/>
      <c r="Q3" s="728"/>
      <c r="R3" s="733"/>
      <c r="S3" s="733"/>
      <c r="T3" s="733"/>
      <c r="U3" s="733"/>
      <c r="V3" s="733"/>
      <c r="W3" s="733"/>
      <c r="X3" s="733"/>
      <c r="Y3" s="733"/>
      <c r="Z3" s="733"/>
      <c r="AA3" s="733"/>
      <c r="AB3" s="733"/>
      <c r="AC3" s="733"/>
      <c r="AD3" s="733"/>
      <c r="AE3" s="733"/>
      <c r="AF3" s="733"/>
      <c r="AG3" s="733"/>
      <c r="AH3" s="733"/>
      <c r="AI3" s="733"/>
      <c r="AJ3" s="737" t="s">
        <v>4</v>
      </c>
      <c r="AK3" s="737"/>
      <c r="AL3" s="737"/>
      <c r="AM3" s="737"/>
      <c r="AN3" s="737"/>
      <c r="AO3" s="737"/>
      <c r="AP3" s="737"/>
      <c r="AQ3" s="737"/>
      <c r="AR3" s="737"/>
      <c r="AS3" s="737"/>
      <c r="AT3" s="737"/>
      <c r="AU3" s="737"/>
      <c r="AV3" s="710">
        <v>3</v>
      </c>
      <c r="AW3" s="710"/>
      <c r="AX3" s="710"/>
      <c r="AY3" s="710"/>
      <c r="AZ3" s="710"/>
      <c r="BA3" s="710"/>
      <c r="BB3" s="710"/>
      <c r="BC3" s="710"/>
      <c r="BD3" s="710"/>
      <c r="BE3" s="710"/>
      <c r="BF3" s="710"/>
      <c r="BG3" s="710"/>
      <c r="BH3" s="710"/>
      <c r="BI3" s="710"/>
      <c r="BJ3" s="711"/>
      <c r="BK3" s="75"/>
    </row>
    <row r="4" spans="2:63" s="76" customFormat="1" ht="12" customHeight="1" x14ac:dyDescent="0.25">
      <c r="B4" s="751"/>
      <c r="C4" s="728"/>
      <c r="D4" s="728"/>
      <c r="E4" s="728"/>
      <c r="F4" s="728"/>
      <c r="G4" s="728"/>
      <c r="H4" s="728"/>
      <c r="I4" s="728"/>
      <c r="J4" s="728"/>
      <c r="K4" s="728"/>
      <c r="L4" s="728"/>
      <c r="M4" s="728"/>
      <c r="N4" s="728"/>
      <c r="O4" s="728"/>
      <c r="P4" s="728"/>
      <c r="Q4" s="728"/>
      <c r="R4" s="733"/>
      <c r="S4" s="733"/>
      <c r="T4" s="733"/>
      <c r="U4" s="733"/>
      <c r="V4" s="733"/>
      <c r="W4" s="733"/>
      <c r="X4" s="733"/>
      <c r="Y4" s="733"/>
      <c r="Z4" s="733"/>
      <c r="AA4" s="733"/>
      <c r="AB4" s="733"/>
      <c r="AC4" s="733"/>
      <c r="AD4" s="733"/>
      <c r="AE4" s="733"/>
      <c r="AF4" s="733"/>
      <c r="AG4" s="733"/>
      <c r="AH4" s="733"/>
      <c r="AI4" s="733"/>
      <c r="AJ4" s="737" t="s">
        <v>5</v>
      </c>
      <c r="AK4" s="737"/>
      <c r="AL4" s="737"/>
      <c r="AM4" s="737"/>
      <c r="AN4" s="737"/>
      <c r="AO4" s="737"/>
      <c r="AP4" s="737"/>
      <c r="AQ4" s="737"/>
      <c r="AR4" s="737"/>
      <c r="AS4" s="737"/>
      <c r="AT4" s="737"/>
      <c r="AU4" s="737"/>
      <c r="AV4" s="738">
        <v>42741</v>
      </c>
      <c r="AW4" s="738"/>
      <c r="AX4" s="738"/>
      <c r="AY4" s="738"/>
      <c r="AZ4" s="738"/>
      <c r="BA4" s="738"/>
      <c r="BB4" s="738"/>
      <c r="BC4" s="738"/>
      <c r="BD4" s="738"/>
      <c r="BE4" s="738"/>
      <c r="BF4" s="738"/>
      <c r="BG4" s="738"/>
      <c r="BH4" s="738"/>
      <c r="BI4" s="738"/>
      <c r="BJ4" s="739"/>
      <c r="BK4" s="75"/>
    </row>
    <row r="5" spans="2:63" s="76" customFormat="1" ht="12" customHeight="1" x14ac:dyDescent="0.25">
      <c r="B5" s="751"/>
      <c r="C5" s="728" t="s">
        <v>6</v>
      </c>
      <c r="D5" s="728"/>
      <c r="E5" s="728"/>
      <c r="F5" s="728"/>
      <c r="G5" s="728"/>
      <c r="H5" s="728"/>
      <c r="I5" s="728"/>
      <c r="J5" s="728"/>
      <c r="K5" s="728"/>
      <c r="L5" s="728"/>
      <c r="M5" s="728"/>
      <c r="N5" s="728"/>
      <c r="O5" s="728"/>
      <c r="P5" s="728"/>
      <c r="Q5" s="728"/>
      <c r="R5" s="733" t="s">
        <v>7</v>
      </c>
      <c r="S5" s="733"/>
      <c r="T5" s="733"/>
      <c r="U5" s="733"/>
      <c r="V5" s="733"/>
      <c r="W5" s="733"/>
      <c r="X5" s="733"/>
      <c r="Y5" s="733"/>
      <c r="Z5" s="733"/>
      <c r="AA5" s="733"/>
      <c r="AB5" s="733"/>
      <c r="AC5" s="733"/>
      <c r="AD5" s="733"/>
      <c r="AE5" s="733"/>
      <c r="AF5" s="733"/>
      <c r="AG5" s="733"/>
      <c r="AH5" s="733"/>
      <c r="AI5" s="733"/>
      <c r="AJ5" s="737" t="s">
        <v>8</v>
      </c>
      <c r="AK5" s="737"/>
      <c r="AL5" s="737"/>
      <c r="AM5" s="737"/>
      <c r="AN5" s="737"/>
      <c r="AO5" s="737"/>
      <c r="AP5" s="737"/>
      <c r="AQ5" s="737"/>
      <c r="AR5" s="737"/>
      <c r="AS5" s="737"/>
      <c r="AT5" s="737"/>
      <c r="AU5" s="737"/>
      <c r="AV5" s="710" t="s">
        <v>9</v>
      </c>
      <c r="AW5" s="710"/>
      <c r="AX5" s="710"/>
      <c r="AY5" s="710"/>
      <c r="AZ5" s="710"/>
      <c r="BA5" s="710"/>
      <c r="BB5" s="710"/>
      <c r="BC5" s="710"/>
      <c r="BD5" s="710"/>
      <c r="BE5" s="710"/>
      <c r="BF5" s="710"/>
      <c r="BG5" s="710"/>
      <c r="BH5" s="710"/>
      <c r="BI5" s="710"/>
      <c r="BJ5" s="711"/>
      <c r="BK5" s="75"/>
    </row>
    <row r="6" spans="2:63" s="76" customFormat="1" ht="12" customHeight="1" x14ac:dyDescent="0.25">
      <c r="B6" s="751"/>
      <c r="C6" s="728"/>
      <c r="D6" s="728"/>
      <c r="E6" s="728"/>
      <c r="F6" s="728"/>
      <c r="G6" s="728"/>
      <c r="H6" s="728"/>
      <c r="I6" s="728"/>
      <c r="J6" s="728"/>
      <c r="K6" s="728"/>
      <c r="L6" s="728"/>
      <c r="M6" s="728"/>
      <c r="N6" s="728"/>
      <c r="O6" s="728"/>
      <c r="P6" s="728"/>
      <c r="Q6" s="728"/>
      <c r="R6" s="733"/>
      <c r="S6" s="733"/>
      <c r="T6" s="733"/>
      <c r="U6" s="733"/>
      <c r="V6" s="733"/>
      <c r="W6" s="733"/>
      <c r="X6" s="733"/>
      <c r="Y6" s="733"/>
      <c r="Z6" s="733"/>
      <c r="AA6" s="733"/>
      <c r="AB6" s="733"/>
      <c r="AC6" s="733"/>
      <c r="AD6" s="733"/>
      <c r="AE6" s="733"/>
      <c r="AF6" s="733"/>
      <c r="AG6" s="733"/>
      <c r="AH6" s="733"/>
      <c r="AI6" s="733"/>
      <c r="AJ6" s="737"/>
      <c r="AK6" s="737"/>
      <c r="AL6" s="737"/>
      <c r="AM6" s="737"/>
      <c r="AN6" s="737"/>
      <c r="AO6" s="737"/>
      <c r="AP6" s="737"/>
      <c r="AQ6" s="737"/>
      <c r="AR6" s="737"/>
      <c r="AS6" s="737"/>
      <c r="AT6" s="737"/>
      <c r="AU6" s="737"/>
      <c r="AV6" s="710"/>
      <c r="AW6" s="710"/>
      <c r="AX6" s="710"/>
      <c r="AY6" s="710"/>
      <c r="AZ6" s="710"/>
      <c r="BA6" s="710"/>
      <c r="BB6" s="710"/>
      <c r="BC6" s="710"/>
      <c r="BD6" s="710"/>
      <c r="BE6" s="710"/>
      <c r="BF6" s="710"/>
      <c r="BG6" s="710"/>
      <c r="BH6" s="710"/>
      <c r="BI6" s="710"/>
      <c r="BJ6" s="711"/>
      <c r="BK6" s="75"/>
    </row>
    <row r="7" spans="2:63" s="79" customFormat="1" ht="25.5" customHeight="1" x14ac:dyDescent="0.25">
      <c r="B7" s="740" t="s">
        <v>10</v>
      </c>
      <c r="C7" s="741"/>
      <c r="D7" s="725" t="s">
        <v>954</v>
      </c>
      <c r="E7" s="725"/>
      <c r="F7" s="725"/>
      <c r="G7" s="725"/>
      <c r="H7" s="725"/>
      <c r="I7" s="725"/>
      <c r="J7" s="725"/>
      <c r="K7" s="725"/>
      <c r="L7" s="725"/>
      <c r="M7" s="725"/>
      <c r="N7" s="725"/>
      <c r="O7" s="725"/>
      <c r="P7" s="725"/>
      <c r="Q7" s="725"/>
      <c r="R7" s="725"/>
      <c r="S7" s="725"/>
      <c r="T7" s="725"/>
      <c r="U7" s="725"/>
      <c r="V7" s="725"/>
      <c r="W7" s="725"/>
      <c r="X7" s="725"/>
      <c r="Y7" s="725"/>
      <c r="Z7" s="725"/>
      <c r="AA7" s="725" t="s">
        <v>12</v>
      </c>
      <c r="AB7" s="725"/>
      <c r="AC7" s="728" t="s">
        <v>955</v>
      </c>
      <c r="AD7" s="728"/>
      <c r="AE7" s="728"/>
      <c r="AF7" s="728"/>
      <c r="AG7" s="728"/>
      <c r="AH7" s="728"/>
      <c r="AI7" s="728"/>
      <c r="AJ7" s="728"/>
      <c r="AK7" s="727" t="s">
        <v>14</v>
      </c>
      <c r="AL7" s="727"/>
      <c r="AM7" s="716" t="s">
        <v>317</v>
      </c>
      <c r="AN7" s="716"/>
      <c r="AO7" s="716"/>
      <c r="AP7" s="716"/>
      <c r="AQ7" s="716"/>
      <c r="AR7" s="716"/>
      <c r="AS7" s="716"/>
      <c r="AT7" s="716"/>
      <c r="AU7" s="716"/>
      <c r="AV7" s="716"/>
      <c r="AW7" s="716"/>
      <c r="AX7" s="716"/>
      <c r="AY7" s="716"/>
      <c r="AZ7" s="716"/>
      <c r="BA7" s="716"/>
      <c r="BB7" s="716"/>
      <c r="BC7" s="716"/>
      <c r="BD7" s="716"/>
      <c r="BE7" s="716"/>
      <c r="BF7" s="716"/>
      <c r="BG7" s="716"/>
      <c r="BH7" s="716"/>
      <c r="BI7" s="716"/>
      <c r="BJ7" s="717"/>
      <c r="BK7" s="78"/>
    </row>
    <row r="8" spans="2:63" s="79" customFormat="1" ht="25.5" customHeight="1" x14ac:dyDescent="0.25">
      <c r="B8" s="740" t="s">
        <v>16</v>
      </c>
      <c r="C8" s="741"/>
      <c r="D8" s="716" t="s">
        <v>610</v>
      </c>
      <c r="E8" s="716"/>
      <c r="F8" s="716"/>
      <c r="G8" s="716"/>
      <c r="H8" s="716"/>
      <c r="I8" s="716"/>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c r="AI8" s="716"/>
      <c r="AJ8" s="716"/>
      <c r="AK8" s="716"/>
      <c r="AL8" s="716"/>
      <c r="AM8" s="110" t="s">
        <v>18</v>
      </c>
      <c r="AN8" s="726">
        <v>44575</v>
      </c>
      <c r="AO8" s="727"/>
      <c r="AP8" s="727"/>
      <c r="AQ8" s="727"/>
      <c r="AR8" s="727"/>
      <c r="AS8" s="727"/>
      <c r="AT8" s="727"/>
      <c r="AU8" s="716"/>
      <c r="AV8" s="716"/>
      <c r="AW8" s="716"/>
      <c r="AX8" s="716"/>
      <c r="AY8" s="716"/>
      <c r="AZ8" s="716"/>
      <c r="BA8" s="716"/>
      <c r="BB8" s="716"/>
      <c r="BC8" s="716"/>
      <c r="BD8" s="716"/>
      <c r="BE8" s="716"/>
      <c r="BF8" s="716"/>
      <c r="BG8" s="716"/>
      <c r="BH8" s="716"/>
      <c r="BI8" s="716"/>
      <c r="BJ8" s="717"/>
      <c r="BK8" s="78"/>
    </row>
    <row r="9" spans="2:63" s="79" customFormat="1" ht="25.5" customHeight="1" x14ac:dyDescent="0.25">
      <c r="B9" s="740" t="s">
        <v>176</v>
      </c>
      <c r="C9" s="741"/>
      <c r="D9" s="741"/>
      <c r="E9" s="741"/>
      <c r="F9" s="741"/>
      <c r="G9" s="741"/>
      <c r="H9" s="741"/>
      <c r="I9" s="741"/>
      <c r="J9" s="741"/>
      <c r="K9" s="741"/>
      <c r="L9" s="741"/>
      <c r="M9" s="741"/>
      <c r="N9" s="741"/>
      <c r="O9" s="741"/>
      <c r="P9" s="741"/>
      <c r="Q9" s="741"/>
      <c r="R9" s="741"/>
      <c r="S9" s="741"/>
      <c r="T9" s="741"/>
      <c r="U9" s="741"/>
      <c r="V9" s="741"/>
      <c r="W9" s="741"/>
      <c r="X9" s="741"/>
      <c r="Y9" s="741"/>
      <c r="Z9" s="741"/>
      <c r="AA9" s="741"/>
      <c r="AB9" s="741"/>
      <c r="AC9" s="741"/>
      <c r="AD9" s="741"/>
      <c r="AE9" s="741"/>
      <c r="AF9" s="741"/>
      <c r="AG9" s="741"/>
      <c r="AH9" s="741"/>
      <c r="AI9" s="741"/>
      <c r="AJ9" s="741"/>
      <c r="AK9" s="741"/>
      <c r="AL9" s="741"/>
      <c r="AM9" s="741"/>
      <c r="AN9" s="741"/>
      <c r="AO9" s="741"/>
      <c r="AP9" s="741"/>
      <c r="AQ9" s="741"/>
      <c r="AR9" s="741"/>
      <c r="AS9" s="741"/>
      <c r="AT9" s="741"/>
      <c r="AU9" s="725" t="s">
        <v>177</v>
      </c>
      <c r="AV9" s="716"/>
      <c r="AW9" s="716"/>
      <c r="AX9" s="716"/>
      <c r="AY9" s="716"/>
      <c r="AZ9" s="716"/>
      <c r="BA9" s="716"/>
      <c r="BB9" s="716"/>
      <c r="BC9" s="716"/>
      <c r="BD9" s="716"/>
      <c r="BE9" s="716"/>
      <c r="BF9" s="716"/>
      <c r="BG9" s="716"/>
      <c r="BH9" s="716"/>
      <c r="BI9" s="716"/>
      <c r="BJ9" s="717"/>
      <c r="BK9" s="78"/>
    </row>
    <row r="10" spans="2:63" s="79" customFormat="1" ht="25.5" customHeight="1" x14ac:dyDescent="0.25">
      <c r="B10" s="740"/>
      <c r="C10" s="741"/>
      <c r="D10" s="741"/>
      <c r="E10" s="741" t="s">
        <v>19</v>
      </c>
      <c r="F10" s="741"/>
      <c r="G10" s="741"/>
      <c r="H10" s="741"/>
      <c r="I10" s="741"/>
      <c r="J10" s="741"/>
      <c r="K10" s="741"/>
      <c r="L10" s="741"/>
      <c r="M10" s="741"/>
      <c r="N10" s="741"/>
      <c r="O10" s="741"/>
      <c r="P10" s="741"/>
      <c r="Q10" s="741"/>
      <c r="R10" s="741"/>
      <c r="S10" s="741"/>
      <c r="T10" s="741"/>
      <c r="U10" s="741" t="s">
        <v>20</v>
      </c>
      <c r="V10" s="741"/>
      <c r="W10" s="741"/>
      <c r="X10" s="741"/>
      <c r="Y10" s="741"/>
      <c r="Z10" s="741"/>
      <c r="AA10" s="741"/>
      <c r="AB10" s="741"/>
      <c r="AC10" s="741"/>
      <c r="AD10" s="741"/>
      <c r="AE10" s="741"/>
      <c r="AF10" s="741"/>
      <c r="AG10" s="741"/>
      <c r="AH10" s="741"/>
      <c r="AI10" s="741"/>
      <c r="AJ10" s="741"/>
      <c r="AK10" s="741"/>
      <c r="AL10" s="741"/>
      <c r="AM10" s="741"/>
      <c r="AN10" s="741"/>
      <c r="AO10" s="741"/>
      <c r="AP10" s="741"/>
      <c r="AQ10" s="741"/>
      <c r="AR10" s="741"/>
      <c r="AS10" s="741"/>
      <c r="AT10" s="741"/>
      <c r="AU10" s="716"/>
      <c r="AV10" s="716"/>
      <c r="AW10" s="716"/>
      <c r="AX10" s="716"/>
      <c r="AY10" s="716"/>
      <c r="AZ10" s="716"/>
      <c r="BA10" s="716"/>
      <c r="BB10" s="716"/>
      <c r="BC10" s="716"/>
      <c r="BD10" s="716"/>
      <c r="BE10" s="716"/>
      <c r="BF10" s="716"/>
      <c r="BG10" s="716"/>
      <c r="BH10" s="716"/>
      <c r="BI10" s="716"/>
      <c r="BJ10" s="717"/>
      <c r="BK10" s="78"/>
    </row>
    <row r="11" spans="2:63" s="81" customFormat="1" ht="22.5" customHeight="1" x14ac:dyDescent="0.25">
      <c r="B11" s="740" t="s">
        <v>21</v>
      </c>
      <c r="C11" s="741" t="s">
        <v>22</v>
      </c>
      <c r="D11" s="741" t="s">
        <v>23</v>
      </c>
      <c r="E11" s="741" t="s">
        <v>24</v>
      </c>
      <c r="F11" s="741"/>
      <c r="G11" s="741"/>
      <c r="H11" s="741" t="s">
        <v>25</v>
      </c>
      <c r="I11" s="741"/>
      <c r="J11" s="741"/>
      <c r="K11" s="741" t="s">
        <v>26</v>
      </c>
      <c r="L11" s="741"/>
      <c r="M11" s="741"/>
      <c r="N11" s="741" t="s">
        <v>27</v>
      </c>
      <c r="O11" s="741"/>
      <c r="P11" s="741"/>
      <c r="Q11" s="741" t="s">
        <v>28</v>
      </c>
      <c r="R11" s="741"/>
      <c r="S11" s="741"/>
      <c r="T11" s="111" t="s">
        <v>29</v>
      </c>
      <c r="U11" s="741" t="s">
        <v>30</v>
      </c>
      <c r="V11" s="741" t="s">
        <v>31</v>
      </c>
      <c r="W11" s="741" t="s">
        <v>32</v>
      </c>
      <c r="X11" s="741" t="s">
        <v>33</v>
      </c>
      <c r="Y11" s="741"/>
      <c r="Z11" s="742" t="s">
        <v>34</v>
      </c>
      <c r="AA11" s="741" t="s">
        <v>35</v>
      </c>
      <c r="AB11" s="741" t="s">
        <v>36</v>
      </c>
      <c r="AC11" s="741" t="s">
        <v>37</v>
      </c>
      <c r="AD11" s="741" t="s">
        <v>38</v>
      </c>
      <c r="AE11" s="741" t="s">
        <v>39</v>
      </c>
      <c r="AF11" s="741" t="s">
        <v>40</v>
      </c>
      <c r="AG11" s="741"/>
      <c r="AH11" s="741"/>
      <c r="AI11" s="741" t="s">
        <v>41</v>
      </c>
      <c r="AJ11" s="741" t="s">
        <v>42</v>
      </c>
      <c r="AK11" s="741" t="s">
        <v>43</v>
      </c>
      <c r="AL11" s="741"/>
      <c r="AM11" s="741"/>
      <c r="AN11" s="741"/>
      <c r="AO11" s="741"/>
      <c r="AP11" s="741"/>
      <c r="AQ11" s="741"/>
      <c r="AR11" s="725" t="s">
        <v>44</v>
      </c>
      <c r="AS11" s="741" t="s">
        <v>45</v>
      </c>
      <c r="AT11" s="741" t="s">
        <v>46</v>
      </c>
      <c r="AU11" s="743" t="s">
        <v>47</v>
      </c>
      <c r="AV11" s="743" t="s">
        <v>47</v>
      </c>
      <c r="AW11" s="743" t="s">
        <v>47</v>
      </c>
      <c r="AX11" s="743" t="s">
        <v>47</v>
      </c>
      <c r="AY11" s="743" t="s">
        <v>48</v>
      </c>
      <c r="AZ11" s="743" t="s">
        <v>47</v>
      </c>
      <c r="BA11" s="743" t="s">
        <v>47</v>
      </c>
      <c r="BB11" s="743" t="s">
        <v>47</v>
      </c>
      <c r="BC11" s="743" t="s">
        <v>49</v>
      </c>
      <c r="BD11" s="743" t="s">
        <v>49</v>
      </c>
      <c r="BE11" s="743" t="s">
        <v>49</v>
      </c>
      <c r="BF11" s="743" t="s">
        <v>49</v>
      </c>
      <c r="BG11" s="743" t="s">
        <v>50</v>
      </c>
      <c r="BH11" s="743" t="s">
        <v>49</v>
      </c>
      <c r="BI11" s="743" t="s">
        <v>49</v>
      </c>
      <c r="BJ11" s="744" t="s">
        <v>49</v>
      </c>
      <c r="BK11" s="80"/>
    </row>
    <row r="12" spans="2:63" s="81" customFormat="1" ht="30" customHeight="1" x14ac:dyDescent="0.25">
      <c r="B12" s="740"/>
      <c r="C12" s="741"/>
      <c r="D12" s="741"/>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41"/>
      <c r="V12" s="741"/>
      <c r="W12" s="741"/>
      <c r="X12" s="112" t="s">
        <v>54</v>
      </c>
      <c r="Y12" s="112" t="s">
        <v>55</v>
      </c>
      <c r="Z12" s="742"/>
      <c r="AA12" s="741"/>
      <c r="AB12" s="741"/>
      <c r="AC12" s="741"/>
      <c r="AD12" s="741"/>
      <c r="AE12" s="741"/>
      <c r="AF12" s="369" t="s">
        <v>56</v>
      </c>
      <c r="AG12" s="112" t="s">
        <v>57</v>
      </c>
      <c r="AH12" s="112" t="s">
        <v>58</v>
      </c>
      <c r="AI12" s="741"/>
      <c r="AJ12" s="741"/>
      <c r="AK12" s="112" t="s">
        <v>59</v>
      </c>
      <c r="AL12" s="112" t="s">
        <v>60</v>
      </c>
      <c r="AM12" s="112" t="s">
        <v>61</v>
      </c>
      <c r="AN12" s="112" t="s">
        <v>62</v>
      </c>
      <c r="AO12" s="112" t="s">
        <v>63</v>
      </c>
      <c r="AP12" s="112" t="s">
        <v>64</v>
      </c>
      <c r="AQ12" s="112" t="s">
        <v>65</v>
      </c>
      <c r="AR12" s="725"/>
      <c r="AS12" s="741"/>
      <c r="AT12" s="741"/>
      <c r="AU12" s="114" t="s">
        <v>66</v>
      </c>
      <c r="AV12" s="114" t="s">
        <v>67</v>
      </c>
      <c r="AW12" s="114" t="s">
        <v>68</v>
      </c>
      <c r="AX12" s="114" t="s">
        <v>69</v>
      </c>
      <c r="AY12" s="114" t="s">
        <v>66</v>
      </c>
      <c r="AZ12" s="114" t="s">
        <v>67</v>
      </c>
      <c r="BA12" s="114" t="s">
        <v>68</v>
      </c>
      <c r="BB12" s="114" t="s">
        <v>69</v>
      </c>
      <c r="BC12" s="114" t="s">
        <v>66</v>
      </c>
      <c r="BD12" s="114" t="s">
        <v>67</v>
      </c>
      <c r="BE12" s="114" t="s">
        <v>68</v>
      </c>
      <c r="BF12" s="114" t="s">
        <v>69</v>
      </c>
      <c r="BG12" s="114" t="s">
        <v>66</v>
      </c>
      <c r="BH12" s="114" t="s">
        <v>67</v>
      </c>
      <c r="BI12" s="114" t="s">
        <v>68</v>
      </c>
      <c r="BJ12" s="115" t="s">
        <v>70</v>
      </c>
      <c r="BK12" s="80"/>
    </row>
    <row r="13" spans="2:63" s="136" customFormat="1" ht="163.5" customHeight="1" x14ac:dyDescent="0.25">
      <c r="B13" s="116">
        <v>1</v>
      </c>
      <c r="C13" s="117" t="s">
        <v>1011</v>
      </c>
      <c r="D13" s="118">
        <v>0.15</v>
      </c>
      <c r="E13" s="120">
        <v>0.25</v>
      </c>
      <c r="F13" s="120"/>
      <c r="G13" s="121">
        <f>IF(ISERROR(F13/E13),"",(F13/E13))</f>
        <v>0</v>
      </c>
      <c r="H13" s="120">
        <v>0.25</v>
      </c>
      <c r="I13" s="120"/>
      <c r="J13" s="121">
        <f>IF(ISERROR(I13/H13),"",(I13/H13))</f>
        <v>0</v>
      </c>
      <c r="K13" s="120">
        <v>0.25</v>
      </c>
      <c r="L13" s="120"/>
      <c r="M13" s="121">
        <f>IF(ISERROR(L13/K13),"",(L13/K13))</f>
        <v>0</v>
      </c>
      <c r="N13" s="120">
        <v>0.25</v>
      </c>
      <c r="O13" s="120"/>
      <c r="P13" s="121">
        <f>IF(ISERROR(O13/N13),"",(O13/N13))</f>
        <v>0</v>
      </c>
      <c r="Q13" s="120">
        <f>SUM(E13,H13,K13,N13)</f>
        <v>1</v>
      </c>
      <c r="R13" s="120">
        <f t="shared" ref="R13:R14" si="0">SUM(F13,I13,L13,O13)</f>
        <v>0</v>
      </c>
      <c r="S13" s="122">
        <f>IF((IF(ISERROR(R13/Q13),0,(R13/Q13)))&gt;1,1,(IF(ISERROR(R13/Q13),0,(R13/Q13))))</f>
        <v>0</v>
      </c>
      <c r="T13" s="122">
        <f>S13*D13</f>
        <v>0</v>
      </c>
      <c r="U13" s="117" t="s">
        <v>611</v>
      </c>
      <c r="V13" s="117" t="s">
        <v>612</v>
      </c>
      <c r="W13" s="121" t="s">
        <v>92</v>
      </c>
      <c r="X13" s="121" t="s">
        <v>613</v>
      </c>
      <c r="Y13" s="121" t="s">
        <v>614</v>
      </c>
      <c r="Z13" s="124" t="s">
        <v>77</v>
      </c>
      <c r="AA13" s="121" t="s">
        <v>615</v>
      </c>
      <c r="AB13" s="124" t="s">
        <v>79</v>
      </c>
      <c r="AC13" s="124" t="s">
        <v>74</v>
      </c>
      <c r="AD13" s="124" t="s">
        <v>80</v>
      </c>
      <c r="AE13" s="124" t="s">
        <v>81</v>
      </c>
      <c r="AF13" s="363">
        <v>1</v>
      </c>
      <c r="AG13" s="124">
        <v>2022</v>
      </c>
      <c r="AH13" s="124">
        <v>2021</v>
      </c>
      <c r="AI13" s="124" t="s">
        <v>83</v>
      </c>
      <c r="AJ13" s="124" t="s">
        <v>84</v>
      </c>
      <c r="AK13" s="117" t="s">
        <v>610</v>
      </c>
      <c r="AL13" s="126" t="s">
        <v>616</v>
      </c>
      <c r="AM13" s="127" t="s">
        <v>94</v>
      </c>
      <c r="AN13" s="126" t="s">
        <v>617</v>
      </c>
      <c r="AO13" s="126" t="s">
        <v>527</v>
      </c>
      <c r="AP13" s="126" t="s">
        <v>87</v>
      </c>
      <c r="AQ13" s="126"/>
      <c r="AR13" s="123"/>
      <c r="AS13" s="123"/>
      <c r="AT13" s="128" t="s">
        <v>956</v>
      </c>
      <c r="AU13" s="138">
        <f>E13</f>
        <v>0.25</v>
      </c>
      <c r="AV13" s="130"/>
      <c r="AW13" s="131"/>
      <c r="AX13" s="131"/>
      <c r="AY13" s="129">
        <f>H13</f>
        <v>0.25</v>
      </c>
      <c r="AZ13" s="132"/>
      <c r="BA13" s="123"/>
      <c r="BB13" s="123"/>
      <c r="BC13" s="130">
        <f>K13</f>
        <v>0.25</v>
      </c>
      <c r="BD13" s="130"/>
      <c r="BE13" s="131"/>
      <c r="BF13" s="131"/>
      <c r="BG13" s="129">
        <f>N13</f>
        <v>0.25</v>
      </c>
      <c r="BH13" s="129"/>
      <c r="BI13" s="134"/>
      <c r="BJ13" s="139"/>
    </row>
    <row r="14" spans="2:63" s="136" customFormat="1" ht="142.5" customHeight="1" x14ac:dyDescent="0.25">
      <c r="B14" s="116">
        <v>2</v>
      </c>
      <c r="C14" s="117" t="s">
        <v>1015</v>
      </c>
      <c r="D14" s="118">
        <v>0.15</v>
      </c>
      <c r="E14" s="120">
        <v>0.25</v>
      </c>
      <c r="F14" s="120"/>
      <c r="G14" s="121">
        <f>IF(ISERROR(F14/E14),"",(F14/E14))</f>
        <v>0</v>
      </c>
      <c r="H14" s="120">
        <v>0.25</v>
      </c>
      <c r="I14" s="120"/>
      <c r="J14" s="121">
        <f>IF(ISERROR(I14/H14),"",(I14/H14))</f>
        <v>0</v>
      </c>
      <c r="K14" s="120">
        <v>0.25</v>
      </c>
      <c r="L14" s="120"/>
      <c r="M14" s="121">
        <f>IF(ISERROR(L14/K14),"",(L14/K14))</f>
        <v>0</v>
      </c>
      <c r="N14" s="120">
        <v>0.25</v>
      </c>
      <c r="O14" s="120"/>
      <c r="P14" s="121">
        <f>IF(ISERROR(O14/N14),"",(O14/N14))</f>
        <v>0</v>
      </c>
      <c r="Q14" s="120">
        <f>SUM(E14,H14,K14,N14)</f>
        <v>1</v>
      </c>
      <c r="R14" s="120">
        <f t="shared" si="0"/>
        <v>0</v>
      </c>
      <c r="S14" s="122">
        <f>IF((IF(ISERROR(R14/Q14),0,(R14/Q14)))&gt;1,1,(IF(ISERROR(R14/Q14),0,(R14/Q14))))</f>
        <v>0</v>
      </c>
      <c r="T14" s="122">
        <f t="shared" ref="T14:T21" si="1">S14*D14</f>
        <v>0</v>
      </c>
      <c r="U14" s="117" t="s">
        <v>618</v>
      </c>
      <c r="V14" s="117" t="s">
        <v>619</v>
      </c>
      <c r="W14" s="121" t="s">
        <v>620</v>
      </c>
      <c r="X14" s="121" t="s">
        <v>622</v>
      </c>
      <c r="Y14" s="121" t="s">
        <v>622</v>
      </c>
      <c r="Z14" s="124" t="s">
        <v>183</v>
      </c>
      <c r="AA14" s="121" t="s">
        <v>621</v>
      </c>
      <c r="AB14" s="124" t="s">
        <v>79</v>
      </c>
      <c r="AC14" s="124" t="s">
        <v>185</v>
      </c>
      <c r="AD14" s="124" t="s">
        <v>80</v>
      </c>
      <c r="AE14" s="124" t="s">
        <v>81</v>
      </c>
      <c r="AF14" s="363">
        <v>1</v>
      </c>
      <c r="AG14" s="124">
        <v>2022</v>
      </c>
      <c r="AH14" s="124">
        <v>2021</v>
      </c>
      <c r="AI14" s="124" t="s">
        <v>83</v>
      </c>
      <c r="AJ14" s="124" t="s">
        <v>84</v>
      </c>
      <c r="AK14" s="117" t="s">
        <v>610</v>
      </c>
      <c r="AL14" s="126" t="s">
        <v>616</v>
      </c>
      <c r="AM14" s="127" t="s">
        <v>94</v>
      </c>
      <c r="AN14" s="126" t="s">
        <v>622</v>
      </c>
      <c r="AO14" s="126" t="s">
        <v>527</v>
      </c>
      <c r="AP14" s="126" t="s">
        <v>87</v>
      </c>
      <c r="AQ14" s="126"/>
      <c r="AR14" s="123"/>
      <c r="AS14" s="123"/>
      <c r="AT14" s="128" t="s">
        <v>956</v>
      </c>
      <c r="AU14" s="138"/>
      <c r="AV14" s="130"/>
      <c r="AW14" s="131"/>
      <c r="AX14" s="131"/>
      <c r="AY14" s="129"/>
      <c r="AZ14" s="132"/>
      <c r="BA14" s="123"/>
      <c r="BB14" s="123"/>
      <c r="BC14" s="130"/>
      <c r="BD14" s="130"/>
      <c r="BE14" s="131"/>
      <c r="BF14" s="131"/>
      <c r="BG14" s="129"/>
      <c r="BH14" s="129"/>
      <c r="BI14" s="134"/>
      <c r="BJ14" s="139"/>
    </row>
    <row r="15" spans="2:63" s="136" customFormat="1" ht="58.5" customHeight="1" x14ac:dyDescent="0.25">
      <c r="B15" s="116">
        <v>3</v>
      </c>
      <c r="C15" s="117" t="s">
        <v>623</v>
      </c>
      <c r="D15" s="118">
        <v>0.05</v>
      </c>
      <c r="E15" s="364">
        <v>1</v>
      </c>
      <c r="F15" s="120"/>
      <c r="G15" s="121">
        <f t="shared" ref="G15:G21" si="2">IF(ISERROR(F15/E15),"",(F15/E15))</f>
        <v>0</v>
      </c>
      <c r="H15" s="364">
        <v>2</v>
      </c>
      <c r="I15" s="120"/>
      <c r="J15" s="121">
        <f t="shared" ref="J15:J21" si="3">IF(ISERROR(I15/H15),"",(I15/H15))</f>
        <v>0</v>
      </c>
      <c r="K15" s="364">
        <v>1</v>
      </c>
      <c r="L15" s="120"/>
      <c r="M15" s="121">
        <f t="shared" ref="M15:M21" si="4">IF(ISERROR(L15/K15),"",(L15/K15))</f>
        <v>0</v>
      </c>
      <c r="N15" s="364">
        <v>1</v>
      </c>
      <c r="O15" s="120"/>
      <c r="P15" s="121">
        <f t="shared" ref="P15:P21" si="5">IF(ISERROR(O15/N15),"",(O15/N15))</f>
        <v>0</v>
      </c>
      <c r="Q15" s="364">
        <f>E15+H15+K15+N15</f>
        <v>5</v>
      </c>
      <c r="R15" s="120"/>
      <c r="S15" s="122">
        <f t="shared" ref="S15:S21" si="6">IF((IF(ISERROR(R15/Q15),0,(R15/Q15)))&gt;1,1,(IF(ISERROR(R15/Q15),0,(R15/Q15))))</f>
        <v>0</v>
      </c>
      <c r="T15" s="122">
        <f t="shared" si="1"/>
        <v>0</v>
      </c>
      <c r="U15" s="117" t="s">
        <v>624</v>
      </c>
      <c r="V15" s="117" t="s">
        <v>625</v>
      </c>
      <c r="W15" s="121" t="s">
        <v>92</v>
      </c>
      <c r="X15" s="121" t="s">
        <v>626</v>
      </c>
      <c r="Y15" s="121" t="s">
        <v>627</v>
      </c>
      <c r="Z15" s="124" t="s">
        <v>77</v>
      </c>
      <c r="AA15" s="119" t="s">
        <v>628</v>
      </c>
      <c r="AB15" s="124" t="s">
        <v>79</v>
      </c>
      <c r="AC15" s="124" t="s">
        <v>185</v>
      </c>
      <c r="AD15" s="124" t="s">
        <v>80</v>
      </c>
      <c r="AE15" s="124" t="s">
        <v>81</v>
      </c>
      <c r="AF15" s="365">
        <v>2</v>
      </c>
      <c r="AG15" s="124">
        <v>2022</v>
      </c>
      <c r="AH15" s="124">
        <v>2021</v>
      </c>
      <c r="AI15" s="124" t="s">
        <v>83</v>
      </c>
      <c r="AJ15" s="124" t="s">
        <v>84</v>
      </c>
      <c r="AK15" s="117" t="s">
        <v>610</v>
      </c>
      <c r="AL15" s="126" t="s">
        <v>629</v>
      </c>
      <c r="AM15" s="126" t="s">
        <v>622</v>
      </c>
      <c r="AN15" s="126" t="s">
        <v>617</v>
      </c>
      <c r="AO15" s="126" t="s">
        <v>527</v>
      </c>
      <c r="AP15" s="126" t="s">
        <v>87</v>
      </c>
      <c r="AQ15" s="126"/>
      <c r="AR15" s="123"/>
      <c r="AS15" s="123"/>
      <c r="AT15" s="128" t="s">
        <v>956</v>
      </c>
      <c r="AU15" s="133"/>
      <c r="AV15" s="130"/>
      <c r="AW15" s="131"/>
      <c r="AX15" s="131"/>
      <c r="AY15" s="129"/>
      <c r="AZ15" s="132"/>
      <c r="BA15" s="123"/>
      <c r="BB15" s="123"/>
      <c r="BC15" s="130"/>
      <c r="BD15" s="130"/>
      <c r="BE15" s="131"/>
      <c r="BF15" s="131"/>
      <c r="BG15" s="129"/>
      <c r="BH15" s="129"/>
      <c r="BI15" s="134"/>
      <c r="BJ15" s="139"/>
    </row>
    <row r="16" spans="2:63" s="136" customFormat="1" ht="85.5" customHeight="1" x14ac:dyDescent="0.25">
      <c r="B16" s="116">
        <v>4</v>
      </c>
      <c r="C16" s="117" t="s">
        <v>630</v>
      </c>
      <c r="D16" s="118">
        <v>0.15</v>
      </c>
      <c r="E16" s="120">
        <v>0.8</v>
      </c>
      <c r="F16" s="120"/>
      <c r="G16" s="121">
        <f t="shared" si="2"/>
        <v>0</v>
      </c>
      <c r="H16" s="120">
        <v>0.8</v>
      </c>
      <c r="I16" s="120"/>
      <c r="J16" s="121">
        <f t="shared" si="3"/>
        <v>0</v>
      </c>
      <c r="K16" s="120">
        <v>0.8</v>
      </c>
      <c r="L16" s="120"/>
      <c r="M16" s="121">
        <f t="shared" si="4"/>
        <v>0</v>
      </c>
      <c r="N16" s="120">
        <v>0.8</v>
      </c>
      <c r="O16" s="120"/>
      <c r="P16" s="121">
        <f t="shared" si="5"/>
        <v>0</v>
      </c>
      <c r="Q16" s="120">
        <v>0.8</v>
      </c>
      <c r="R16" s="120"/>
      <c r="S16" s="122">
        <f t="shared" si="6"/>
        <v>0</v>
      </c>
      <c r="T16" s="122">
        <f t="shared" si="1"/>
        <v>0</v>
      </c>
      <c r="U16" s="117" t="s">
        <v>631</v>
      </c>
      <c r="V16" s="117" t="s">
        <v>632</v>
      </c>
      <c r="W16" s="121" t="s">
        <v>74</v>
      </c>
      <c r="X16" s="123" t="s">
        <v>633</v>
      </c>
      <c r="Y16" s="123" t="s">
        <v>634</v>
      </c>
      <c r="Z16" s="124" t="s">
        <v>77</v>
      </c>
      <c r="AA16" s="119" t="s">
        <v>635</v>
      </c>
      <c r="AB16" s="124" t="s">
        <v>79</v>
      </c>
      <c r="AC16" s="124" t="s">
        <v>74</v>
      </c>
      <c r="AD16" s="124" t="s">
        <v>80</v>
      </c>
      <c r="AE16" s="124" t="s">
        <v>81</v>
      </c>
      <c r="AF16" s="184" t="s">
        <v>622</v>
      </c>
      <c r="AG16" s="124">
        <v>2021</v>
      </c>
      <c r="AH16" s="124" t="s">
        <v>622</v>
      </c>
      <c r="AI16" s="124" t="s">
        <v>83</v>
      </c>
      <c r="AJ16" s="124" t="s">
        <v>84</v>
      </c>
      <c r="AK16" s="117" t="s">
        <v>636</v>
      </c>
      <c r="AL16" s="126" t="s">
        <v>637</v>
      </c>
      <c r="AM16" s="126" t="s">
        <v>638</v>
      </c>
      <c r="AN16" s="126" t="s">
        <v>622</v>
      </c>
      <c r="AO16" s="126" t="s">
        <v>527</v>
      </c>
      <c r="AP16" s="126" t="s">
        <v>87</v>
      </c>
      <c r="AQ16" s="126"/>
      <c r="AR16" s="123"/>
      <c r="AS16" s="123"/>
      <c r="AT16" s="128" t="s">
        <v>957</v>
      </c>
      <c r="AU16" s="133"/>
      <c r="AV16" s="130"/>
      <c r="AW16" s="131"/>
      <c r="AX16" s="131"/>
      <c r="AY16" s="129"/>
      <c r="AZ16" s="132"/>
      <c r="BA16" s="123"/>
      <c r="BB16" s="123"/>
      <c r="BC16" s="130"/>
      <c r="BD16" s="130"/>
      <c r="BE16" s="131"/>
      <c r="BF16" s="131"/>
      <c r="BG16" s="129"/>
      <c r="BH16" s="129"/>
      <c r="BI16" s="134"/>
      <c r="BJ16" s="139"/>
    </row>
    <row r="17" spans="2:63" s="136" customFormat="1" ht="85.5" customHeight="1" x14ac:dyDescent="0.25">
      <c r="B17" s="116">
        <v>5</v>
      </c>
      <c r="C17" s="117" t="s">
        <v>1016</v>
      </c>
      <c r="D17" s="118">
        <v>0.1</v>
      </c>
      <c r="E17" s="120">
        <v>0.25</v>
      </c>
      <c r="F17" s="120"/>
      <c r="G17" s="121">
        <f t="shared" si="2"/>
        <v>0</v>
      </c>
      <c r="H17" s="120">
        <v>0.25</v>
      </c>
      <c r="I17" s="120"/>
      <c r="J17" s="121">
        <f t="shared" si="3"/>
        <v>0</v>
      </c>
      <c r="K17" s="120">
        <v>0.25</v>
      </c>
      <c r="L17" s="120"/>
      <c r="M17" s="121">
        <f t="shared" si="4"/>
        <v>0</v>
      </c>
      <c r="N17" s="120">
        <v>0.25</v>
      </c>
      <c r="O17" s="120"/>
      <c r="P17" s="121">
        <f t="shared" si="5"/>
        <v>0</v>
      </c>
      <c r="Q17" s="120">
        <f>SUM(E17,H17,K17,N17)</f>
        <v>1</v>
      </c>
      <c r="R17" s="120"/>
      <c r="S17" s="122">
        <f t="shared" si="6"/>
        <v>0</v>
      </c>
      <c r="T17" s="122">
        <f t="shared" si="1"/>
        <v>0</v>
      </c>
      <c r="U17" s="117" t="s">
        <v>639</v>
      </c>
      <c r="V17" s="117" t="s">
        <v>640</v>
      </c>
      <c r="W17" s="121" t="s">
        <v>74</v>
      </c>
      <c r="X17" s="123" t="s">
        <v>641</v>
      </c>
      <c r="Y17" s="123" t="s">
        <v>634</v>
      </c>
      <c r="Z17" s="124" t="s">
        <v>77</v>
      </c>
      <c r="AA17" s="123" t="s">
        <v>642</v>
      </c>
      <c r="AB17" s="124" t="s">
        <v>79</v>
      </c>
      <c r="AC17" s="124" t="s">
        <v>74</v>
      </c>
      <c r="AD17" s="124" t="s">
        <v>80</v>
      </c>
      <c r="AE17" s="124" t="s">
        <v>81</v>
      </c>
      <c r="AF17" s="184" t="s">
        <v>622</v>
      </c>
      <c r="AG17" s="124">
        <v>2022</v>
      </c>
      <c r="AH17" s="124" t="s">
        <v>622</v>
      </c>
      <c r="AI17" s="124" t="s">
        <v>83</v>
      </c>
      <c r="AJ17" s="124" t="s">
        <v>84</v>
      </c>
      <c r="AK17" s="117" t="s">
        <v>636</v>
      </c>
      <c r="AL17" s="126" t="s">
        <v>637</v>
      </c>
      <c r="AM17" s="126" t="s">
        <v>622</v>
      </c>
      <c r="AN17" s="126" t="s">
        <v>643</v>
      </c>
      <c r="AO17" s="126" t="s">
        <v>527</v>
      </c>
      <c r="AP17" s="126" t="s">
        <v>87</v>
      </c>
      <c r="AQ17" s="126"/>
      <c r="AR17" s="123"/>
      <c r="AS17" s="123"/>
      <c r="AT17" s="128" t="s">
        <v>958</v>
      </c>
      <c r="AU17" s="133"/>
      <c r="AV17" s="130"/>
      <c r="AW17" s="131"/>
      <c r="AX17" s="131"/>
      <c r="AY17" s="129"/>
      <c r="AZ17" s="132"/>
      <c r="BA17" s="123"/>
      <c r="BB17" s="123"/>
      <c r="BC17" s="130"/>
      <c r="BD17" s="130"/>
      <c r="BE17" s="131"/>
      <c r="BF17" s="131"/>
      <c r="BG17" s="129"/>
      <c r="BH17" s="129"/>
      <c r="BI17" s="134"/>
      <c r="BJ17" s="139"/>
    </row>
    <row r="18" spans="2:63" s="136" customFormat="1" ht="85.5" customHeight="1" x14ac:dyDescent="0.25">
      <c r="B18" s="116">
        <v>6</v>
      </c>
      <c r="C18" s="117" t="s">
        <v>1012</v>
      </c>
      <c r="D18" s="118">
        <v>0.1</v>
      </c>
      <c r="E18" s="120">
        <v>0.25</v>
      </c>
      <c r="F18" s="120"/>
      <c r="G18" s="121">
        <f t="shared" si="2"/>
        <v>0</v>
      </c>
      <c r="H18" s="120">
        <v>0.25</v>
      </c>
      <c r="I18" s="120"/>
      <c r="J18" s="121">
        <f t="shared" si="3"/>
        <v>0</v>
      </c>
      <c r="K18" s="120">
        <v>0.25</v>
      </c>
      <c r="L18" s="120"/>
      <c r="M18" s="121">
        <f t="shared" si="4"/>
        <v>0</v>
      </c>
      <c r="N18" s="120">
        <v>0.25</v>
      </c>
      <c r="O18" s="120"/>
      <c r="P18" s="121">
        <f t="shared" si="5"/>
        <v>0</v>
      </c>
      <c r="Q18" s="120">
        <f>SUM(E18,H18,K18,N18)</f>
        <v>1</v>
      </c>
      <c r="R18" s="120"/>
      <c r="S18" s="122">
        <f t="shared" si="6"/>
        <v>0</v>
      </c>
      <c r="T18" s="122">
        <f t="shared" si="1"/>
        <v>0</v>
      </c>
      <c r="U18" s="117" t="s">
        <v>644</v>
      </c>
      <c r="V18" s="117" t="s">
        <v>645</v>
      </c>
      <c r="W18" s="121" t="s">
        <v>74</v>
      </c>
      <c r="X18" s="123" t="s">
        <v>646</v>
      </c>
      <c r="Y18" s="123" t="s">
        <v>647</v>
      </c>
      <c r="Z18" s="124" t="s">
        <v>77</v>
      </c>
      <c r="AA18" s="123" t="s">
        <v>648</v>
      </c>
      <c r="AB18" s="124" t="s">
        <v>79</v>
      </c>
      <c r="AC18" s="124" t="s">
        <v>74</v>
      </c>
      <c r="AD18" s="124" t="s">
        <v>80</v>
      </c>
      <c r="AE18" s="124" t="s">
        <v>81</v>
      </c>
      <c r="AF18" s="184" t="s">
        <v>622</v>
      </c>
      <c r="AG18" s="124">
        <v>2022</v>
      </c>
      <c r="AH18" s="124" t="s">
        <v>622</v>
      </c>
      <c r="AI18" s="124" t="s">
        <v>83</v>
      </c>
      <c r="AJ18" s="124" t="s">
        <v>84</v>
      </c>
      <c r="AK18" s="117" t="s">
        <v>610</v>
      </c>
      <c r="AL18" s="126" t="s">
        <v>637</v>
      </c>
      <c r="AM18" s="126" t="s">
        <v>622</v>
      </c>
      <c r="AN18" s="126" t="s">
        <v>622</v>
      </c>
      <c r="AO18" s="126" t="s">
        <v>527</v>
      </c>
      <c r="AP18" s="126" t="s">
        <v>87</v>
      </c>
      <c r="AQ18" s="126"/>
      <c r="AR18" s="123"/>
      <c r="AS18" s="123"/>
      <c r="AT18" s="128" t="s">
        <v>959</v>
      </c>
      <c r="AU18" s="133"/>
      <c r="AV18" s="130"/>
      <c r="AW18" s="131"/>
      <c r="AX18" s="131"/>
      <c r="AY18" s="129"/>
      <c r="AZ18" s="132"/>
      <c r="BA18" s="123"/>
      <c r="BB18" s="123"/>
      <c r="BC18" s="130"/>
      <c r="BD18" s="130"/>
      <c r="BE18" s="131"/>
      <c r="BF18" s="131"/>
      <c r="BG18" s="129"/>
      <c r="BH18" s="129"/>
      <c r="BI18" s="134"/>
      <c r="BJ18" s="139"/>
    </row>
    <row r="19" spans="2:63" s="136" customFormat="1" ht="85.5" customHeight="1" x14ac:dyDescent="0.25">
      <c r="B19" s="116">
        <v>7</v>
      </c>
      <c r="C19" s="117" t="s">
        <v>1013</v>
      </c>
      <c r="D19" s="118">
        <v>0.1</v>
      </c>
      <c r="E19" s="120">
        <v>0.25</v>
      </c>
      <c r="F19" s="120"/>
      <c r="G19" s="121">
        <f t="shared" si="2"/>
        <v>0</v>
      </c>
      <c r="H19" s="120">
        <v>0.25</v>
      </c>
      <c r="I19" s="120"/>
      <c r="J19" s="121">
        <f t="shared" si="3"/>
        <v>0</v>
      </c>
      <c r="K19" s="120">
        <v>0.25</v>
      </c>
      <c r="L19" s="120"/>
      <c r="M19" s="121">
        <f t="shared" si="4"/>
        <v>0</v>
      </c>
      <c r="N19" s="120">
        <v>0.25</v>
      </c>
      <c r="O19" s="120"/>
      <c r="P19" s="121">
        <f t="shared" si="5"/>
        <v>0</v>
      </c>
      <c r="Q19" s="120">
        <f>SUM(E19,H19,K19,N19)</f>
        <v>1</v>
      </c>
      <c r="R19" s="120"/>
      <c r="S19" s="122">
        <f t="shared" si="6"/>
        <v>0</v>
      </c>
      <c r="T19" s="122">
        <f t="shared" si="1"/>
        <v>0</v>
      </c>
      <c r="U19" s="117" t="s">
        <v>649</v>
      </c>
      <c r="V19" s="117" t="s">
        <v>650</v>
      </c>
      <c r="W19" s="121" t="s">
        <v>74</v>
      </c>
      <c r="X19" s="123" t="s">
        <v>651</v>
      </c>
      <c r="Y19" s="123" t="s">
        <v>652</v>
      </c>
      <c r="Z19" s="124" t="s">
        <v>77</v>
      </c>
      <c r="AA19" s="123" t="s">
        <v>653</v>
      </c>
      <c r="AB19" s="124" t="s">
        <v>79</v>
      </c>
      <c r="AC19" s="124" t="s">
        <v>74</v>
      </c>
      <c r="AD19" s="124" t="s">
        <v>80</v>
      </c>
      <c r="AE19" s="124" t="s">
        <v>81</v>
      </c>
      <c r="AF19" s="184" t="s">
        <v>622</v>
      </c>
      <c r="AG19" s="124">
        <v>2021</v>
      </c>
      <c r="AH19" s="124" t="s">
        <v>622</v>
      </c>
      <c r="AI19" s="124" t="s">
        <v>83</v>
      </c>
      <c r="AJ19" s="124" t="s">
        <v>84</v>
      </c>
      <c r="AK19" s="117" t="s">
        <v>610</v>
      </c>
      <c r="AL19" s="126" t="s">
        <v>637</v>
      </c>
      <c r="AM19" s="126" t="s">
        <v>622</v>
      </c>
      <c r="AN19" s="126" t="s">
        <v>622</v>
      </c>
      <c r="AO19" s="126" t="s">
        <v>527</v>
      </c>
      <c r="AP19" s="126" t="s">
        <v>87</v>
      </c>
      <c r="AQ19" s="126"/>
      <c r="AR19" s="123"/>
      <c r="AS19" s="123"/>
      <c r="AT19" s="128" t="s">
        <v>960</v>
      </c>
      <c r="AU19" s="133"/>
      <c r="AV19" s="130"/>
      <c r="AW19" s="131"/>
      <c r="AX19" s="131"/>
      <c r="AY19" s="129"/>
      <c r="AZ19" s="132"/>
      <c r="BA19" s="123"/>
      <c r="BB19" s="123"/>
      <c r="BC19" s="130"/>
      <c r="BD19" s="130"/>
      <c r="BE19" s="131"/>
      <c r="BF19" s="131"/>
      <c r="BG19" s="129"/>
      <c r="BH19" s="129"/>
      <c r="BI19" s="134"/>
      <c r="BJ19" s="139"/>
    </row>
    <row r="20" spans="2:63" s="136" customFormat="1" ht="85.5" customHeight="1" x14ac:dyDescent="0.25">
      <c r="B20" s="116">
        <v>8</v>
      </c>
      <c r="C20" s="117" t="s">
        <v>1037</v>
      </c>
      <c r="D20" s="118">
        <v>0.1</v>
      </c>
      <c r="E20" s="120">
        <v>0.25</v>
      </c>
      <c r="F20" s="120"/>
      <c r="G20" s="121">
        <f t="shared" si="2"/>
        <v>0</v>
      </c>
      <c r="H20" s="120">
        <v>0.25</v>
      </c>
      <c r="I20" s="120"/>
      <c r="J20" s="121">
        <f t="shared" si="3"/>
        <v>0</v>
      </c>
      <c r="K20" s="120">
        <v>0.25</v>
      </c>
      <c r="L20" s="120"/>
      <c r="M20" s="121">
        <f t="shared" si="4"/>
        <v>0</v>
      </c>
      <c r="N20" s="120">
        <v>0.25</v>
      </c>
      <c r="O20" s="120"/>
      <c r="P20" s="121">
        <f t="shared" si="5"/>
        <v>0</v>
      </c>
      <c r="Q20" s="120">
        <f>SUM(E20,H20,K20,N20)</f>
        <v>1</v>
      </c>
      <c r="R20" s="120"/>
      <c r="S20" s="122">
        <f t="shared" si="6"/>
        <v>0</v>
      </c>
      <c r="T20" s="122">
        <f t="shared" si="1"/>
        <v>0</v>
      </c>
      <c r="U20" s="117" t="s">
        <v>654</v>
      </c>
      <c r="V20" s="117" t="s">
        <v>655</v>
      </c>
      <c r="W20" s="121" t="s">
        <v>92</v>
      </c>
      <c r="X20" s="123" t="s">
        <v>1038</v>
      </c>
      <c r="Y20" s="123" t="s">
        <v>1039</v>
      </c>
      <c r="Z20" s="124" t="s">
        <v>77</v>
      </c>
      <c r="AA20" s="123" t="s">
        <v>656</v>
      </c>
      <c r="AB20" s="124" t="s">
        <v>79</v>
      </c>
      <c r="AC20" s="124" t="s">
        <v>74</v>
      </c>
      <c r="AD20" s="124" t="s">
        <v>80</v>
      </c>
      <c r="AE20" s="124" t="s">
        <v>81</v>
      </c>
      <c r="AF20" s="184">
        <v>1</v>
      </c>
      <c r="AG20" s="124">
        <v>2022</v>
      </c>
      <c r="AH20" s="124">
        <v>2021</v>
      </c>
      <c r="AI20" s="124" t="s">
        <v>83</v>
      </c>
      <c r="AJ20" s="124" t="s">
        <v>84</v>
      </c>
      <c r="AK20" s="117" t="s">
        <v>610</v>
      </c>
      <c r="AL20" s="126" t="s">
        <v>657</v>
      </c>
      <c r="AM20" s="126" t="s">
        <v>94</v>
      </c>
      <c r="AN20" s="126" t="s">
        <v>622</v>
      </c>
      <c r="AO20" s="126" t="s">
        <v>527</v>
      </c>
      <c r="AP20" s="126" t="s">
        <v>87</v>
      </c>
      <c r="AQ20" s="126"/>
      <c r="AR20" s="123"/>
      <c r="AS20" s="123"/>
      <c r="AT20" s="128" t="s">
        <v>961</v>
      </c>
      <c r="AU20" s="133"/>
      <c r="AV20" s="130"/>
      <c r="AW20" s="131"/>
      <c r="AX20" s="131"/>
      <c r="AY20" s="129"/>
      <c r="AZ20" s="132"/>
      <c r="BA20" s="123"/>
      <c r="BB20" s="123"/>
      <c r="BC20" s="130"/>
      <c r="BD20" s="130"/>
      <c r="BE20" s="131"/>
      <c r="BF20" s="131"/>
      <c r="BG20" s="129"/>
      <c r="BH20" s="129"/>
      <c r="BI20" s="134"/>
      <c r="BJ20" s="139"/>
    </row>
    <row r="21" spans="2:63" s="136" customFormat="1" ht="85.5" customHeight="1" thickBot="1" x14ac:dyDescent="0.3">
      <c r="B21" s="140">
        <v>9</v>
      </c>
      <c r="C21" s="141" t="s">
        <v>1014</v>
      </c>
      <c r="D21" s="142">
        <v>0.1</v>
      </c>
      <c r="E21" s="143">
        <v>0.25</v>
      </c>
      <c r="F21" s="143"/>
      <c r="G21" s="144">
        <f t="shared" si="2"/>
        <v>0</v>
      </c>
      <c r="H21" s="143">
        <v>0.25</v>
      </c>
      <c r="I21" s="143"/>
      <c r="J21" s="144">
        <f t="shared" si="3"/>
        <v>0</v>
      </c>
      <c r="K21" s="143">
        <v>0.25</v>
      </c>
      <c r="L21" s="143"/>
      <c r="M21" s="144">
        <f t="shared" si="4"/>
        <v>0</v>
      </c>
      <c r="N21" s="143">
        <v>0.25</v>
      </c>
      <c r="O21" s="143"/>
      <c r="P21" s="144">
        <f t="shared" si="5"/>
        <v>0</v>
      </c>
      <c r="Q21" s="143">
        <f>SUM(E21,H21,K21,N21)</f>
        <v>1</v>
      </c>
      <c r="R21" s="143"/>
      <c r="S21" s="145">
        <f t="shared" si="6"/>
        <v>0</v>
      </c>
      <c r="T21" s="145">
        <f t="shared" si="1"/>
        <v>0</v>
      </c>
      <c r="U21" s="141" t="s">
        <v>658</v>
      </c>
      <c r="V21" s="141" t="s">
        <v>659</v>
      </c>
      <c r="W21" s="121" t="s">
        <v>92</v>
      </c>
      <c r="X21" s="146" t="s">
        <v>660</v>
      </c>
      <c r="Y21" s="146" t="s">
        <v>661</v>
      </c>
      <c r="Z21" s="147" t="s">
        <v>77</v>
      </c>
      <c r="AA21" s="146" t="s">
        <v>662</v>
      </c>
      <c r="AB21" s="147" t="s">
        <v>79</v>
      </c>
      <c r="AC21" s="147" t="s">
        <v>74</v>
      </c>
      <c r="AD21" s="147" t="s">
        <v>80</v>
      </c>
      <c r="AE21" s="147" t="s">
        <v>81</v>
      </c>
      <c r="AF21" s="186">
        <v>1</v>
      </c>
      <c r="AG21" s="147">
        <v>2022</v>
      </c>
      <c r="AH21" s="147">
        <v>2021</v>
      </c>
      <c r="AI21" s="147" t="s">
        <v>83</v>
      </c>
      <c r="AJ21" s="147" t="s">
        <v>84</v>
      </c>
      <c r="AK21" s="141" t="s">
        <v>610</v>
      </c>
      <c r="AL21" s="150" t="s">
        <v>657</v>
      </c>
      <c r="AM21" s="150" t="s">
        <v>94</v>
      </c>
      <c r="AN21" s="150" t="s">
        <v>622</v>
      </c>
      <c r="AO21" s="150" t="s">
        <v>527</v>
      </c>
      <c r="AP21" s="150" t="s">
        <v>87</v>
      </c>
      <c r="AQ21" s="150"/>
      <c r="AR21" s="146"/>
      <c r="AS21" s="146"/>
      <c r="AT21" s="187" t="s">
        <v>961</v>
      </c>
      <c r="AU21" s="152"/>
      <c r="AV21" s="153"/>
      <c r="AW21" s="154"/>
      <c r="AX21" s="154"/>
      <c r="AY21" s="155"/>
      <c r="AZ21" s="156"/>
      <c r="BA21" s="146"/>
      <c r="BB21" s="146"/>
      <c r="BC21" s="153"/>
      <c r="BD21" s="153"/>
      <c r="BE21" s="154"/>
      <c r="BF21" s="154"/>
      <c r="BG21" s="155"/>
      <c r="BH21" s="155"/>
      <c r="BI21" s="157"/>
      <c r="BJ21" s="158"/>
    </row>
    <row r="22" spans="2:63" s="175" customFormat="1" ht="11.65" customHeight="1" x14ac:dyDescent="0.25">
      <c r="B22" s="169"/>
      <c r="C22" s="170"/>
      <c r="D22" s="171">
        <f>SUM(D13:D21)</f>
        <v>0.99999999999999989</v>
      </c>
      <c r="E22" s="136"/>
      <c r="F22" s="136"/>
      <c r="G22" s="136"/>
      <c r="H22" s="136"/>
      <c r="I22" s="136"/>
      <c r="J22" s="136"/>
      <c r="K22" s="136"/>
      <c r="L22" s="136"/>
      <c r="M22" s="136"/>
      <c r="N22" s="136"/>
      <c r="O22" s="136"/>
      <c r="P22" s="136"/>
      <c r="Q22" s="136"/>
      <c r="R22" s="136"/>
      <c r="S22" s="136"/>
      <c r="T22" s="136"/>
      <c r="U22" s="170"/>
      <c r="V22" s="170"/>
      <c r="W22" s="136"/>
      <c r="X22" s="136"/>
      <c r="Y22" s="136"/>
      <c r="Z22" s="169"/>
      <c r="AA22" s="172"/>
      <c r="AB22" s="136"/>
      <c r="AC22" s="136"/>
      <c r="AD22" s="136"/>
      <c r="AE22" s="136"/>
      <c r="AF22" s="366"/>
      <c r="AG22" s="172"/>
      <c r="AH22" s="172"/>
      <c r="AI22" s="136"/>
      <c r="AJ22" s="136"/>
      <c r="AK22" s="170"/>
      <c r="AL22" s="336"/>
      <c r="AM22" s="336"/>
      <c r="AN22" s="336"/>
      <c r="AO22" s="336"/>
      <c r="AP22" s="170"/>
      <c r="AQ22" s="170"/>
      <c r="AR22" s="172"/>
      <c r="AS22" s="172"/>
      <c r="AT22" s="172"/>
      <c r="BE22" s="176"/>
      <c r="BF22" s="175">
        <f>12+4+2+6+6+11+4+1+5+2+5+5+8+5</f>
        <v>76</v>
      </c>
      <c r="BK22" s="172"/>
    </row>
    <row r="23" spans="2:63" s="175" customFormat="1" ht="11.65" customHeight="1" x14ac:dyDescent="0.25">
      <c r="B23" s="169"/>
      <c r="C23" s="170"/>
      <c r="D23" s="171"/>
      <c r="E23" s="136"/>
      <c r="F23" s="136"/>
      <c r="G23" s="136"/>
      <c r="H23" s="136"/>
      <c r="I23" s="136"/>
      <c r="J23" s="136"/>
      <c r="K23" s="136"/>
      <c r="L23" s="136"/>
      <c r="M23" s="136"/>
      <c r="N23" s="136"/>
      <c r="O23" s="136"/>
      <c r="P23" s="136"/>
      <c r="Q23" s="136"/>
      <c r="R23" s="136"/>
      <c r="S23" s="136"/>
      <c r="T23" s="136"/>
      <c r="U23" s="170"/>
      <c r="V23" s="170"/>
      <c r="W23" s="136"/>
      <c r="X23" s="136"/>
      <c r="Y23" s="136"/>
      <c r="Z23" s="169"/>
      <c r="AA23" s="172"/>
      <c r="AB23" s="136"/>
      <c r="AC23" s="136"/>
      <c r="AD23" s="136"/>
      <c r="AE23" s="136"/>
      <c r="AF23" s="366"/>
      <c r="AG23" s="172"/>
      <c r="AH23" s="172"/>
      <c r="AI23" s="136"/>
      <c r="AJ23" s="136"/>
      <c r="AK23" s="170"/>
      <c r="AL23" s="336"/>
      <c r="AM23" s="336"/>
      <c r="AN23" s="336"/>
      <c r="AO23" s="336"/>
      <c r="AP23" s="170"/>
      <c r="AQ23" s="170"/>
      <c r="AR23" s="172"/>
      <c r="AS23" s="172"/>
      <c r="AT23" s="172"/>
      <c r="BE23" s="176"/>
      <c r="BK23" s="172"/>
    </row>
    <row r="24" spans="2:63" s="106" customFormat="1" ht="11.65" customHeight="1" x14ac:dyDescent="0.25">
      <c r="B24" s="102"/>
      <c r="C24" s="160"/>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367"/>
      <c r="AG24" s="75"/>
      <c r="AH24" s="75"/>
      <c r="AI24" s="78"/>
      <c r="AJ24" s="78"/>
      <c r="AK24" s="103"/>
      <c r="AL24" s="105"/>
      <c r="AM24" s="105"/>
      <c r="AN24" s="105"/>
      <c r="AO24" s="105"/>
      <c r="AP24" s="103"/>
      <c r="AQ24" s="103"/>
      <c r="AR24" s="75"/>
      <c r="AS24" s="75"/>
      <c r="AT24" s="75"/>
      <c r="BE24" s="159"/>
      <c r="BK24" s="75"/>
    </row>
    <row r="25" spans="2:63"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367"/>
      <c r="AG25" s="75"/>
      <c r="AH25" s="75"/>
      <c r="AI25" s="78"/>
      <c r="AJ25" s="78"/>
      <c r="AK25" s="103"/>
      <c r="AL25" s="105"/>
      <c r="AM25" s="105"/>
      <c r="AN25" s="105"/>
      <c r="AO25" s="105"/>
      <c r="AP25" s="103"/>
      <c r="AQ25" s="103"/>
      <c r="AR25" s="75"/>
      <c r="AS25" s="75"/>
      <c r="AT25" s="75"/>
      <c r="BE25" s="161"/>
      <c r="BK25" s="75"/>
    </row>
    <row r="26" spans="2:63" s="106" customFormat="1" ht="11.6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367"/>
      <c r="AG26" s="75"/>
      <c r="AH26" s="75"/>
      <c r="AI26" s="78"/>
      <c r="AJ26" s="78"/>
      <c r="AK26" s="103"/>
      <c r="AL26" s="105"/>
      <c r="AM26" s="105"/>
      <c r="AN26" s="105"/>
      <c r="AO26" s="105"/>
      <c r="AP26" s="103"/>
      <c r="AQ26" s="103"/>
      <c r="AR26" s="75"/>
      <c r="AS26" s="75"/>
      <c r="AT26" s="75"/>
      <c r="BE26" s="159"/>
      <c r="BK26" s="75"/>
    </row>
    <row r="27" spans="2:63" s="106" customFormat="1" ht="11.65" customHeight="1" x14ac:dyDescent="0.25">
      <c r="B27" s="102"/>
      <c r="C27" s="103"/>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367"/>
      <c r="AG27" s="75"/>
      <c r="AH27" s="75"/>
      <c r="AI27" s="78"/>
      <c r="AJ27" s="78"/>
      <c r="AK27" s="103"/>
      <c r="AL27" s="105"/>
      <c r="AM27" s="105"/>
      <c r="AN27" s="105"/>
      <c r="AO27" s="105"/>
      <c r="AP27" s="103"/>
      <c r="AQ27" s="103"/>
      <c r="AR27" s="75"/>
      <c r="AS27" s="75"/>
      <c r="AT27" s="75"/>
      <c r="BE27" s="159"/>
      <c r="BK27" s="75"/>
    </row>
    <row r="28" spans="2:63" s="106" customFormat="1" ht="11.65" customHeight="1" x14ac:dyDescent="0.25">
      <c r="B28" s="102"/>
      <c r="C28" s="103"/>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367"/>
      <c r="AG28" s="75"/>
      <c r="AH28" s="75"/>
      <c r="AI28" s="78"/>
      <c r="AJ28" s="78"/>
      <c r="AK28" s="103"/>
      <c r="AL28" s="105"/>
      <c r="AM28" s="105"/>
      <c r="AN28" s="105"/>
      <c r="AO28" s="105"/>
      <c r="AP28" s="103"/>
      <c r="AQ28" s="103"/>
      <c r="AR28" s="75"/>
      <c r="AS28" s="75"/>
      <c r="AT28" s="75"/>
      <c r="BE28" s="159"/>
      <c r="BK28" s="75"/>
    </row>
    <row r="29" spans="2:63" s="106" customFormat="1" ht="11.65" customHeight="1" x14ac:dyDescent="0.25">
      <c r="B29" s="102"/>
      <c r="C29" s="103"/>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367"/>
      <c r="AG29" s="75"/>
      <c r="AH29" s="75"/>
      <c r="AI29" s="78"/>
      <c r="AJ29" s="78"/>
      <c r="AK29" s="103"/>
      <c r="AL29" s="105"/>
      <c r="AM29" s="105"/>
      <c r="AN29" s="105"/>
      <c r="AO29" s="105"/>
      <c r="AP29" s="103"/>
      <c r="AQ29" s="103"/>
      <c r="AR29" s="75"/>
      <c r="AS29" s="75"/>
      <c r="AT29" s="75"/>
      <c r="BE29" s="159"/>
      <c r="BK29" s="75"/>
    </row>
    <row r="30" spans="2:63" s="106" customFormat="1" ht="11.6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367"/>
      <c r="AG30" s="75"/>
      <c r="AH30" s="75"/>
      <c r="AI30" s="78"/>
      <c r="AJ30" s="78"/>
      <c r="AK30" s="103"/>
      <c r="AL30" s="105"/>
      <c r="AM30" s="105"/>
      <c r="AN30" s="105"/>
      <c r="AO30" s="105"/>
      <c r="AP30" s="103"/>
      <c r="AQ30" s="103"/>
      <c r="AR30" s="75"/>
      <c r="AS30" s="75"/>
      <c r="AT30" s="75"/>
      <c r="BE30" s="159"/>
      <c r="BK30" s="75"/>
    </row>
    <row r="31" spans="2:63" s="106" customFormat="1" ht="14.1"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367"/>
      <c r="AG31" s="75"/>
      <c r="AH31" s="75"/>
      <c r="AI31" s="78"/>
      <c r="AJ31" s="78"/>
      <c r="AK31" s="103"/>
      <c r="AL31" s="105"/>
      <c r="AM31" s="105"/>
      <c r="AN31" s="105"/>
      <c r="AO31" s="105"/>
      <c r="AP31" s="103"/>
      <c r="AQ31" s="103"/>
      <c r="AR31" s="75"/>
      <c r="AS31" s="75"/>
      <c r="AT31" s="75"/>
      <c r="BE31" s="159"/>
      <c r="BK31" s="75"/>
    </row>
    <row r="32" spans="2:63" s="106" customFormat="1" ht="11.65" customHeight="1" x14ac:dyDescent="0.25">
      <c r="B32" s="102"/>
      <c r="C32" s="189"/>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367"/>
      <c r="AG32" s="75"/>
      <c r="AH32" s="75"/>
      <c r="AI32" s="78"/>
      <c r="AJ32" s="78"/>
      <c r="AK32" s="103"/>
      <c r="AL32" s="105"/>
      <c r="AM32" s="105"/>
      <c r="AN32" s="105"/>
      <c r="AO32" s="105"/>
      <c r="AP32" s="103"/>
      <c r="AQ32" s="103"/>
      <c r="AR32" s="75"/>
      <c r="AS32" s="75"/>
      <c r="AT32" s="75"/>
      <c r="BK32" s="75"/>
    </row>
    <row r="33" spans="2:63" s="106" customFormat="1" ht="11.65"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367"/>
      <c r="AG33" s="75"/>
      <c r="AH33" s="75"/>
      <c r="AI33" s="78"/>
      <c r="AJ33" s="78"/>
      <c r="AK33" s="103"/>
      <c r="AL33" s="105"/>
      <c r="AM33" s="105"/>
      <c r="AN33" s="105"/>
      <c r="AO33" s="105"/>
      <c r="AP33" s="103"/>
      <c r="AQ33" s="103"/>
      <c r="AR33" s="75"/>
      <c r="AS33" s="75"/>
      <c r="AT33" s="75"/>
      <c r="BK33" s="75"/>
    </row>
    <row r="34" spans="2:63" s="106" customFormat="1" ht="11.65"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367"/>
      <c r="AG34" s="75"/>
      <c r="AH34" s="75"/>
      <c r="AI34" s="78"/>
      <c r="AJ34" s="78"/>
      <c r="AK34" s="103"/>
      <c r="AL34" s="105"/>
      <c r="AM34" s="105"/>
      <c r="AN34" s="105"/>
      <c r="AO34" s="105"/>
      <c r="AP34" s="103"/>
      <c r="AQ34" s="103"/>
      <c r="AR34" s="75"/>
      <c r="AS34" s="75"/>
      <c r="AT34" s="75"/>
      <c r="BK34" s="75"/>
    </row>
    <row r="35" spans="2:63" s="106" customFormat="1" ht="11.65"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367"/>
      <c r="AG35" s="75"/>
      <c r="AH35" s="75"/>
      <c r="AI35" s="78"/>
      <c r="AJ35" s="78"/>
      <c r="AK35" s="103"/>
      <c r="AL35" s="105"/>
      <c r="AM35" s="105"/>
      <c r="AN35" s="105"/>
      <c r="AO35" s="105"/>
      <c r="AP35" s="103"/>
      <c r="AQ35" s="103"/>
      <c r="AR35" s="75"/>
      <c r="AS35" s="75"/>
      <c r="AT35" s="75"/>
      <c r="BK35" s="75"/>
    </row>
    <row r="36" spans="2:63" s="106" customFormat="1" ht="11.65" customHeight="1" x14ac:dyDescent="0.25">
      <c r="B36" s="102"/>
      <c r="C36" s="103"/>
      <c r="D36" s="104"/>
      <c r="E36" s="78"/>
      <c r="F36" s="78"/>
      <c r="G36" s="78"/>
      <c r="H36" s="78"/>
      <c r="I36" s="78"/>
      <c r="J36" s="78"/>
      <c r="K36" s="78"/>
      <c r="L36" s="78"/>
      <c r="M36" s="78"/>
      <c r="N36" s="78"/>
      <c r="O36" s="78"/>
      <c r="P36" s="78"/>
      <c r="Q36" s="78"/>
      <c r="R36" s="78"/>
      <c r="S36" s="78"/>
      <c r="T36" s="78"/>
      <c r="U36" s="103"/>
      <c r="V36" s="103"/>
      <c r="W36" s="78"/>
      <c r="X36" s="78"/>
      <c r="Y36" s="78"/>
      <c r="Z36" s="102"/>
      <c r="AA36" s="75"/>
      <c r="AB36" s="78"/>
      <c r="AC36" s="78"/>
      <c r="AD36" s="78"/>
      <c r="AE36" s="78"/>
      <c r="AF36" s="367"/>
      <c r="AG36" s="75"/>
      <c r="AH36" s="75"/>
      <c r="AI36" s="78"/>
      <c r="AJ36" s="78"/>
      <c r="AK36" s="103"/>
      <c r="AL36" s="105"/>
      <c r="AM36" s="105"/>
      <c r="AN36" s="105"/>
      <c r="AO36" s="105"/>
      <c r="AP36" s="103"/>
      <c r="AQ36" s="103"/>
      <c r="AR36" s="75"/>
      <c r="AS36" s="75"/>
      <c r="AT36" s="75"/>
      <c r="BK36" s="75"/>
    </row>
    <row r="37" spans="2:63" s="106" customFormat="1" ht="12.6" customHeight="1" x14ac:dyDescent="0.25">
      <c r="B37" s="102"/>
      <c r="C37" s="103"/>
      <c r="D37" s="104"/>
      <c r="E37" s="78"/>
      <c r="F37" s="78"/>
      <c r="G37" s="78"/>
      <c r="H37" s="78"/>
      <c r="I37" s="78"/>
      <c r="J37" s="78"/>
      <c r="K37" s="78"/>
      <c r="L37" s="78"/>
      <c r="M37" s="78"/>
      <c r="N37" s="78"/>
      <c r="O37" s="78"/>
      <c r="P37" s="78"/>
      <c r="Q37" s="78"/>
      <c r="R37" s="78"/>
      <c r="S37" s="78"/>
      <c r="T37" s="78"/>
      <c r="U37" s="103"/>
      <c r="V37" s="103"/>
      <c r="W37" s="78"/>
      <c r="X37" s="78"/>
      <c r="Y37" s="78"/>
      <c r="Z37" s="102"/>
      <c r="AA37" s="75"/>
      <c r="AB37" s="78"/>
      <c r="AC37" s="78"/>
      <c r="AD37" s="78"/>
      <c r="AE37" s="78"/>
      <c r="AF37" s="367"/>
      <c r="AG37" s="75"/>
      <c r="AH37" s="75"/>
      <c r="AI37" s="78"/>
      <c r="AJ37" s="78"/>
      <c r="AK37" s="103"/>
      <c r="AL37" s="105"/>
      <c r="AM37" s="105"/>
      <c r="AN37" s="105"/>
      <c r="AO37" s="105"/>
      <c r="AP37" s="103"/>
      <c r="AQ37" s="103"/>
      <c r="AR37" s="75"/>
      <c r="AS37" s="75"/>
      <c r="AT37" s="75"/>
      <c r="BK37" s="75"/>
    </row>
    <row r="38" spans="2:63" s="106" customFormat="1" ht="12.6" customHeight="1" x14ac:dyDescent="0.25">
      <c r="B38" s="102"/>
      <c r="C38" s="103"/>
      <c r="D38" s="104"/>
      <c r="E38" s="78"/>
      <c r="F38" s="78"/>
      <c r="G38" s="78"/>
      <c r="H38" s="78"/>
      <c r="I38" s="78"/>
      <c r="J38" s="78"/>
      <c r="K38" s="78"/>
      <c r="L38" s="78"/>
      <c r="M38" s="78"/>
      <c r="N38" s="78"/>
      <c r="O38" s="78"/>
      <c r="P38" s="78"/>
      <c r="Q38" s="78"/>
      <c r="R38" s="78"/>
      <c r="S38" s="78"/>
      <c r="T38" s="78"/>
      <c r="U38" s="103"/>
      <c r="V38" s="103"/>
      <c r="W38" s="78"/>
      <c r="X38" s="78"/>
      <c r="Y38" s="78"/>
      <c r="Z38" s="102"/>
      <c r="AA38" s="75"/>
      <c r="AB38" s="78"/>
      <c r="AC38" s="78"/>
      <c r="AD38" s="78"/>
      <c r="AE38" s="78"/>
      <c r="AF38" s="367"/>
      <c r="AG38" s="75"/>
      <c r="AH38" s="75"/>
      <c r="AI38" s="78"/>
      <c r="AJ38" s="78"/>
      <c r="AK38" s="103"/>
      <c r="AL38" s="105"/>
      <c r="AM38" s="105"/>
      <c r="AN38" s="105"/>
      <c r="AO38" s="105"/>
      <c r="AP38" s="103"/>
      <c r="AQ38" s="103"/>
      <c r="AR38" s="75"/>
      <c r="AS38" s="75"/>
      <c r="AT38" s="75"/>
      <c r="BK38" s="75"/>
    </row>
    <row r="39" spans="2:63" s="106" customFormat="1" ht="11.65" customHeight="1" x14ac:dyDescent="0.25">
      <c r="B39" s="102"/>
      <c r="C39" s="103"/>
      <c r="D39" s="104"/>
      <c r="E39" s="78"/>
      <c r="F39" s="78"/>
      <c r="G39" s="78"/>
      <c r="H39" s="78"/>
      <c r="I39" s="78"/>
      <c r="J39" s="78"/>
      <c r="K39" s="78"/>
      <c r="L39" s="78"/>
      <c r="M39" s="78"/>
      <c r="N39" s="78"/>
      <c r="O39" s="78"/>
      <c r="P39" s="78"/>
      <c r="Q39" s="78"/>
      <c r="R39" s="78"/>
      <c r="S39" s="78"/>
      <c r="T39" s="78"/>
      <c r="U39" s="103"/>
      <c r="V39" s="103"/>
      <c r="W39" s="78"/>
      <c r="X39" s="78"/>
      <c r="Y39" s="78"/>
      <c r="Z39" s="102"/>
      <c r="AA39" s="75"/>
      <c r="AB39" s="78"/>
      <c r="AC39" s="78"/>
      <c r="AD39" s="78"/>
      <c r="AE39" s="78"/>
      <c r="AF39" s="367"/>
      <c r="AG39" s="75"/>
      <c r="AH39" s="75"/>
      <c r="AI39" s="78"/>
      <c r="AJ39" s="78"/>
      <c r="AK39" s="103"/>
      <c r="AL39" s="105"/>
      <c r="AM39" s="105"/>
      <c r="AN39" s="105"/>
      <c r="AO39" s="105"/>
      <c r="AP39" s="103"/>
      <c r="AQ39" s="103"/>
      <c r="AR39" s="75"/>
      <c r="AS39" s="75"/>
      <c r="AT39" s="75"/>
      <c r="BK39" s="75"/>
    </row>
    <row r="40" spans="2:63" s="106" customFormat="1" ht="11.65" customHeight="1" x14ac:dyDescent="0.25">
      <c r="B40" s="102"/>
      <c r="C40" s="103"/>
      <c r="D40" s="104"/>
      <c r="E40" s="78"/>
      <c r="F40" s="78"/>
      <c r="G40" s="78"/>
      <c r="H40" s="78"/>
      <c r="I40" s="78"/>
      <c r="J40" s="78"/>
      <c r="K40" s="78"/>
      <c r="L40" s="78"/>
      <c r="M40" s="78"/>
      <c r="N40" s="78"/>
      <c r="O40" s="78"/>
      <c r="P40" s="78"/>
      <c r="Q40" s="78"/>
      <c r="R40" s="78"/>
      <c r="S40" s="78"/>
      <c r="T40" s="78"/>
      <c r="U40" s="103"/>
      <c r="V40" s="103"/>
      <c r="W40" s="78"/>
      <c r="X40" s="78"/>
      <c r="Y40" s="78"/>
      <c r="Z40" s="102"/>
      <c r="AA40" s="75"/>
      <c r="AB40" s="78"/>
      <c r="AC40" s="78"/>
      <c r="AD40" s="78"/>
      <c r="AE40" s="78"/>
      <c r="AF40" s="367"/>
      <c r="AG40" s="75"/>
      <c r="AH40" s="75"/>
      <c r="AI40" s="78"/>
      <c r="AJ40" s="78"/>
      <c r="AK40" s="103"/>
      <c r="AL40" s="105"/>
      <c r="AM40" s="105"/>
      <c r="AN40" s="105"/>
      <c r="AO40" s="105"/>
      <c r="AP40" s="103"/>
      <c r="AQ40" s="103"/>
      <c r="AR40" s="75"/>
      <c r="AS40" s="75"/>
      <c r="AT40" s="75"/>
      <c r="BK40" s="75"/>
    </row>
    <row r="41" spans="2:63" s="106" customFormat="1" ht="14.1" customHeight="1" x14ac:dyDescent="0.25">
      <c r="C41" s="105"/>
      <c r="D41" s="75"/>
      <c r="E41" s="75"/>
      <c r="F41" s="75"/>
      <c r="G41" s="75"/>
      <c r="H41" s="75"/>
      <c r="I41" s="75"/>
      <c r="J41" s="75"/>
      <c r="K41" s="75"/>
      <c r="L41" s="75"/>
      <c r="M41" s="75"/>
      <c r="N41" s="75"/>
      <c r="O41" s="75"/>
      <c r="P41" s="75"/>
      <c r="Q41" s="75"/>
      <c r="R41" s="75"/>
      <c r="S41" s="75"/>
      <c r="T41" s="75"/>
      <c r="U41" s="105"/>
      <c r="V41" s="105"/>
      <c r="W41" s="75"/>
      <c r="X41" s="75"/>
      <c r="Y41" s="75"/>
      <c r="Z41" s="102"/>
      <c r="AA41" s="75"/>
      <c r="AB41" s="78"/>
      <c r="AC41" s="78"/>
      <c r="AD41" s="78"/>
      <c r="AE41" s="78"/>
      <c r="AF41" s="367"/>
      <c r="AG41" s="75"/>
      <c r="AH41" s="75"/>
      <c r="AI41" s="78"/>
      <c r="AJ41" s="78"/>
      <c r="AK41" s="103"/>
      <c r="AL41" s="105"/>
      <c r="AM41" s="105"/>
      <c r="AN41" s="105"/>
      <c r="AO41" s="105"/>
      <c r="AP41" s="103"/>
      <c r="AQ41" s="103"/>
      <c r="AR41" s="75"/>
      <c r="AS41" s="75"/>
      <c r="AT41" s="75"/>
      <c r="BK41" s="75"/>
    </row>
    <row r="42" spans="2:63" s="106" customFormat="1" ht="11.65" customHeight="1" x14ac:dyDescent="0.25">
      <c r="C42" s="105"/>
      <c r="D42" s="75"/>
      <c r="E42" s="75"/>
      <c r="F42" s="75"/>
      <c r="G42" s="75"/>
      <c r="H42" s="75"/>
      <c r="I42" s="75"/>
      <c r="J42" s="75"/>
      <c r="K42" s="75"/>
      <c r="L42" s="75"/>
      <c r="M42" s="75"/>
      <c r="N42" s="75"/>
      <c r="O42" s="75"/>
      <c r="P42" s="75"/>
      <c r="Q42" s="75"/>
      <c r="R42" s="75"/>
      <c r="S42" s="75"/>
      <c r="T42" s="75"/>
      <c r="U42" s="105"/>
      <c r="V42" s="105"/>
      <c r="W42" s="75"/>
      <c r="X42" s="75"/>
      <c r="Y42" s="75"/>
      <c r="Z42" s="102"/>
      <c r="AA42" s="75"/>
      <c r="AB42" s="78"/>
      <c r="AC42" s="78"/>
      <c r="AD42" s="78"/>
      <c r="AE42" s="78"/>
      <c r="AF42" s="367"/>
      <c r="AG42" s="75"/>
      <c r="AH42" s="75"/>
      <c r="AI42" s="78"/>
      <c r="AJ42" s="78"/>
      <c r="AK42" s="103"/>
      <c r="AL42" s="105"/>
      <c r="AM42" s="105"/>
      <c r="AN42" s="105"/>
      <c r="AO42" s="105"/>
      <c r="AP42" s="103"/>
      <c r="AQ42" s="103"/>
      <c r="AR42" s="75"/>
      <c r="AS42" s="75"/>
      <c r="AT42" s="75"/>
      <c r="BK42" s="75"/>
    </row>
    <row r="43" spans="2:63" s="106" customFormat="1" ht="11.65" customHeight="1" x14ac:dyDescent="0.25">
      <c r="C43" s="105"/>
      <c r="D43" s="75"/>
      <c r="E43" s="75"/>
      <c r="F43" s="75"/>
      <c r="G43" s="75"/>
      <c r="H43" s="75"/>
      <c r="I43" s="75"/>
      <c r="J43" s="75"/>
      <c r="K43" s="75"/>
      <c r="L43" s="75"/>
      <c r="M43" s="75"/>
      <c r="N43" s="75"/>
      <c r="O43" s="75"/>
      <c r="P43" s="75"/>
      <c r="Q43" s="75"/>
      <c r="R43" s="75"/>
      <c r="S43" s="75"/>
      <c r="T43" s="75"/>
      <c r="U43" s="105"/>
      <c r="V43" s="105"/>
      <c r="W43" s="75"/>
      <c r="X43" s="75"/>
      <c r="Y43" s="75"/>
      <c r="Z43" s="102"/>
      <c r="AA43" s="75"/>
      <c r="AB43" s="78"/>
      <c r="AC43" s="78"/>
      <c r="AD43" s="78"/>
      <c r="AE43" s="78"/>
      <c r="AF43" s="367"/>
      <c r="AG43" s="75"/>
      <c r="AH43" s="75"/>
      <c r="AI43" s="78"/>
      <c r="AJ43" s="78"/>
      <c r="AK43" s="103"/>
      <c r="AL43" s="105"/>
      <c r="AM43" s="105"/>
      <c r="AN43" s="105"/>
      <c r="AO43" s="105"/>
      <c r="AP43" s="103"/>
      <c r="AQ43" s="103"/>
      <c r="AR43" s="75"/>
      <c r="AS43" s="75"/>
      <c r="AT43" s="75"/>
      <c r="BK43" s="75"/>
    </row>
    <row r="44" spans="2:63" s="106" customFormat="1" ht="11.65" customHeight="1" x14ac:dyDescent="0.25">
      <c r="C44" s="105"/>
      <c r="D44" s="75"/>
      <c r="E44" s="75"/>
      <c r="F44" s="75"/>
      <c r="G44" s="75"/>
      <c r="H44" s="75"/>
      <c r="I44" s="75"/>
      <c r="J44" s="75"/>
      <c r="K44" s="75"/>
      <c r="L44" s="75"/>
      <c r="M44" s="75"/>
      <c r="N44" s="75"/>
      <c r="O44" s="75"/>
      <c r="P44" s="75"/>
      <c r="Q44" s="75"/>
      <c r="R44" s="75"/>
      <c r="S44" s="75"/>
      <c r="T44" s="75"/>
      <c r="U44" s="105"/>
      <c r="V44" s="105"/>
      <c r="W44" s="75"/>
      <c r="X44" s="75"/>
      <c r="Y44" s="75"/>
      <c r="Z44" s="102"/>
      <c r="AA44" s="75"/>
      <c r="AB44" s="78"/>
      <c r="AC44" s="78"/>
      <c r="AD44" s="78"/>
      <c r="AE44" s="78"/>
      <c r="AF44" s="367"/>
      <c r="AG44" s="75"/>
      <c r="AH44" s="75"/>
      <c r="AI44" s="78"/>
      <c r="AJ44" s="78"/>
      <c r="AK44" s="103"/>
      <c r="AL44" s="105"/>
      <c r="AM44" s="105"/>
      <c r="AN44" s="105"/>
      <c r="AO44" s="105"/>
      <c r="AP44" s="103"/>
      <c r="AQ44" s="103"/>
      <c r="AR44" s="75"/>
      <c r="AS44" s="75"/>
      <c r="AT44" s="75"/>
      <c r="BK44" s="75"/>
    </row>
  </sheetData>
  <sheetProtection selectLockedCells="1" selectUnlockedCells="1"/>
  <mergeCells count="58">
    <mergeCell ref="C5:Q6"/>
    <mergeCell ref="R2:AI4"/>
    <mergeCell ref="AJ2:AU2"/>
    <mergeCell ref="AV2:BJ2"/>
    <mergeCell ref="AJ3:AU3"/>
    <mergeCell ref="AV3:BJ3"/>
    <mergeCell ref="AJ4:AU4"/>
    <mergeCell ref="AV4:BJ4"/>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B8:C8"/>
    <mergeCell ref="D8:AL8"/>
    <mergeCell ref="AN8:AT8"/>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AA11:AA12"/>
    <mergeCell ref="AB11:AB12"/>
    <mergeCell ref="AC11:AC12"/>
    <mergeCell ref="AD11:AD12"/>
    <mergeCell ref="AE11:AE12"/>
    <mergeCell ref="AF11:AH11"/>
    <mergeCell ref="AI11:AI12"/>
    <mergeCell ref="AJ11:AJ12"/>
    <mergeCell ref="AK11:AQ11"/>
    <mergeCell ref="AR11:AR12"/>
    <mergeCell ref="AT11:AT12"/>
    <mergeCell ref="AU11:AX11"/>
    <mergeCell ref="AY11:BB11"/>
    <mergeCell ref="BC11:BF11"/>
    <mergeCell ref="BG11:BJ11"/>
  </mergeCells>
  <dataValidations count="11">
    <dataValidation type="list" operator="equal" allowBlank="1" showErrorMessage="1" sqref="AP22:AQ44">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2:Z44">
      <formula1>"Eficacia,Eficiencia,Efectividad,"</formula1>
      <formula2>0</formula2>
    </dataValidation>
    <dataValidation operator="equal" allowBlank="1" showErrorMessage="1" sqref="AK7">
      <formula1>0</formula1>
      <formula2>0</formula2>
    </dataValidation>
    <dataValidation type="list" operator="equal" allowBlank="1" showErrorMessage="1" sqref="AK22:AK44">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R20:AS20">
      <formula1>NA()</formula1>
      <formula2>0</formula2>
    </dataValidation>
    <dataValidation type="list" operator="equal" allowBlank="1" showErrorMessage="1" sqref="AB13:AB44">
      <formula1>"Alcaldía Local,Central,Sectorial,"</formula1>
      <formula2>0</formula2>
    </dataValidation>
    <dataValidation type="list" operator="equal" allowBlank="1" showErrorMessage="1" sqref="AC13:AC44">
      <formula1>"Coeficiente,Índice o razón,Porcentaje,Tasa,Valor absoluto"</formula1>
      <formula2>0</formula2>
    </dataValidation>
    <dataValidation type="list" operator="equal" allowBlank="1" showErrorMessage="1" sqref="AD13:AD44">
      <formula1>"Diario,Semanal,Mensual,Bimestral ,Trimestral,Semestral ,Anual"</formula1>
      <formula2>0</formula2>
    </dataValidation>
    <dataValidation type="list" operator="equal" allowBlank="1" showErrorMessage="1" sqref="AE13:AE44">
      <formula1>"Alta ,Media ,Baja"</formula1>
      <formula2>0</formula2>
    </dataValidation>
    <dataValidation type="list" operator="equal" allowBlank="1" showErrorMessage="1" sqref="AI13:AI44">
      <formula1>"Gestión"</formula1>
      <formula2>0</formula2>
    </dataValidation>
    <dataValidation type="list" operator="equal" allowBlank="1" showErrorMessage="1" sqref="AJ13:AJ44">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CPAD\OAP\POA\[3.3 CARCEL DISTRITAL 19-01-2022.xlsx]datos'!#REF!</xm:f>
          </x14:formula1>
          <xm:sqref>AM7:AT7 AK13:AK21 AO13:AO21</xm:sqref>
        </x14:dataValidation>
        <x14:dataValidation type="list" operator="equal" allowBlank="1" showErrorMessage="1">
          <x14:formula1>
            <xm:f>'D:\AAA SDSCJ CPAD\OAP\POA\[3.3 CARCEL DISTRITAL 19-01-2022.xlsx]datos'!#REF!</xm:f>
          </x14:formula1>
          <xm:sqref>AP13:AQ21</xm:sqref>
        </x14:dataValidation>
        <x14:dataValidation type="list" errorStyle="information" operator="equal" showInputMessage="1" showErrorMessage="1" prompt="Escoja el Proceso del Menú desplegable">
          <x14:formula1>
            <xm:f>'D:\AAA SDSCJ CPAD\OAP\POA\[3.3 CARCEL DISTRITAL 19-01-2022.xlsx]datos'!#REF!</xm:f>
          </x14:formula1>
          <xm:sqref>D7:Z7</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0"/>
  <sheetViews>
    <sheetView showGridLines="0" zoomScale="70" zoomScaleNormal="70" workbookViewId="0">
      <selection activeCell="R2" sqref="R2:AI4"/>
    </sheetView>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6" width="22.85546875" style="106" customWidth="1"/>
    <col min="47" max="48" width="20.5703125" style="106" hidden="1" customWidth="1"/>
    <col min="49" max="49" width="43.42578125" style="106" hidden="1" customWidth="1"/>
    <col min="50" max="50" width="33.7109375" style="76" hidden="1" customWidth="1"/>
    <col min="51" max="54" width="20.5703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77"/>
  </cols>
  <sheetData>
    <row r="1" spans="2:251"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c r="AV1" s="71"/>
      <c r="AW1" s="71"/>
      <c r="AX1" s="68"/>
      <c r="AY1" s="68"/>
      <c r="AZ1" s="68"/>
      <c r="BA1" s="68"/>
      <c r="BB1" s="68"/>
      <c r="BC1" s="68"/>
      <c r="BD1" s="68"/>
      <c r="BE1" s="68"/>
      <c r="BF1" s="68"/>
      <c r="BG1" s="68"/>
      <c r="BH1" s="68"/>
      <c r="BI1" s="68"/>
      <c r="BJ1" s="68"/>
      <c r="BK1" s="70"/>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2:251" ht="12" customHeight="1" x14ac:dyDescent="0.25">
      <c r="B2" s="718"/>
      <c r="C2" s="735" t="s">
        <v>0</v>
      </c>
      <c r="D2" s="735"/>
      <c r="E2" s="735"/>
      <c r="F2" s="735"/>
      <c r="G2" s="735"/>
      <c r="H2" s="735"/>
      <c r="I2" s="735"/>
      <c r="J2" s="735"/>
      <c r="K2" s="735"/>
      <c r="L2" s="735"/>
      <c r="M2" s="735"/>
      <c r="N2" s="735"/>
      <c r="O2" s="735"/>
      <c r="P2" s="735"/>
      <c r="Q2" s="735"/>
      <c r="R2" s="732" t="s">
        <v>1</v>
      </c>
      <c r="S2" s="732"/>
      <c r="T2" s="732"/>
      <c r="U2" s="732"/>
      <c r="V2" s="732"/>
      <c r="W2" s="732"/>
      <c r="X2" s="732"/>
      <c r="Y2" s="732"/>
      <c r="Z2" s="732"/>
      <c r="AA2" s="732"/>
      <c r="AB2" s="732"/>
      <c r="AC2" s="732"/>
      <c r="AD2" s="732"/>
      <c r="AE2" s="732"/>
      <c r="AF2" s="732"/>
      <c r="AG2" s="732"/>
      <c r="AH2" s="732"/>
      <c r="AI2" s="732"/>
      <c r="AJ2" s="734" t="s">
        <v>2</v>
      </c>
      <c r="AK2" s="734"/>
      <c r="AL2" s="734"/>
      <c r="AM2" s="734"/>
      <c r="AN2" s="734"/>
      <c r="AO2" s="734"/>
      <c r="AP2" s="734"/>
      <c r="AQ2" s="734"/>
      <c r="AR2" s="734"/>
      <c r="AS2" s="734"/>
      <c r="AT2" s="734"/>
      <c r="AU2" s="734"/>
      <c r="AV2" s="735" t="s">
        <v>3</v>
      </c>
      <c r="AW2" s="735"/>
      <c r="AX2" s="735"/>
      <c r="AY2" s="735"/>
      <c r="AZ2" s="735"/>
      <c r="BA2" s="735"/>
      <c r="BB2" s="735"/>
      <c r="BC2" s="735"/>
      <c r="BD2" s="735"/>
      <c r="BE2" s="735"/>
      <c r="BF2" s="735"/>
      <c r="BG2" s="735"/>
      <c r="BH2" s="735"/>
      <c r="BI2" s="735"/>
      <c r="BJ2" s="736"/>
    </row>
    <row r="3" spans="2:251" ht="12" customHeight="1" x14ac:dyDescent="0.25">
      <c r="B3" s="719"/>
      <c r="C3" s="728"/>
      <c r="D3" s="728"/>
      <c r="E3" s="728"/>
      <c r="F3" s="728"/>
      <c r="G3" s="728"/>
      <c r="H3" s="728"/>
      <c r="I3" s="728"/>
      <c r="J3" s="728"/>
      <c r="K3" s="728"/>
      <c r="L3" s="728"/>
      <c r="M3" s="728"/>
      <c r="N3" s="728"/>
      <c r="O3" s="728"/>
      <c r="P3" s="728"/>
      <c r="Q3" s="728"/>
      <c r="R3" s="733"/>
      <c r="S3" s="733"/>
      <c r="T3" s="733"/>
      <c r="U3" s="733"/>
      <c r="V3" s="733"/>
      <c r="W3" s="733"/>
      <c r="X3" s="733"/>
      <c r="Y3" s="733"/>
      <c r="Z3" s="733"/>
      <c r="AA3" s="733"/>
      <c r="AB3" s="733"/>
      <c r="AC3" s="733"/>
      <c r="AD3" s="733"/>
      <c r="AE3" s="733"/>
      <c r="AF3" s="733"/>
      <c r="AG3" s="733"/>
      <c r="AH3" s="733"/>
      <c r="AI3" s="733"/>
      <c r="AJ3" s="737" t="s">
        <v>4</v>
      </c>
      <c r="AK3" s="737"/>
      <c r="AL3" s="737"/>
      <c r="AM3" s="737"/>
      <c r="AN3" s="737"/>
      <c r="AO3" s="737"/>
      <c r="AP3" s="737"/>
      <c r="AQ3" s="737"/>
      <c r="AR3" s="737"/>
      <c r="AS3" s="737"/>
      <c r="AT3" s="737"/>
      <c r="AU3" s="737"/>
      <c r="AV3" s="710">
        <v>3</v>
      </c>
      <c r="AW3" s="710"/>
      <c r="AX3" s="710"/>
      <c r="AY3" s="710"/>
      <c r="AZ3" s="710"/>
      <c r="BA3" s="710"/>
      <c r="BB3" s="710"/>
      <c r="BC3" s="710"/>
      <c r="BD3" s="710"/>
      <c r="BE3" s="710"/>
      <c r="BF3" s="710"/>
      <c r="BG3" s="710"/>
      <c r="BH3" s="710"/>
      <c r="BI3" s="710"/>
      <c r="BJ3" s="711"/>
    </row>
    <row r="4" spans="2:251" ht="12" customHeight="1" x14ac:dyDescent="0.25">
      <c r="B4" s="719"/>
      <c r="C4" s="728"/>
      <c r="D4" s="728"/>
      <c r="E4" s="728"/>
      <c r="F4" s="728"/>
      <c r="G4" s="728"/>
      <c r="H4" s="728"/>
      <c r="I4" s="728"/>
      <c r="J4" s="728"/>
      <c r="K4" s="728"/>
      <c r="L4" s="728"/>
      <c r="M4" s="728"/>
      <c r="N4" s="728"/>
      <c r="O4" s="728"/>
      <c r="P4" s="728"/>
      <c r="Q4" s="728"/>
      <c r="R4" s="733"/>
      <c r="S4" s="733"/>
      <c r="T4" s="733"/>
      <c r="U4" s="733"/>
      <c r="V4" s="733"/>
      <c r="W4" s="733"/>
      <c r="X4" s="733"/>
      <c r="Y4" s="733"/>
      <c r="Z4" s="733"/>
      <c r="AA4" s="733"/>
      <c r="AB4" s="733"/>
      <c r="AC4" s="733"/>
      <c r="AD4" s="733"/>
      <c r="AE4" s="733"/>
      <c r="AF4" s="733"/>
      <c r="AG4" s="733"/>
      <c r="AH4" s="733"/>
      <c r="AI4" s="733"/>
      <c r="AJ4" s="737" t="s">
        <v>5</v>
      </c>
      <c r="AK4" s="737"/>
      <c r="AL4" s="737"/>
      <c r="AM4" s="737"/>
      <c r="AN4" s="737"/>
      <c r="AO4" s="737"/>
      <c r="AP4" s="737"/>
      <c r="AQ4" s="737"/>
      <c r="AR4" s="737"/>
      <c r="AS4" s="737"/>
      <c r="AT4" s="737"/>
      <c r="AU4" s="737"/>
      <c r="AV4" s="738">
        <v>42741</v>
      </c>
      <c r="AW4" s="738"/>
      <c r="AX4" s="738"/>
      <c r="AY4" s="738"/>
      <c r="AZ4" s="738"/>
      <c r="BA4" s="738"/>
      <c r="BB4" s="738"/>
      <c r="BC4" s="738"/>
      <c r="BD4" s="738"/>
      <c r="BE4" s="738"/>
      <c r="BF4" s="738"/>
      <c r="BG4" s="738"/>
      <c r="BH4" s="738"/>
      <c r="BI4" s="738"/>
      <c r="BJ4" s="739"/>
    </row>
    <row r="5" spans="2:251" ht="12" customHeight="1" x14ac:dyDescent="0.25">
      <c r="B5" s="719"/>
      <c r="C5" s="728" t="s">
        <v>6</v>
      </c>
      <c r="D5" s="728"/>
      <c r="E5" s="728"/>
      <c r="F5" s="728"/>
      <c r="G5" s="728"/>
      <c r="H5" s="728"/>
      <c r="I5" s="728"/>
      <c r="J5" s="728"/>
      <c r="K5" s="728"/>
      <c r="L5" s="728"/>
      <c r="M5" s="728"/>
      <c r="N5" s="728"/>
      <c r="O5" s="728"/>
      <c r="P5" s="728"/>
      <c r="Q5" s="728"/>
      <c r="R5" s="733" t="s">
        <v>7</v>
      </c>
      <c r="S5" s="733"/>
      <c r="T5" s="733"/>
      <c r="U5" s="733"/>
      <c r="V5" s="733"/>
      <c r="W5" s="733"/>
      <c r="X5" s="733"/>
      <c r="Y5" s="733"/>
      <c r="Z5" s="733"/>
      <c r="AA5" s="733"/>
      <c r="AB5" s="733"/>
      <c r="AC5" s="733"/>
      <c r="AD5" s="733"/>
      <c r="AE5" s="733"/>
      <c r="AF5" s="733"/>
      <c r="AG5" s="733"/>
      <c r="AH5" s="733"/>
      <c r="AI5" s="733"/>
      <c r="AJ5" s="737" t="s">
        <v>8</v>
      </c>
      <c r="AK5" s="737"/>
      <c r="AL5" s="737"/>
      <c r="AM5" s="737"/>
      <c r="AN5" s="737"/>
      <c r="AO5" s="737"/>
      <c r="AP5" s="737"/>
      <c r="AQ5" s="737"/>
      <c r="AR5" s="737"/>
      <c r="AS5" s="737"/>
      <c r="AT5" s="737"/>
      <c r="AU5" s="737"/>
      <c r="AV5" s="710" t="s">
        <v>9</v>
      </c>
      <c r="AW5" s="710"/>
      <c r="AX5" s="710"/>
      <c r="AY5" s="710"/>
      <c r="AZ5" s="710"/>
      <c r="BA5" s="710"/>
      <c r="BB5" s="710"/>
      <c r="BC5" s="710"/>
      <c r="BD5" s="710"/>
      <c r="BE5" s="710"/>
      <c r="BF5" s="710"/>
      <c r="BG5" s="710"/>
      <c r="BH5" s="710"/>
      <c r="BI5" s="710"/>
      <c r="BJ5" s="711"/>
    </row>
    <row r="6" spans="2:251" ht="12" customHeight="1" x14ac:dyDescent="0.25">
      <c r="B6" s="719"/>
      <c r="C6" s="728"/>
      <c r="D6" s="728"/>
      <c r="E6" s="728"/>
      <c r="F6" s="728"/>
      <c r="G6" s="728"/>
      <c r="H6" s="728"/>
      <c r="I6" s="728"/>
      <c r="J6" s="728"/>
      <c r="K6" s="728"/>
      <c r="L6" s="728"/>
      <c r="M6" s="728"/>
      <c r="N6" s="728"/>
      <c r="O6" s="728"/>
      <c r="P6" s="728"/>
      <c r="Q6" s="728"/>
      <c r="R6" s="733"/>
      <c r="S6" s="733"/>
      <c r="T6" s="733"/>
      <c r="U6" s="733"/>
      <c r="V6" s="733"/>
      <c r="W6" s="733"/>
      <c r="X6" s="733"/>
      <c r="Y6" s="733"/>
      <c r="Z6" s="733"/>
      <c r="AA6" s="733"/>
      <c r="AB6" s="733"/>
      <c r="AC6" s="733"/>
      <c r="AD6" s="733"/>
      <c r="AE6" s="733"/>
      <c r="AF6" s="733"/>
      <c r="AG6" s="733"/>
      <c r="AH6" s="733"/>
      <c r="AI6" s="733"/>
      <c r="AJ6" s="737"/>
      <c r="AK6" s="737"/>
      <c r="AL6" s="737"/>
      <c r="AM6" s="737"/>
      <c r="AN6" s="737"/>
      <c r="AO6" s="737"/>
      <c r="AP6" s="737"/>
      <c r="AQ6" s="737"/>
      <c r="AR6" s="737"/>
      <c r="AS6" s="737"/>
      <c r="AT6" s="737"/>
      <c r="AU6" s="737"/>
      <c r="AV6" s="710"/>
      <c r="AW6" s="710"/>
      <c r="AX6" s="710"/>
      <c r="AY6" s="710"/>
      <c r="AZ6" s="710"/>
      <c r="BA6" s="710"/>
      <c r="BB6" s="710"/>
      <c r="BC6" s="710"/>
      <c r="BD6" s="710"/>
      <c r="BE6" s="710"/>
      <c r="BF6" s="710"/>
      <c r="BG6" s="710"/>
      <c r="BH6" s="710"/>
      <c r="BI6" s="710"/>
      <c r="BJ6" s="711"/>
    </row>
    <row r="7" spans="2:251" s="79" customFormat="1" ht="25.5" customHeight="1" x14ac:dyDescent="0.25">
      <c r="B7" s="740" t="s">
        <v>10</v>
      </c>
      <c r="C7" s="741"/>
      <c r="D7" s="725" t="s">
        <v>663</v>
      </c>
      <c r="E7" s="725"/>
      <c r="F7" s="725"/>
      <c r="G7" s="725"/>
      <c r="H7" s="725"/>
      <c r="I7" s="725"/>
      <c r="J7" s="725"/>
      <c r="K7" s="725"/>
      <c r="L7" s="725"/>
      <c r="M7" s="725"/>
      <c r="N7" s="725"/>
      <c r="O7" s="725"/>
      <c r="P7" s="725"/>
      <c r="Q7" s="725"/>
      <c r="R7" s="725"/>
      <c r="S7" s="725"/>
      <c r="T7" s="725"/>
      <c r="U7" s="725"/>
      <c r="V7" s="725"/>
      <c r="W7" s="725"/>
      <c r="X7" s="725"/>
      <c r="Y7" s="725"/>
      <c r="Z7" s="725"/>
      <c r="AA7" s="725" t="s">
        <v>12</v>
      </c>
      <c r="AB7" s="725"/>
      <c r="AC7" s="728" t="s">
        <v>664</v>
      </c>
      <c r="AD7" s="728"/>
      <c r="AE7" s="728"/>
      <c r="AF7" s="728"/>
      <c r="AG7" s="728"/>
      <c r="AH7" s="728"/>
      <c r="AI7" s="728"/>
      <c r="AJ7" s="728"/>
      <c r="AK7" s="727" t="s">
        <v>14</v>
      </c>
      <c r="AL7" s="727"/>
      <c r="AM7" s="716" t="s">
        <v>317</v>
      </c>
      <c r="AN7" s="716"/>
      <c r="AO7" s="716"/>
      <c r="AP7" s="716"/>
      <c r="AQ7" s="716"/>
      <c r="AR7" s="716"/>
      <c r="AS7" s="716"/>
      <c r="AT7" s="716"/>
      <c r="AU7" s="716"/>
      <c r="AV7" s="716"/>
      <c r="AW7" s="716"/>
      <c r="AX7" s="716"/>
      <c r="AY7" s="716"/>
      <c r="AZ7" s="716"/>
      <c r="BA7" s="716"/>
      <c r="BB7" s="716"/>
      <c r="BC7" s="716"/>
      <c r="BD7" s="716"/>
      <c r="BE7" s="716"/>
      <c r="BF7" s="716"/>
      <c r="BG7" s="716"/>
      <c r="BH7" s="716"/>
      <c r="BI7" s="716"/>
      <c r="BJ7" s="717"/>
      <c r="BK7" s="78"/>
    </row>
    <row r="8" spans="2:251" s="79" customFormat="1" ht="25.5" customHeight="1" x14ac:dyDescent="0.25">
      <c r="B8" s="740" t="s">
        <v>16</v>
      </c>
      <c r="C8" s="741"/>
      <c r="D8" s="716" t="s">
        <v>665</v>
      </c>
      <c r="E8" s="716"/>
      <c r="F8" s="716"/>
      <c r="G8" s="716"/>
      <c r="H8" s="716"/>
      <c r="I8" s="716"/>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c r="AI8" s="716"/>
      <c r="AJ8" s="716"/>
      <c r="AK8" s="716"/>
      <c r="AL8" s="716"/>
      <c r="AM8" s="110" t="s">
        <v>18</v>
      </c>
      <c r="AN8" s="726">
        <v>44566</v>
      </c>
      <c r="AO8" s="727"/>
      <c r="AP8" s="727"/>
      <c r="AQ8" s="727"/>
      <c r="AR8" s="727"/>
      <c r="AS8" s="727"/>
      <c r="AT8" s="727"/>
      <c r="AU8" s="716"/>
      <c r="AV8" s="716"/>
      <c r="AW8" s="716"/>
      <c r="AX8" s="716"/>
      <c r="AY8" s="716"/>
      <c r="AZ8" s="716"/>
      <c r="BA8" s="716"/>
      <c r="BB8" s="716"/>
      <c r="BC8" s="716"/>
      <c r="BD8" s="716"/>
      <c r="BE8" s="716"/>
      <c r="BF8" s="716"/>
      <c r="BG8" s="716"/>
      <c r="BH8" s="716"/>
      <c r="BI8" s="716"/>
      <c r="BJ8" s="717"/>
      <c r="BK8" s="78"/>
    </row>
    <row r="9" spans="2:251" s="79" customFormat="1" ht="25.5" customHeight="1" x14ac:dyDescent="0.25">
      <c r="B9" s="740" t="s">
        <v>176</v>
      </c>
      <c r="C9" s="741"/>
      <c r="D9" s="741"/>
      <c r="E9" s="741"/>
      <c r="F9" s="741"/>
      <c r="G9" s="741"/>
      <c r="H9" s="741"/>
      <c r="I9" s="741"/>
      <c r="J9" s="741"/>
      <c r="K9" s="741"/>
      <c r="L9" s="741"/>
      <c r="M9" s="741"/>
      <c r="N9" s="741"/>
      <c r="O9" s="741"/>
      <c r="P9" s="741"/>
      <c r="Q9" s="741"/>
      <c r="R9" s="741"/>
      <c r="S9" s="741"/>
      <c r="T9" s="741"/>
      <c r="U9" s="741"/>
      <c r="V9" s="741"/>
      <c r="W9" s="741"/>
      <c r="X9" s="741"/>
      <c r="Y9" s="741"/>
      <c r="Z9" s="741"/>
      <c r="AA9" s="741"/>
      <c r="AB9" s="741"/>
      <c r="AC9" s="741"/>
      <c r="AD9" s="741"/>
      <c r="AE9" s="741"/>
      <c r="AF9" s="741"/>
      <c r="AG9" s="741"/>
      <c r="AH9" s="741"/>
      <c r="AI9" s="741"/>
      <c r="AJ9" s="741"/>
      <c r="AK9" s="741"/>
      <c r="AL9" s="741"/>
      <c r="AM9" s="741"/>
      <c r="AN9" s="741"/>
      <c r="AO9" s="741"/>
      <c r="AP9" s="741"/>
      <c r="AQ9" s="741"/>
      <c r="AR9" s="741"/>
      <c r="AS9" s="741"/>
      <c r="AT9" s="741"/>
      <c r="AU9" s="725" t="s">
        <v>177</v>
      </c>
      <c r="AV9" s="716"/>
      <c r="AW9" s="716"/>
      <c r="AX9" s="716"/>
      <c r="AY9" s="716"/>
      <c r="AZ9" s="716"/>
      <c r="BA9" s="716"/>
      <c r="BB9" s="716"/>
      <c r="BC9" s="716"/>
      <c r="BD9" s="716"/>
      <c r="BE9" s="716"/>
      <c r="BF9" s="716"/>
      <c r="BG9" s="716"/>
      <c r="BH9" s="716"/>
      <c r="BI9" s="716"/>
      <c r="BJ9" s="717"/>
      <c r="BK9" s="78"/>
    </row>
    <row r="10" spans="2:251" s="79" customFormat="1" ht="25.5" customHeight="1" x14ac:dyDescent="0.25">
      <c r="B10" s="740"/>
      <c r="C10" s="741"/>
      <c r="D10" s="741"/>
      <c r="E10" s="741" t="s">
        <v>19</v>
      </c>
      <c r="F10" s="741"/>
      <c r="G10" s="741"/>
      <c r="H10" s="741"/>
      <c r="I10" s="741"/>
      <c r="J10" s="741"/>
      <c r="K10" s="741"/>
      <c r="L10" s="741"/>
      <c r="M10" s="741"/>
      <c r="N10" s="741"/>
      <c r="O10" s="741"/>
      <c r="P10" s="741"/>
      <c r="Q10" s="741"/>
      <c r="R10" s="741"/>
      <c r="S10" s="741"/>
      <c r="T10" s="741"/>
      <c r="U10" s="741" t="s">
        <v>20</v>
      </c>
      <c r="V10" s="741"/>
      <c r="W10" s="741"/>
      <c r="X10" s="741"/>
      <c r="Y10" s="741"/>
      <c r="Z10" s="741"/>
      <c r="AA10" s="741"/>
      <c r="AB10" s="741"/>
      <c r="AC10" s="741"/>
      <c r="AD10" s="741"/>
      <c r="AE10" s="741"/>
      <c r="AF10" s="741"/>
      <c r="AG10" s="741"/>
      <c r="AH10" s="741"/>
      <c r="AI10" s="741"/>
      <c r="AJ10" s="741"/>
      <c r="AK10" s="741"/>
      <c r="AL10" s="741"/>
      <c r="AM10" s="741"/>
      <c r="AN10" s="741"/>
      <c r="AO10" s="741"/>
      <c r="AP10" s="741"/>
      <c r="AQ10" s="741"/>
      <c r="AR10" s="741"/>
      <c r="AS10" s="741"/>
      <c r="AT10" s="741"/>
      <c r="AU10" s="716"/>
      <c r="AV10" s="716"/>
      <c r="AW10" s="716"/>
      <c r="AX10" s="716"/>
      <c r="AY10" s="716"/>
      <c r="AZ10" s="716"/>
      <c r="BA10" s="716"/>
      <c r="BB10" s="716"/>
      <c r="BC10" s="716"/>
      <c r="BD10" s="716"/>
      <c r="BE10" s="716"/>
      <c r="BF10" s="716"/>
      <c r="BG10" s="716"/>
      <c r="BH10" s="716"/>
      <c r="BI10" s="716"/>
      <c r="BJ10" s="717"/>
      <c r="BK10" s="78"/>
    </row>
    <row r="11" spans="2:251" s="81" customFormat="1" ht="22.5" customHeight="1" x14ac:dyDescent="0.25">
      <c r="B11" s="740" t="s">
        <v>21</v>
      </c>
      <c r="C11" s="741" t="s">
        <v>22</v>
      </c>
      <c r="D11" s="741" t="s">
        <v>23</v>
      </c>
      <c r="E11" s="741" t="s">
        <v>24</v>
      </c>
      <c r="F11" s="741"/>
      <c r="G11" s="741"/>
      <c r="H11" s="741" t="s">
        <v>25</v>
      </c>
      <c r="I11" s="741"/>
      <c r="J11" s="741"/>
      <c r="K11" s="741" t="s">
        <v>26</v>
      </c>
      <c r="L11" s="741"/>
      <c r="M11" s="741"/>
      <c r="N11" s="741" t="s">
        <v>27</v>
      </c>
      <c r="O11" s="741"/>
      <c r="P11" s="741"/>
      <c r="Q11" s="741" t="s">
        <v>28</v>
      </c>
      <c r="R11" s="741"/>
      <c r="S11" s="741"/>
      <c r="T11" s="111" t="s">
        <v>29</v>
      </c>
      <c r="U11" s="741" t="s">
        <v>30</v>
      </c>
      <c r="V11" s="741" t="s">
        <v>31</v>
      </c>
      <c r="W11" s="741" t="s">
        <v>32</v>
      </c>
      <c r="X11" s="741" t="s">
        <v>33</v>
      </c>
      <c r="Y11" s="741"/>
      <c r="Z11" s="742" t="s">
        <v>34</v>
      </c>
      <c r="AA11" s="741" t="s">
        <v>35</v>
      </c>
      <c r="AB11" s="741" t="s">
        <v>36</v>
      </c>
      <c r="AC11" s="741" t="s">
        <v>37</v>
      </c>
      <c r="AD11" s="741" t="s">
        <v>38</v>
      </c>
      <c r="AE11" s="741" t="s">
        <v>39</v>
      </c>
      <c r="AF11" s="741" t="s">
        <v>40</v>
      </c>
      <c r="AG11" s="741"/>
      <c r="AH11" s="741"/>
      <c r="AI11" s="741" t="s">
        <v>41</v>
      </c>
      <c r="AJ11" s="741" t="s">
        <v>42</v>
      </c>
      <c r="AK11" s="741" t="s">
        <v>43</v>
      </c>
      <c r="AL11" s="741"/>
      <c r="AM11" s="741"/>
      <c r="AN11" s="741"/>
      <c r="AO11" s="741"/>
      <c r="AP11" s="741"/>
      <c r="AQ11" s="741"/>
      <c r="AR11" s="725" t="s">
        <v>44</v>
      </c>
      <c r="AS11" s="741" t="s">
        <v>45</v>
      </c>
      <c r="AT11" s="741" t="s">
        <v>46</v>
      </c>
      <c r="AU11" s="743" t="s">
        <v>47</v>
      </c>
      <c r="AV11" s="743" t="s">
        <v>47</v>
      </c>
      <c r="AW11" s="743" t="s">
        <v>47</v>
      </c>
      <c r="AX11" s="743" t="s">
        <v>47</v>
      </c>
      <c r="AY11" s="743" t="s">
        <v>48</v>
      </c>
      <c r="AZ11" s="743" t="s">
        <v>47</v>
      </c>
      <c r="BA11" s="743" t="s">
        <v>47</v>
      </c>
      <c r="BB11" s="743" t="s">
        <v>47</v>
      </c>
      <c r="BC11" s="743" t="s">
        <v>49</v>
      </c>
      <c r="BD11" s="743" t="s">
        <v>49</v>
      </c>
      <c r="BE11" s="743" t="s">
        <v>49</v>
      </c>
      <c r="BF11" s="743" t="s">
        <v>49</v>
      </c>
      <c r="BG11" s="743" t="s">
        <v>50</v>
      </c>
      <c r="BH11" s="743" t="s">
        <v>49</v>
      </c>
      <c r="BI11" s="743" t="s">
        <v>49</v>
      </c>
      <c r="BJ11" s="744" t="s">
        <v>49</v>
      </c>
      <c r="BK11" s="80"/>
    </row>
    <row r="12" spans="2:251" s="81" customFormat="1" ht="30" customHeight="1" x14ac:dyDescent="0.25">
      <c r="B12" s="740"/>
      <c r="C12" s="741"/>
      <c r="D12" s="741"/>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41"/>
      <c r="V12" s="741"/>
      <c r="W12" s="741"/>
      <c r="X12" s="112" t="s">
        <v>54</v>
      </c>
      <c r="Y12" s="112" t="s">
        <v>55</v>
      </c>
      <c r="Z12" s="742"/>
      <c r="AA12" s="741"/>
      <c r="AB12" s="741"/>
      <c r="AC12" s="741"/>
      <c r="AD12" s="741"/>
      <c r="AE12" s="741"/>
      <c r="AF12" s="112" t="s">
        <v>56</v>
      </c>
      <c r="AG12" s="112" t="s">
        <v>57</v>
      </c>
      <c r="AH12" s="112" t="s">
        <v>58</v>
      </c>
      <c r="AI12" s="741"/>
      <c r="AJ12" s="741"/>
      <c r="AK12" s="112" t="s">
        <v>59</v>
      </c>
      <c r="AL12" s="112" t="s">
        <v>60</v>
      </c>
      <c r="AM12" s="112" t="s">
        <v>61</v>
      </c>
      <c r="AN12" s="112" t="s">
        <v>62</v>
      </c>
      <c r="AO12" s="112" t="s">
        <v>63</v>
      </c>
      <c r="AP12" s="112" t="s">
        <v>64</v>
      </c>
      <c r="AQ12" s="112" t="s">
        <v>65</v>
      </c>
      <c r="AR12" s="725"/>
      <c r="AS12" s="741"/>
      <c r="AT12" s="741"/>
      <c r="AU12" s="114" t="s">
        <v>66</v>
      </c>
      <c r="AV12" s="114" t="s">
        <v>67</v>
      </c>
      <c r="AW12" s="114" t="s">
        <v>68</v>
      </c>
      <c r="AX12" s="114" t="s">
        <v>69</v>
      </c>
      <c r="AY12" s="114" t="s">
        <v>66</v>
      </c>
      <c r="AZ12" s="114" t="s">
        <v>67</v>
      </c>
      <c r="BA12" s="114" t="s">
        <v>68</v>
      </c>
      <c r="BB12" s="114" t="s">
        <v>69</v>
      </c>
      <c r="BC12" s="114" t="s">
        <v>66</v>
      </c>
      <c r="BD12" s="114" t="s">
        <v>67</v>
      </c>
      <c r="BE12" s="114" t="s">
        <v>68</v>
      </c>
      <c r="BF12" s="114" t="s">
        <v>69</v>
      </c>
      <c r="BG12" s="114" t="s">
        <v>66</v>
      </c>
      <c r="BH12" s="114" t="s">
        <v>67</v>
      </c>
      <c r="BI12" s="114" t="s">
        <v>68</v>
      </c>
      <c r="BJ12" s="115" t="s">
        <v>70</v>
      </c>
      <c r="BK12" s="80"/>
    </row>
    <row r="13" spans="2:251" s="136" customFormat="1" ht="174" customHeight="1" x14ac:dyDescent="0.25">
      <c r="B13" s="116">
        <v>1</v>
      </c>
      <c r="C13" s="117" t="s">
        <v>1040</v>
      </c>
      <c r="D13" s="118">
        <v>0.16</v>
      </c>
      <c r="E13" s="119">
        <v>3</v>
      </c>
      <c r="F13" s="120"/>
      <c r="G13" s="121">
        <f>IF(ISERROR(F13/E13),"",(F13/E13))</f>
        <v>0</v>
      </c>
      <c r="H13" s="119">
        <v>3</v>
      </c>
      <c r="I13" s="120"/>
      <c r="J13" s="121">
        <f>IF(ISERROR(I13/H13),"",(I13/H13))</f>
        <v>0</v>
      </c>
      <c r="K13" s="119">
        <v>3</v>
      </c>
      <c r="L13" s="120"/>
      <c r="M13" s="121">
        <f>IF(ISERROR(L13/K13),"",(L13/K13))</f>
        <v>0</v>
      </c>
      <c r="N13" s="119">
        <v>3</v>
      </c>
      <c r="O13" s="120"/>
      <c r="P13" s="121">
        <f>IF(ISERROR(O13/N13),"",(O13/N13))</f>
        <v>0</v>
      </c>
      <c r="Q13" s="119">
        <v>12</v>
      </c>
      <c r="R13" s="370">
        <f t="shared" ref="R13" si="0">SUM(F13,I13,L13,O13)</f>
        <v>0</v>
      </c>
      <c r="S13" s="122">
        <f>IF((IF(ISERROR(R13/Q13),0,(R13/Q13)))&gt;1,1,(IF(ISERROR(R13/Q13),0,(R13/Q13))))</f>
        <v>0</v>
      </c>
      <c r="T13" s="122">
        <f>S13*D13</f>
        <v>0</v>
      </c>
      <c r="U13" s="371" t="s">
        <v>666</v>
      </c>
      <c r="V13" s="117" t="s">
        <v>667</v>
      </c>
      <c r="W13" s="124" t="s">
        <v>92</v>
      </c>
      <c r="X13" s="124" t="s">
        <v>1041</v>
      </c>
      <c r="Y13" s="124" t="s">
        <v>668</v>
      </c>
      <c r="Z13" s="124" t="s">
        <v>77</v>
      </c>
      <c r="AA13" s="125" t="s">
        <v>669</v>
      </c>
      <c r="AB13" s="124" t="s">
        <v>79</v>
      </c>
      <c r="AC13" s="124" t="s">
        <v>185</v>
      </c>
      <c r="AD13" s="124" t="s">
        <v>80</v>
      </c>
      <c r="AE13" s="124" t="s">
        <v>81</v>
      </c>
      <c r="AF13" s="124">
        <v>2</v>
      </c>
      <c r="AG13" s="125">
        <v>2021</v>
      </c>
      <c r="AH13" s="125">
        <v>2021</v>
      </c>
      <c r="AI13" s="124" t="s">
        <v>83</v>
      </c>
      <c r="AJ13" s="123" t="s">
        <v>84</v>
      </c>
      <c r="AK13" s="117" t="s">
        <v>526</v>
      </c>
      <c r="AL13" s="117" t="s">
        <v>670</v>
      </c>
      <c r="AM13" s="117" t="s">
        <v>671</v>
      </c>
      <c r="AN13" s="117" t="s">
        <v>672</v>
      </c>
      <c r="AO13" s="117" t="s">
        <v>549</v>
      </c>
      <c r="AP13" s="117" t="s">
        <v>108</v>
      </c>
      <c r="AQ13" s="126" t="s">
        <v>109</v>
      </c>
      <c r="AR13" s="125" t="s">
        <v>673</v>
      </c>
      <c r="AS13" s="123"/>
      <c r="AT13" s="128" t="s">
        <v>674</v>
      </c>
      <c r="AU13" s="129">
        <f>E13</f>
        <v>3</v>
      </c>
      <c r="AV13" s="130"/>
      <c r="AW13" s="131"/>
      <c r="AX13" s="131"/>
      <c r="AY13" s="129">
        <f>H13</f>
        <v>3</v>
      </c>
      <c r="AZ13" s="132"/>
      <c r="BA13" s="123"/>
      <c r="BB13" s="123"/>
      <c r="BC13" s="130">
        <f>K13</f>
        <v>3</v>
      </c>
      <c r="BD13" s="130"/>
      <c r="BE13" s="131"/>
      <c r="BF13" s="131"/>
      <c r="BG13" s="133">
        <f>N13</f>
        <v>3</v>
      </c>
      <c r="BH13" s="129"/>
      <c r="BI13" s="134"/>
      <c r="BJ13" s="135"/>
    </row>
    <row r="14" spans="2:251" s="136" customFormat="1" ht="138" customHeight="1" x14ac:dyDescent="0.25">
      <c r="B14" s="116">
        <v>2</v>
      </c>
      <c r="C14" s="371" t="s">
        <v>675</v>
      </c>
      <c r="D14" s="118">
        <v>0.24</v>
      </c>
      <c r="E14" s="119">
        <v>1</v>
      </c>
      <c r="F14" s="120"/>
      <c r="G14" s="121">
        <f>IF(ISERROR(F14/E14),"",(F14/E14))</f>
        <v>0</v>
      </c>
      <c r="H14" s="119">
        <v>1</v>
      </c>
      <c r="I14" s="120"/>
      <c r="J14" s="121">
        <f>IF(ISERROR(I14/H14),"",(I14/H14))</f>
        <v>0</v>
      </c>
      <c r="K14" s="119">
        <v>1</v>
      </c>
      <c r="L14" s="120"/>
      <c r="M14" s="121">
        <f>IF(ISERROR(L14/K14),"",(L14/K14))</f>
        <v>0</v>
      </c>
      <c r="N14" s="119">
        <v>1</v>
      </c>
      <c r="O14" s="120"/>
      <c r="P14" s="121">
        <f>IF(ISERROR(O14/N14),"",(O14/N14))</f>
        <v>0</v>
      </c>
      <c r="Q14" s="372">
        <f t="shared" ref="Q14" si="1">SUM(E14,H14,K14,N14)</f>
        <v>4</v>
      </c>
      <c r="R14" s="372">
        <f>SUM(F14,I14,L14,O14)</f>
        <v>0</v>
      </c>
      <c r="S14" s="122">
        <f>IF((IF(ISERROR(R14/Q14),0,(R14/Q14)))&gt;1,1,(IF(ISERROR(R14/Q14),0,(R14/Q14))))</f>
        <v>0</v>
      </c>
      <c r="T14" s="122">
        <f t="shared" ref="T14:T16" si="2">S14*D14</f>
        <v>0</v>
      </c>
      <c r="U14" s="117" t="s">
        <v>676</v>
      </c>
      <c r="V14" s="117" t="s">
        <v>677</v>
      </c>
      <c r="W14" s="124" t="s">
        <v>92</v>
      </c>
      <c r="X14" s="123" t="s">
        <v>678</v>
      </c>
      <c r="Y14" s="123" t="s">
        <v>1042</v>
      </c>
      <c r="Z14" s="124" t="s">
        <v>77</v>
      </c>
      <c r="AA14" s="125" t="s">
        <v>669</v>
      </c>
      <c r="AB14" s="124" t="s">
        <v>79</v>
      </c>
      <c r="AC14" s="124" t="s">
        <v>185</v>
      </c>
      <c r="AD14" s="124" t="s">
        <v>534</v>
      </c>
      <c r="AE14" s="124" t="s">
        <v>81</v>
      </c>
      <c r="AF14" s="124">
        <v>4</v>
      </c>
      <c r="AG14" s="125">
        <v>2021</v>
      </c>
      <c r="AH14" s="125">
        <v>2021</v>
      </c>
      <c r="AI14" s="124" t="s">
        <v>83</v>
      </c>
      <c r="AJ14" s="123" t="s">
        <v>84</v>
      </c>
      <c r="AK14" s="117" t="s">
        <v>379</v>
      </c>
      <c r="AL14" s="117" t="s">
        <v>679</v>
      </c>
      <c r="AM14" s="117" t="s">
        <v>680</v>
      </c>
      <c r="AN14" s="371" t="s">
        <v>681</v>
      </c>
      <c r="AO14" s="117" t="s">
        <v>558</v>
      </c>
      <c r="AP14" s="117" t="s">
        <v>108</v>
      </c>
      <c r="AQ14" s="126" t="s">
        <v>109</v>
      </c>
      <c r="AR14" s="125" t="s">
        <v>673</v>
      </c>
      <c r="AS14" s="123"/>
      <c r="AT14" s="128" t="s">
        <v>674</v>
      </c>
      <c r="AU14" s="129">
        <v>1</v>
      </c>
      <c r="AV14" s="130"/>
      <c r="AW14" s="131"/>
      <c r="AX14" s="131"/>
      <c r="AY14" s="129">
        <v>1</v>
      </c>
      <c r="AZ14" s="132"/>
      <c r="BA14" s="123"/>
      <c r="BB14" s="123"/>
      <c r="BC14" s="129">
        <v>1</v>
      </c>
      <c r="BD14" s="130"/>
      <c r="BE14" s="131"/>
      <c r="BF14" s="131"/>
      <c r="BG14" s="129">
        <v>1</v>
      </c>
      <c r="BH14" s="129"/>
      <c r="BI14" s="134"/>
      <c r="BJ14" s="139"/>
    </row>
    <row r="15" spans="2:251" s="136" customFormat="1" ht="138" customHeight="1" x14ac:dyDescent="0.25">
      <c r="B15" s="116">
        <v>3</v>
      </c>
      <c r="C15" s="117" t="s">
        <v>682</v>
      </c>
      <c r="D15" s="118">
        <v>0.2</v>
      </c>
      <c r="E15" s="119">
        <v>1</v>
      </c>
      <c r="F15" s="120"/>
      <c r="G15" s="121">
        <f t="shared" ref="G15:G16" si="3">IF(ISERROR(F15/E15),"",(F15/E15))</f>
        <v>0</v>
      </c>
      <c r="H15" s="119">
        <v>1</v>
      </c>
      <c r="I15" s="120"/>
      <c r="J15" s="121">
        <f t="shared" ref="J15:J16" si="4">IF(ISERROR(I15/H15),"",(I15/H15))</f>
        <v>0</v>
      </c>
      <c r="K15" s="119">
        <v>1</v>
      </c>
      <c r="L15" s="120"/>
      <c r="M15" s="121">
        <f t="shared" ref="M15:M16" si="5">IF(ISERROR(L15/K15),"",(L15/K15))</f>
        <v>0</v>
      </c>
      <c r="N15" s="119">
        <v>1</v>
      </c>
      <c r="O15" s="120"/>
      <c r="P15" s="121">
        <f t="shared" ref="P15:P16" si="6">IF(ISERROR(O15/N15),"",(O15/N15))</f>
        <v>0</v>
      </c>
      <c r="Q15" s="372">
        <v>4</v>
      </c>
      <c r="R15" s="372">
        <f t="shared" ref="R15:R17" si="7">SUM(F15,I15,L15,O15)</f>
        <v>0</v>
      </c>
      <c r="S15" s="122">
        <f t="shared" ref="S15:S16" si="8">IF((IF(ISERROR(R15/Q15),0,(R15/Q15)))&gt;1,1,(IF(ISERROR(R15/Q15),0,(R15/Q15))))</f>
        <v>0</v>
      </c>
      <c r="T15" s="122">
        <f t="shared" si="2"/>
        <v>0</v>
      </c>
      <c r="U15" s="117" t="s">
        <v>683</v>
      </c>
      <c r="V15" s="117" t="s">
        <v>684</v>
      </c>
      <c r="W15" s="124" t="s">
        <v>92</v>
      </c>
      <c r="X15" s="123" t="s">
        <v>685</v>
      </c>
      <c r="Y15" s="123" t="s">
        <v>1043</v>
      </c>
      <c r="Z15" s="124" t="s">
        <v>77</v>
      </c>
      <c r="AA15" s="125" t="s">
        <v>669</v>
      </c>
      <c r="AB15" s="124" t="s">
        <v>79</v>
      </c>
      <c r="AC15" s="124" t="s">
        <v>185</v>
      </c>
      <c r="AD15" s="124" t="s">
        <v>534</v>
      </c>
      <c r="AE15" s="124" t="s">
        <v>81</v>
      </c>
      <c r="AF15" s="124">
        <v>4</v>
      </c>
      <c r="AG15" s="125">
        <v>2021</v>
      </c>
      <c r="AH15" s="125">
        <v>2021</v>
      </c>
      <c r="AI15" s="124" t="s">
        <v>83</v>
      </c>
      <c r="AJ15" s="124" t="s">
        <v>84</v>
      </c>
      <c r="AK15" s="117" t="s">
        <v>85</v>
      </c>
      <c r="AL15" s="117" t="s">
        <v>679</v>
      </c>
      <c r="AM15" s="117" t="s">
        <v>680</v>
      </c>
      <c r="AN15" s="117" t="s">
        <v>686</v>
      </c>
      <c r="AO15" s="117" t="s">
        <v>687</v>
      </c>
      <c r="AP15" s="117" t="s">
        <v>108</v>
      </c>
      <c r="AQ15" s="126" t="s">
        <v>109</v>
      </c>
      <c r="AR15" s="125" t="s">
        <v>673</v>
      </c>
      <c r="AS15" s="123"/>
      <c r="AT15" s="128" t="s">
        <v>674</v>
      </c>
      <c r="AU15" s="129">
        <v>1</v>
      </c>
      <c r="AV15" s="130"/>
      <c r="AW15" s="131"/>
      <c r="AX15" s="131"/>
      <c r="AY15" s="129">
        <v>1</v>
      </c>
      <c r="AZ15" s="132"/>
      <c r="BA15" s="123"/>
      <c r="BB15" s="123"/>
      <c r="BC15" s="129">
        <v>1</v>
      </c>
      <c r="BD15" s="130"/>
      <c r="BE15" s="131"/>
      <c r="BF15" s="131"/>
      <c r="BG15" s="129">
        <v>1</v>
      </c>
      <c r="BH15" s="129"/>
      <c r="BI15" s="134"/>
      <c r="BJ15" s="139"/>
    </row>
    <row r="16" spans="2:251" s="136" customFormat="1" ht="65.25" customHeight="1" x14ac:dyDescent="0.25">
      <c r="B16" s="116">
        <v>4</v>
      </c>
      <c r="C16" s="117" t="s">
        <v>688</v>
      </c>
      <c r="D16" s="118">
        <v>0.16</v>
      </c>
      <c r="E16" s="373">
        <v>3</v>
      </c>
      <c r="F16" s="120"/>
      <c r="G16" s="121">
        <f t="shared" si="3"/>
        <v>0</v>
      </c>
      <c r="H16" s="373">
        <v>3</v>
      </c>
      <c r="I16" s="120"/>
      <c r="J16" s="121">
        <f t="shared" si="4"/>
        <v>0</v>
      </c>
      <c r="K16" s="373">
        <v>3</v>
      </c>
      <c r="L16" s="120"/>
      <c r="M16" s="121">
        <f t="shared" si="5"/>
        <v>0</v>
      </c>
      <c r="N16" s="373">
        <v>3</v>
      </c>
      <c r="O16" s="120"/>
      <c r="P16" s="121">
        <f t="shared" si="6"/>
        <v>0</v>
      </c>
      <c r="Q16" s="373">
        <f t="shared" ref="Q16:Q17" si="9">SUM(E16,H16,K16,N16)</f>
        <v>12</v>
      </c>
      <c r="R16" s="372">
        <f t="shared" si="7"/>
        <v>0</v>
      </c>
      <c r="S16" s="122">
        <f t="shared" si="8"/>
        <v>0</v>
      </c>
      <c r="T16" s="122">
        <f t="shared" si="2"/>
        <v>0</v>
      </c>
      <c r="U16" s="117" t="s">
        <v>689</v>
      </c>
      <c r="V16" s="117" t="s">
        <v>690</v>
      </c>
      <c r="W16" s="124" t="s">
        <v>92</v>
      </c>
      <c r="X16" s="123" t="s">
        <v>691</v>
      </c>
      <c r="Y16" s="123" t="s">
        <v>692</v>
      </c>
      <c r="Z16" s="124" t="s">
        <v>77</v>
      </c>
      <c r="AA16" s="125" t="s">
        <v>669</v>
      </c>
      <c r="AB16" s="124" t="s">
        <v>79</v>
      </c>
      <c r="AC16" s="124" t="s">
        <v>74</v>
      </c>
      <c r="AD16" s="124" t="s">
        <v>106</v>
      </c>
      <c r="AE16" s="124" t="s">
        <v>81</v>
      </c>
      <c r="AF16" s="374">
        <v>1</v>
      </c>
      <c r="AG16" s="125">
        <v>2021</v>
      </c>
      <c r="AH16" s="125">
        <v>2021</v>
      </c>
      <c r="AI16" s="124" t="s">
        <v>83</v>
      </c>
      <c r="AJ16" s="124" t="s">
        <v>84</v>
      </c>
      <c r="AK16" s="117" t="s">
        <v>85</v>
      </c>
      <c r="AL16" s="117" t="s">
        <v>693</v>
      </c>
      <c r="AM16" s="117" t="s">
        <v>680</v>
      </c>
      <c r="AN16" s="117" t="s">
        <v>694</v>
      </c>
      <c r="AO16" s="117" t="s">
        <v>687</v>
      </c>
      <c r="AP16" s="117" t="s">
        <v>108</v>
      </c>
      <c r="AQ16" s="126" t="s">
        <v>109</v>
      </c>
      <c r="AR16" s="125" t="s">
        <v>673</v>
      </c>
      <c r="AS16" s="123"/>
      <c r="AT16" s="128" t="s">
        <v>674</v>
      </c>
      <c r="AU16" s="129">
        <f>E16</f>
        <v>3</v>
      </c>
      <c r="AV16" s="130"/>
      <c r="AW16" s="131"/>
      <c r="AX16" s="131"/>
      <c r="AY16" s="129">
        <f>H16</f>
        <v>3</v>
      </c>
      <c r="AZ16" s="132"/>
      <c r="BA16" s="123"/>
      <c r="BB16" s="123"/>
      <c r="BC16" s="130">
        <f>K16</f>
        <v>3</v>
      </c>
      <c r="BD16" s="130"/>
      <c r="BE16" s="131"/>
      <c r="BF16" s="131"/>
      <c r="BG16" s="133">
        <f>N16</f>
        <v>3</v>
      </c>
      <c r="BH16" s="129"/>
      <c r="BI16" s="134"/>
      <c r="BJ16" s="135"/>
    </row>
    <row r="17" spans="2:63" s="136" customFormat="1" ht="73.5" customHeight="1" thickBot="1" x14ac:dyDescent="0.3">
      <c r="B17" s="140">
        <v>5</v>
      </c>
      <c r="C17" s="141" t="s">
        <v>1147</v>
      </c>
      <c r="D17" s="142">
        <v>0.1</v>
      </c>
      <c r="E17" s="148">
        <v>1</v>
      </c>
      <c r="F17" s="148"/>
      <c r="G17" s="144"/>
      <c r="H17" s="148">
        <v>1</v>
      </c>
      <c r="I17" s="148"/>
      <c r="J17" s="144"/>
      <c r="K17" s="148">
        <v>1</v>
      </c>
      <c r="L17" s="148"/>
      <c r="M17" s="144"/>
      <c r="N17" s="148">
        <v>1</v>
      </c>
      <c r="O17" s="148"/>
      <c r="P17" s="144"/>
      <c r="Q17" s="148">
        <f t="shared" si="9"/>
        <v>4</v>
      </c>
      <c r="R17" s="375">
        <f t="shared" si="7"/>
        <v>0</v>
      </c>
      <c r="S17" s="145"/>
      <c r="T17" s="145">
        <f>S17*D17</f>
        <v>0</v>
      </c>
      <c r="U17" s="141" t="s">
        <v>695</v>
      </c>
      <c r="V17" s="141" t="s">
        <v>696</v>
      </c>
      <c r="W17" s="124" t="s">
        <v>92</v>
      </c>
      <c r="X17" s="146" t="s">
        <v>697</v>
      </c>
      <c r="Y17" s="146" t="s">
        <v>698</v>
      </c>
      <c r="Z17" s="147" t="s">
        <v>77</v>
      </c>
      <c r="AA17" s="151" t="s">
        <v>669</v>
      </c>
      <c r="AB17" s="147" t="s">
        <v>79</v>
      </c>
      <c r="AC17" s="147" t="s">
        <v>74</v>
      </c>
      <c r="AD17" s="147" t="s">
        <v>80</v>
      </c>
      <c r="AE17" s="147" t="s">
        <v>81</v>
      </c>
      <c r="AF17" s="331">
        <v>1</v>
      </c>
      <c r="AG17" s="151">
        <v>2021</v>
      </c>
      <c r="AH17" s="151">
        <v>2021</v>
      </c>
      <c r="AI17" s="147"/>
      <c r="AJ17" s="147"/>
      <c r="AK17" s="141" t="s">
        <v>85</v>
      </c>
      <c r="AL17" s="141" t="s">
        <v>699</v>
      </c>
      <c r="AM17" s="141" t="s">
        <v>680</v>
      </c>
      <c r="AN17" s="150" t="s">
        <v>700</v>
      </c>
      <c r="AO17" s="141" t="s">
        <v>558</v>
      </c>
      <c r="AP17" s="141" t="s">
        <v>403</v>
      </c>
      <c r="AQ17" s="150" t="s">
        <v>366</v>
      </c>
      <c r="AR17" s="151" t="s">
        <v>701</v>
      </c>
      <c r="AS17" s="146"/>
      <c r="AT17" s="187" t="s">
        <v>674</v>
      </c>
      <c r="AU17" s="155">
        <v>1</v>
      </c>
      <c r="AV17" s="153"/>
      <c r="AW17" s="188"/>
      <c r="AX17" s="188"/>
      <c r="AY17" s="155">
        <v>1</v>
      </c>
      <c r="AZ17" s="155"/>
      <c r="BA17" s="146"/>
      <c r="BB17" s="146"/>
      <c r="BC17" s="155">
        <v>1</v>
      </c>
      <c r="BD17" s="153"/>
      <c r="BE17" s="154"/>
      <c r="BF17" s="154"/>
      <c r="BG17" s="155">
        <v>1</v>
      </c>
      <c r="BH17" s="155"/>
      <c r="BI17" s="157"/>
      <c r="BJ17" s="168"/>
    </row>
    <row r="18" spans="2:63" s="175" customFormat="1" ht="11.65" customHeight="1" x14ac:dyDescent="0.25">
      <c r="B18" s="169"/>
      <c r="C18" s="170"/>
      <c r="D18" s="171">
        <f>SUM(D13:D17)</f>
        <v>0.8600000000000001</v>
      </c>
      <c r="E18" s="136"/>
      <c r="F18" s="136"/>
      <c r="G18" s="136"/>
      <c r="H18" s="136"/>
      <c r="I18" s="136"/>
      <c r="J18" s="136"/>
      <c r="K18" s="136"/>
      <c r="L18" s="136"/>
      <c r="M18" s="136"/>
      <c r="N18" s="136"/>
      <c r="O18" s="136"/>
      <c r="P18" s="136"/>
      <c r="Q18" s="136"/>
      <c r="R18" s="136"/>
      <c r="S18" s="136"/>
      <c r="T18" s="136"/>
      <c r="U18" s="170"/>
      <c r="V18" s="170"/>
      <c r="W18" s="136"/>
      <c r="X18" s="136"/>
      <c r="Y18" s="136"/>
      <c r="Z18" s="169"/>
      <c r="AA18" s="172"/>
      <c r="AB18" s="136"/>
      <c r="AC18" s="136"/>
      <c r="AD18" s="136"/>
      <c r="AE18" s="136"/>
      <c r="AF18" s="172"/>
      <c r="AG18" s="172"/>
      <c r="AH18" s="172"/>
      <c r="AI18" s="136"/>
      <c r="AJ18" s="136"/>
      <c r="AK18" s="170"/>
      <c r="AL18" s="336"/>
      <c r="AM18" s="336"/>
      <c r="AN18" s="336"/>
      <c r="AO18" s="336"/>
      <c r="AP18" s="170"/>
      <c r="AQ18" s="170"/>
      <c r="AR18" s="172"/>
      <c r="AS18" s="172"/>
      <c r="AT18" s="172"/>
      <c r="BE18" s="176"/>
      <c r="BF18" s="175">
        <f>12+4+2+6+6+11+4+1+5+2+5+5+8+5</f>
        <v>76</v>
      </c>
      <c r="BK18" s="172"/>
    </row>
    <row r="19" spans="2:63" s="106" customFormat="1" ht="11.65" customHeight="1" x14ac:dyDescent="0.25">
      <c r="B19" s="102"/>
      <c r="C19" s="103"/>
      <c r="D19" s="104"/>
      <c r="E19" s="78"/>
      <c r="F19" s="78"/>
      <c r="G19" s="78"/>
      <c r="H19" s="78"/>
      <c r="I19" s="78"/>
      <c r="J19" s="78"/>
      <c r="K19" s="78"/>
      <c r="L19" s="78"/>
      <c r="M19" s="78"/>
      <c r="N19" s="78"/>
      <c r="O19" s="78"/>
      <c r="P19" s="78"/>
      <c r="Q19" s="78"/>
      <c r="R19" s="78"/>
      <c r="S19" s="78"/>
      <c r="T19" s="78"/>
      <c r="U19" s="103"/>
      <c r="V19" s="103"/>
      <c r="W19" s="78"/>
      <c r="X19" s="78"/>
      <c r="Y19" s="78"/>
      <c r="Z19" s="102"/>
      <c r="AA19" s="75"/>
      <c r="AB19" s="78"/>
      <c r="AC19" s="78"/>
      <c r="AD19" s="78"/>
      <c r="AE19" s="78"/>
      <c r="AF19" s="75"/>
      <c r="AG19" s="75"/>
      <c r="AH19" s="75"/>
      <c r="AI19" s="78"/>
      <c r="AJ19" s="78"/>
      <c r="AK19" s="103"/>
      <c r="AL19" s="105"/>
      <c r="AM19" s="105"/>
      <c r="AN19" s="105"/>
      <c r="AO19" s="105"/>
      <c r="AP19" s="103"/>
      <c r="AQ19" s="103"/>
      <c r="AR19" s="75"/>
      <c r="AS19" s="75"/>
      <c r="AT19" s="75"/>
      <c r="BE19" s="159"/>
      <c r="BK19" s="75"/>
    </row>
    <row r="20" spans="2:63" s="106" customFormat="1" ht="11.65" customHeight="1" x14ac:dyDescent="0.25">
      <c r="B20" s="102"/>
      <c r="C20" s="160"/>
      <c r="D20" s="104"/>
      <c r="E20" s="78"/>
      <c r="F20" s="78"/>
      <c r="G20" s="78"/>
      <c r="H20" s="78"/>
      <c r="I20" s="78"/>
      <c r="J20" s="78"/>
      <c r="K20" s="78"/>
      <c r="L20" s="78"/>
      <c r="M20" s="78"/>
      <c r="N20" s="78"/>
      <c r="O20" s="78"/>
      <c r="P20" s="78"/>
      <c r="Q20" s="78"/>
      <c r="R20" s="78"/>
      <c r="S20" s="78"/>
      <c r="T20" s="78"/>
      <c r="U20" s="103"/>
      <c r="V20" s="103"/>
      <c r="W20" s="78"/>
      <c r="X20" s="78"/>
      <c r="Y20" s="78"/>
      <c r="Z20" s="102"/>
      <c r="AA20" s="75"/>
      <c r="AB20" s="78"/>
      <c r="AC20" s="78"/>
      <c r="AD20" s="78"/>
      <c r="AE20" s="78"/>
      <c r="AF20" s="75"/>
      <c r="AG20" s="75"/>
      <c r="AH20" s="75"/>
      <c r="AI20" s="78"/>
      <c r="AJ20" s="78"/>
      <c r="AK20" s="103"/>
      <c r="AL20" s="105"/>
      <c r="AM20" s="105"/>
      <c r="AN20" s="105"/>
      <c r="AO20" s="105"/>
      <c r="AP20" s="103"/>
      <c r="AQ20" s="103"/>
      <c r="AR20" s="75"/>
      <c r="AS20" s="75"/>
      <c r="AT20" s="75"/>
      <c r="BE20" s="159"/>
      <c r="BK20" s="75"/>
    </row>
    <row r="21" spans="2:63" s="106" customFormat="1" ht="11.65" customHeight="1" x14ac:dyDescent="0.25">
      <c r="B21" s="102"/>
      <c r="C21" s="103"/>
      <c r="D21" s="104"/>
      <c r="E21" s="78"/>
      <c r="F21" s="78"/>
      <c r="G21" s="78"/>
      <c r="H21" s="78"/>
      <c r="I21" s="78"/>
      <c r="J21" s="78"/>
      <c r="K21" s="78"/>
      <c r="L21" s="78"/>
      <c r="M21" s="78"/>
      <c r="N21" s="78"/>
      <c r="O21" s="78"/>
      <c r="P21" s="78"/>
      <c r="Q21" s="78"/>
      <c r="R21" s="78"/>
      <c r="S21" s="78"/>
      <c r="T21" s="78"/>
      <c r="U21" s="103"/>
      <c r="V21" s="103"/>
      <c r="W21" s="78"/>
      <c r="X21" s="78"/>
      <c r="Y21" s="78"/>
      <c r="Z21" s="102"/>
      <c r="AA21" s="75"/>
      <c r="AB21" s="78"/>
      <c r="AC21" s="78"/>
      <c r="AD21" s="78"/>
      <c r="AE21" s="78"/>
      <c r="AF21" s="75"/>
      <c r="AG21" s="75"/>
      <c r="AH21" s="75"/>
      <c r="AI21" s="78"/>
      <c r="AJ21" s="78"/>
      <c r="AK21" s="103"/>
      <c r="AL21" s="105"/>
      <c r="AM21" s="105"/>
      <c r="AN21" s="105"/>
      <c r="AO21" s="105"/>
      <c r="AP21" s="103"/>
      <c r="AQ21" s="103"/>
      <c r="AR21" s="75"/>
      <c r="AS21" s="75"/>
      <c r="AT21" s="75"/>
      <c r="BE21" s="161"/>
      <c r="BK21" s="75"/>
    </row>
    <row r="22" spans="2:63" s="106" customFormat="1" ht="11.65" customHeight="1" x14ac:dyDescent="0.25">
      <c r="B22" s="102"/>
      <c r="C22" s="103"/>
      <c r="D22" s="104"/>
      <c r="E22" s="78"/>
      <c r="F22" s="78"/>
      <c r="G22" s="78"/>
      <c r="H22" s="78"/>
      <c r="I22" s="78"/>
      <c r="J22" s="78"/>
      <c r="K22" s="78"/>
      <c r="L22" s="78"/>
      <c r="M22" s="78"/>
      <c r="N22" s="78"/>
      <c r="O22" s="78"/>
      <c r="P22" s="78"/>
      <c r="Q22" s="78"/>
      <c r="R22" s="78"/>
      <c r="S22" s="78"/>
      <c r="T22" s="78"/>
      <c r="U22" s="103"/>
      <c r="V22" s="103"/>
      <c r="W22" s="78"/>
      <c r="X22" s="78"/>
      <c r="Y22" s="78"/>
      <c r="Z22" s="102"/>
      <c r="AA22" s="75"/>
      <c r="AB22" s="78"/>
      <c r="AC22" s="78"/>
      <c r="AD22" s="78"/>
      <c r="AE22" s="78"/>
      <c r="AF22" s="75"/>
      <c r="AG22" s="75"/>
      <c r="AH22" s="75"/>
      <c r="AI22" s="78"/>
      <c r="AJ22" s="78"/>
      <c r="AK22" s="103"/>
      <c r="AL22" s="105"/>
      <c r="AM22" s="105"/>
      <c r="AN22" s="105"/>
      <c r="AO22" s="105"/>
      <c r="AP22" s="103"/>
      <c r="AQ22" s="103"/>
      <c r="AR22" s="75"/>
      <c r="AS22" s="75"/>
      <c r="AT22" s="75"/>
      <c r="BE22" s="159"/>
      <c r="BK22" s="75"/>
    </row>
    <row r="23" spans="2:63" s="106" customFormat="1" ht="11.6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5"/>
      <c r="AT23" s="75"/>
      <c r="BE23" s="159"/>
      <c r="BK23" s="75"/>
    </row>
    <row r="24" spans="2:63"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5"/>
      <c r="AT24" s="75"/>
      <c r="BE24" s="159"/>
      <c r="BK24" s="75"/>
    </row>
    <row r="25" spans="2:63"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5"/>
      <c r="AT25" s="75"/>
      <c r="BE25" s="159"/>
      <c r="BK25" s="75"/>
    </row>
    <row r="26" spans="2:63" s="106" customFormat="1" ht="11.6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5"/>
      <c r="AT26" s="75"/>
      <c r="BE26" s="159"/>
      <c r="BK26" s="75"/>
    </row>
    <row r="27" spans="2:63" s="106" customFormat="1" ht="14.1" customHeight="1" x14ac:dyDescent="0.25">
      <c r="B27" s="102"/>
      <c r="C27" s="103"/>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5"/>
      <c r="AT27" s="75"/>
      <c r="BE27" s="159"/>
      <c r="BK27" s="75"/>
    </row>
    <row r="28" spans="2:63" s="106" customFormat="1" ht="11.65" customHeight="1" x14ac:dyDescent="0.25">
      <c r="B28" s="102"/>
      <c r="C28" s="162"/>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5"/>
      <c r="AT28" s="75"/>
      <c r="BK28" s="75"/>
    </row>
    <row r="29" spans="2:63" s="106" customFormat="1" ht="11.65" customHeight="1" x14ac:dyDescent="0.25">
      <c r="B29" s="102"/>
      <c r="C29" s="103"/>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5"/>
      <c r="AT29" s="75"/>
      <c r="BK29" s="75"/>
    </row>
    <row r="30" spans="2:63" s="106" customFormat="1" ht="11.6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5"/>
      <c r="AT30" s="75"/>
      <c r="BK30" s="75"/>
    </row>
    <row r="31" spans="2:63"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5"/>
      <c r="AT31" s="75"/>
      <c r="BK31" s="75"/>
    </row>
    <row r="32" spans="2:63" s="106" customFormat="1" ht="11.65"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5"/>
      <c r="AT32" s="75"/>
      <c r="BK32" s="75"/>
    </row>
    <row r="33" spans="2:63" s="106" customFormat="1" ht="12.6"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5"/>
      <c r="AT33" s="75"/>
      <c r="BK33" s="75"/>
    </row>
    <row r="34" spans="2:63" s="106" customFormat="1" ht="12.6"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5"/>
      <c r="AT34" s="75"/>
      <c r="BK34" s="75"/>
    </row>
    <row r="35" spans="2:63" s="106" customFormat="1" ht="11.65"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5"/>
      <c r="AT35" s="75"/>
      <c r="BK35" s="75"/>
    </row>
    <row r="36" spans="2:63" s="106" customFormat="1" ht="11.65" customHeight="1" x14ac:dyDescent="0.25">
      <c r="B36" s="102"/>
      <c r="C36" s="103"/>
      <c r="D36" s="104"/>
      <c r="E36" s="78"/>
      <c r="F36" s="78"/>
      <c r="G36" s="78"/>
      <c r="H36" s="78"/>
      <c r="I36" s="78"/>
      <c r="J36" s="78"/>
      <c r="K36" s="78"/>
      <c r="L36" s="78"/>
      <c r="M36" s="78"/>
      <c r="N36" s="78"/>
      <c r="O36" s="78"/>
      <c r="P36" s="78"/>
      <c r="Q36" s="78"/>
      <c r="R36" s="78"/>
      <c r="S36" s="78"/>
      <c r="T36" s="78"/>
      <c r="U36" s="103"/>
      <c r="V36" s="103"/>
      <c r="W36" s="78"/>
      <c r="X36" s="78"/>
      <c r="Y36" s="78"/>
      <c r="Z36" s="102"/>
      <c r="AA36" s="75"/>
      <c r="AB36" s="78"/>
      <c r="AC36" s="78"/>
      <c r="AD36" s="78"/>
      <c r="AE36" s="78"/>
      <c r="AF36" s="75"/>
      <c r="AG36" s="75"/>
      <c r="AH36" s="75"/>
      <c r="AI36" s="78"/>
      <c r="AJ36" s="78"/>
      <c r="AK36" s="103"/>
      <c r="AL36" s="105"/>
      <c r="AM36" s="105"/>
      <c r="AN36" s="105"/>
      <c r="AO36" s="105"/>
      <c r="AP36" s="103"/>
      <c r="AQ36" s="103"/>
      <c r="AR36" s="75"/>
      <c r="AS36" s="75"/>
      <c r="AT36" s="75"/>
      <c r="BK36" s="75"/>
    </row>
    <row r="37" spans="2:63" s="106" customFormat="1" ht="14.1" customHeight="1" x14ac:dyDescent="0.25">
      <c r="C37" s="105"/>
      <c r="D37" s="75"/>
      <c r="E37" s="75"/>
      <c r="F37" s="75"/>
      <c r="G37" s="75"/>
      <c r="H37" s="75"/>
      <c r="I37" s="75"/>
      <c r="J37" s="75"/>
      <c r="K37" s="75"/>
      <c r="L37" s="75"/>
      <c r="M37" s="75"/>
      <c r="N37" s="75"/>
      <c r="O37" s="75"/>
      <c r="P37" s="75"/>
      <c r="Q37" s="75"/>
      <c r="R37" s="75"/>
      <c r="S37" s="75"/>
      <c r="T37" s="75"/>
      <c r="U37" s="105"/>
      <c r="V37" s="105"/>
      <c r="W37" s="75"/>
      <c r="X37" s="75"/>
      <c r="Y37" s="75"/>
      <c r="Z37" s="102"/>
      <c r="AA37" s="75"/>
      <c r="AB37" s="78"/>
      <c r="AC37" s="78"/>
      <c r="AD37" s="78"/>
      <c r="AE37" s="78"/>
      <c r="AF37" s="75"/>
      <c r="AG37" s="75"/>
      <c r="AH37" s="75"/>
      <c r="AI37" s="78"/>
      <c r="AJ37" s="78"/>
      <c r="AK37" s="103"/>
      <c r="AL37" s="105"/>
      <c r="AM37" s="105"/>
      <c r="AN37" s="105"/>
      <c r="AO37" s="105"/>
      <c r="AP37" s="103"/>
      <c r="AQ37" s="103"/>
      <c r="AR37" s="75"/>
      <c r="AS37" s="75"/>
      <c r="AT37" s="75"/>
      <c r="BK37" s="75"/>
    </row>
    <row r="38" spans="2:63" s="106" customFormat="1" ht="11.65" customHeight="1" x14ac:dyDescent="0.25">
      <c r="C38" s="105"/>
      <c r="D38" s="75"/>
      <c r="E38" s="75"/>
      <c r="F38" s="75"/>
      <c r="G38" s="75"/>
      <c r="H38" s="75"/>
      <c r="I38" s="75"/>
      <c r="J38" s="75"/>
      <c r="K38" s="75"/>
      <c r="L38" s="75"/>
      <c r="M38" s="75"/>
      <c r="N38" s="75"/>
      <c r="O38" s="75"/>
      <c r="P38" s="75"/>
      <c r="Q38" s="75"/>
      <c r="R38" s="75"/>
      <c r="S38" s="75"/>
      <c r="T38" s="75"/>
      <c r="U38" s="105"/>
      <c r="V38" s="105"/>
      <c r="W38" s="75"/>
      <c r="X38" s="75"/>
      <c r="Y38" s="75"/>
      <c r="Z38" s="102"/>
      <c r="AA38" s="75"/>
      <c r="AB38" s="78"/>
      <c r="AC38" s="78"/>
      <c r="AD38" s="78"/>
      <c r="AE38" s="78"/>
      <c r="AF38" s="75"/>
      <c r="AG38" s="75"/>
      <c r="AH38" s="75"/>
      <c r="AI38" s="78"/>
      <c r="AJ38" s="78"/>
      <c r="AK38" s="103"/>
      <c r="AL38" s="105"/>
      <c r="AM38" s="105"/>
      <c r="AN38" s="105"/>
      <c r="AO38" s="105"/>
      <c r="AP38" s="103"/>
      <c r="AQ38" s="103"/>
      <c r="AR38" s="75"/>
      <c r="AS38" s="75"/>
      <c r="AT38" s="75"/>
      <c r="BK38" s="75"/>
    </row>
    <row r="39" spans="2:63" s="106" customFormat="1" ht="11.65" customHeight="1" x14ac:dyDescent="0.25">
      <c r="C39" s="105"/>
      <c r="D39" s="75"/>
      <c r="E39" s="75"/>
      <c r="F39" s="75"/>
      <c r="G39" s="75"/>
      <c r="H39" s="75"/>
      <c r="I39" s="75"/>
      <c r="J39" s="75"/>
      <c r="K39" s="75"/>
      <c r="L39" s="75"/>
      <c r="M39" s="75"/>
      <c r="N39" s="75"/>
      <c r="O39" s="75"/>
      <c r="P39" s="75"/>
      <c r="Q39" s="75"/>
      <c r="R39" s="75"/>
      <c r="S39" s="75"/>
      <c r="T39" s="75"/>
      <c r="U39" s="105"/>
      <c r="V39" s="105"/>
      <c r="W39" s="75"/>
      <c r="X39" s="75"/>
      <c r="Y39" s="75"/>
      <c r="Z39" s="102"/>
      <c r="AA39" s="75"/>
      <c r="AB39" s="78"/>
      <c r="AC39" s="78"/>
      <c r="AD39" s="78"/>
      <c r="AE39" s="78"/>
      <c r="AF39" s="75"/>
      <c r="AG39" s="75"/>
      <c r="AH39" s="75"/>
      <c r="AI39" s="78"/>
      <c r="AJ39" s="78"/>
      <c r="AK39" s="103"/>
      <c r="AL39" s="105"/>
      <c r="AM39" s="105"/>
      <c r="AN39" s="105"/>
      <c r="AO39" s="105"/>
      <c r="AP39" s="103"/>
      <c r="AQ39" s="103"/>
      <c r="AR39" s="75"/>
      <c r="AS39" s="75"/>
      <c r="AT39" s="75"/>
      <c r="BK39" s="75"/>
    </row>
    <row r="40" spans="2:63" s="106" customFormat="1" ht="11.65" customHeight="1" x14ac:dyDescent="0.25">
      <c r="C40" s="105"/>
      <c r="D40" s="75"/>
      <c r="E40" s="75"/>
      <c r="F40" s="75"/>
      <c r="G40" s="75"/>
      <c r="H40" s="75"/>
      <c r="I40" s="75"/>
      <c r="J40" s="75"/>
      <c r="K40" s="75"/>
      <c r="L40" s="75"/>
      <c r="M40" s="75"/>
      <c r="N40" s="75"/>
      <c r="O40" s="75"/>
      <c r="P40" s="75"/>
      <c r="Q40" s="75"/>
      <c r="R40" s="75"/>
      <c r="S40" s="75"/>
      <c r="T40" s="75"/>
      <c r="U40" s="105"/>
      <c r="V40" s="105"/>
      <c r="W40" s="75"/>
      <c r="X40" s="75"/>
      <c r="Y40" s="75"/>
      <c r="Z40" s="102"/>
      <c r="AA40" s="75"/>
      <c r="AB40" s="78"/>
      <c r="AC40" s="78"/>
      <c r="AD40" s="78"/>
      <c r="AE40" s="78"/>
      <c r="AF40" s="75"/>
      <c r="AG40" s="75"/>
      <c r="AH40" s="75"/>
      <c r="AI40" s="78"/>
      <c r="AJ40" s="78"/>
      <c r="AK40" s="103"/>
      <c r="AL40" s="105"/>
      <c r="AM40" s="105"/>
      <c r="AN40" s="105"/>
      <c r="AO40" s="105"/>
      <c r="AP40" s="103"/>
      <c r="AQ40" s="103"/>
      <c r="AR40" s="75"/>
      <c r="AS40" s="75"/>
      <c r="AT40" s="75"/>
      <c r="BK40" s="75"/>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0">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CPAD\OAP\POA\[4. SIFCO Inversiones 17-01-2022.xlsx]datos'!#REF!</xm:f>
          </x14:formula1>
          <xm:sqref>AO13:AO17 AM7:AT7 AK13:AK17</xm:sqref>
        </x14:dataValidation>
        <x14:dataValidation type="list" operator="equal" allowBlank="1" showErrorMessage="1">
          <x14:formula1>
            <xm:f>'D:\AAA SDSCJ CPAD\OAP\POA\[4. SIFCO Inversiones 17-01-2022.xlsx]datos'!#REF!</xm:f>
          </x14:formula1>
          <xm:sqref>AP13:AQ17</xm:sqref>
        </x14:dataValidation>
        <x14:dataValidation type="list" errorStyle="information" operator="equal" showInputMessage="1" showErrorMessage="1" prompt="Escoja el Proceso del Menú desplegable">
          <x14:formula1>
            <xm:f>'D:\AAA SDSCJ CPAD\OAP\POA\[4. SIFCO Inversiones 17-01-2022.xlsx]datos'!#REF!</xm:f>
          </x14:formula1>
          <xm:sqref>D7:Z7</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Q41"/>
  <sheetViews>
    <sheetView showGridLines="0" zoomScale="70" zoomScaleNormal="70" workbookViewId="0">
      <selection activeCell="AU1" sqref="AU1:BJ1048576"/>
    </sheetView>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6" width="22.85546875" style="106" customWidth="1"/>
    <col min="47" max="48" width="20.5703125" style="106" hidden="1" customWidth="1"/>
    <col min="49" max="49" width="43.42578125" style="106" hidden="1" customWidth="1"/>
    <col min="50" max="50" width="33.7109375" style="76" hidden="1" customWidth="1"/>
    <col min="51" max="54" width="20.5703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77"/>
  </cols>
  <sheetData>
    <row r="1" spans="2:251"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c r="AV1" s="71"/>
      <c r="AW1" s="71"/>
      <c r="AX1" s="68"/>
      <c r="AY1" s="68"/>
      <c r="AZ1" s="68"/>
      <c r="BA1" s="68"/>
      <c r="BB1" s="68"/>
      <c r="BC1" s="68"/>
      <c r="BD1" s="68"/>
      <c r="BE1" s="68"/>
      <c r="BF1" s="68"/>
      <c r="BG1" s="68"/>
      <c r="BH1" s="68"/>
      <c r="BI1" s="68"/>
      <c r="BJ1" s="68"/>
      <c r="BK1" s="70"/>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2:251" ht="12" customHeight="1" x14ac:dyDescent="0.25">
      <c r="B2" s="718"/>
      <c r="C2" s="735" t="s">
        <v>0</v>
      </c>
      <c r="D2" s="735"/>
      <c r="E2" s="735"/>
      <c r="F2" s="735"/>
      <c r="G2" s="735"/>
      <c r="H2" s="735"/>
      <c r="I2" s="735"/>
      <c r="J2" s="735"/>
      <c r="K2" s="735"/>
      <c r="L2" s="735"/>
      <c r="M2" s="735"/>
      <c r="N2" s="735"/>
      <c r="O2" s="735"/>
      <c r="P2" s="735"/>
      <c r="Q2" s="735"/>
      <c r="R2" s="735" t="s">
        <v>1</v>
      </c>
      <c r="S2" s="735"/>
      <c r="T2" s="735"/>
      <c r="U2" s="735"/>
      <c r="V2" s="735"/>
      <c r="W2" s="735"/>
      <c r="X2" s="735"/>
      <c r="Y2" s="735"/>
      <c r="Z2" s="735"/>
      <c r="AA2" s="735"/>
      <c r="AB2" s="735"/>
      <c r="AC2" s="735"/>
      <c r="AD2" s="735"/>
      <c r="AE2" s="735"/>
      <c r="AF2" s="735"/>
      <c r="AG2" s="735"/>
      <c r="AH2" s="735"/>
      <c r="AI2" s="735"/>
      <c r="AJ2" s="735" t="s">
        <v>2</v>
      </c>
      <c r="AK2" s="735"/>
      <c r="AL2" s="735"/>
      <c r="AM2" s="735"/>
      <c r="AN2" s="735"/>
      <c r="AO2" s="735"/>
      <c r="AP2" s="735"/>
      <c r="AQ2" s="735"/>
      <c r="AR2" s="735"/>
      <c r="AS2" s="735"/>
      <c r="AT2" s="735"/>
      <c r="AU2" s="735"/>
      <c r="AV2" s="735" t="s">
        <v>3</v>
      </c>
      <c r="AW2" s="735"/>
      <c r="AX2" s="735"/>
      <c r="AY2" s="735"/>
      <c r="AZ2" s="735"/>
      <c r="BA2" s="735"/>
      <c r="BB2" s="735"/>
      <c r="BC2" s="735"/>
      <c r="BD2" s="735"/>
      <c r="BE2" s="735"/>
      <c r="BF2" s="735"/>
      <c r="BG2" s="735"/>
      <c r="BH2" s="735"/>
      <c r="BI2" s="735"/>
      <c r="BJ2" s="736"/>
    </row>
    <row r="3" spans="2:251" ht="12" customHeight="1" x14ac:dyDescent="0.25">
      <c r="B3" s="719"/>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t="s">
        <v>4</v>
      </c>
      <c r="AK3" s="728"/>
      <c r="AL3" s="728"/>
      <c r="AM3" s="728"/>
      <c r="AN3" s="728"/>
      <c r="AO3" s="728"/>
      <c r="AP3" s="728"/>
      <c r="AQ3" s="728"/>
      <c r="AR3" s="728"/>
      <c r="AS3" s="728"/>
      <c r="AT3" s="728"/>
      <c r="AU3" s="728"/>
      <c r="AV3" s="710">
        <v>3</v>
      </c>
      <c r="AW3" s="710"/>
      <c r="AX3" s="710"/>
      <c r="AY3" s="710"/>
      <c r="AZ3" s="710"/>
      <c r="BA3" s="710"/>
      <c r="BB3" s="710"/>
      <c r="BC3" s="710"/>
      <c r="BD3" s="710"/>
      <c r="BE3" s="710"/>
      <c r="BF3" s="710"/>
      <c r="BG3" s="710"/>
      <c r="BH3" s="710"/>
      <c r="BI3" s="710"/>
      <c r="BJ3" s="711"/>
    </row>
    <row r="4" spans="2:251" ht="12" customHeight="1" x14ac:dyDescent="0.25">
      <c r="B4" s="719"/>
      <c r="C4" s="728"/>
      <c r="D4" s="728"/>
      <c r="E4" s="728"/>
      <c r="F4" s="728"/>
      <c r="G4" s="728"/>
      <c r="H4" s="728"/>
      <c r="I4" s="728"/>
      <c r="J4" s="728"/>
      <c r="K4" s="728"/>
      <c r="L4" s="728"/>
      <c r="M4" s="728"/>
      <c r="N4" s="728"/>
      <c r="O4" s="728"/>
      <c r="P4" s="728"/>
      <c r="Q4" s="728"/>
      <c r="R4" s="728"/>
      <c r="S4" s="728"/>
      <c r="T4" s="728"/>
      <c r="U4" s="728"/>
      <c r="V4" s="728"/>
      <c r="W4" s="728"/>
      <c r="X4" s="728"/>
      <c r="Y4" s="728"/>
      <c r="Z4" s="728"/>
      <c r="AA4" s="728"/>
      <c r="AB4" s="728"/>
      <c r="AC4" s="728"/>
      <c r="AD4" s="728"/>
      <c r="AE4" s="728"/>
      <c r="AF4" s="728"/>
      <c r="AG4" s="728"/>
      <c r="AH4" s="728"/>
      <c r="AI4" s="728"/>
      <c r="AJ4" s="728" t="s">
        <v>5</v>
      </c>
      <c r="AK4" s="728"/>
      <c r="AL4" s="728"/>
      <c r="AM4" s="728"/>
      <c r="AN4" s="728"/>
      <c r="AO4" s="728"/>
      <c r="AP4" s="728"/>
      <c r="AQ4" s="728"/>
      <c r="AR4" s="728"/>
      <c r="AS4" s="728"/>
      <c r="AT4" s="728"/>
      <c r="AU4" s="728"/>
      <c r="AV4" s="738">
        <v>42741</v>
      </c>
      <c r="AW4" s="738"/>
      <c r="AX4" s="738"/>
      <c r="AY4" s="738"/>
      <c r="AZ4" s="738"/>
      <c r="BA4" s="738"/>
      <c r="BB4" s="738"/>
      <c r="BC4" s="738"/>
      <c r="BD4" s="738"/>
      <c r="BE4" s="738"/>
      <c r="BF4" s="738"/>
      <c r="BG4" s="738"/>
      <c r="BH4" s="738"/>
      <c r="BI4" s="738"/>
      <c r="BJ4" s="739"/>
    </row>
    <row r="5" spans="2:251" ht="12" customHeight="1" x14ac:dyDescent="0.25">
      <c r="B5" s="719"/>
      <c r="C5" s="728" t="s">
        <v>6</v>
      </c>
      <c r="D5" s="728"/>
      <c r="E5" s="728"/>
      <c r="F5" s="728"/>
      <c r="G5" s="728"/>
      <c r="H5" s="728"/>
      <c r="I5" s="728"/>
      <c r="J5" s="728"/>
      <c r="K5" s="728"/>
      <c r="L5" s="728"/>
      <c r="M5" s="728"/>
      <c r="N5" s="728"/>
      <c r="O5" s="728"/>
      <c r="P5" s="728"/>
      <c r="Q5" s="728"/>
      <c r="R5" s="728" t="s">
        <v>7</v>
      </c>
      <c r="S5" s="728"/>
      <c r="T5" s="728"/>
      <c r="U5" s="728"/>
      <c r="V5" s="728"/>
      <c r="W5" s="728"/>
      <c r="X5" s="728"/>
      <c r="Y5" s="728"/>
      <c r="Z5" s="728"/>
      <c r="AA5" s="728"/>
      <c r="AB5" s="728"/>
      <c r="AC5" s="728"/>
      <c r="AD5" s="728"/>
      <c r="AE5" s="728"/>
      <c r="AF5" s="728"/>
      <c r="AG5" s="728"/>
      <c r="AH5" s="728"/>
      <c r="AI5" s="728"/>
      <c r="AJ5" s="728" t="s">
        <v>8</v>
      </c>
      <c r="AK5" s="728"/>
      <c r="AL5" s="728"/>
      <c r="AM5" s="728"/>
      <c r="AN5" s="728"/>
      <c r="AO5" s="728"/>
      <c r="AP5" s="728"/>
      <c r="AQ5" s="728"/>
      <c r="AR5" s="728"/>
      <c r="AS5" s="728"/>
      <c r="AT5" s="728"/>
      <c r="AU5" s="728"/>
      <c r="AV5" s="710" t="s">
        <v>9</v>
      </c>
      <c r="AW5" s="710"/>
      <c r="AX5" s="710"/>
      <c r="AY5" s="710"/>
      <c r="AZ5" s="710"/>
      <c r="BA5" s="710"/>
      <c r="BB5" s="710"/>
      <c r="BC5" s="710"/>
      <c r="BD5" s="710"/>
      <c r="BE5" s="710"/>
      <c r="BF5" s="710"/>
      <c r="BG5" s="710"/>
      <c r="BH5" s="710"/>
      <c r="BI5" s="710"/>
      <c r="BJ5" s="711"/>
    </row>
    <row r="6" spans="2:251" ht="12" customHeight="1" x14ac:dyDescent="0.25">
      <c r="B6" s="719"/>
      <c r="C6" s="728"/>
      <c r="D6" s="728"/>
      <c r="E6" s="728"/>
      <c r="F6" s="728"/>
      <c r="G6" s="728"/>
      <c r="H6" s="728"/>
      <c r="I6" s="728"/>
      <c r="J6" s="728"/>
      <c r="K6" s="728"/>
      <c r="L6" s="728"/>
      <c r="M6" s="728"/>
      <c r="N6" s="728"/>
      <c r="O6" s="728"/>
      <c r="P6" s="728"/>
      <c r="Q6" s="728"/>
      <c r="R6" s="728"/>
      <c r="S6" s="728"/>
      <c r="T6" s="728"/>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c r="AT6" s="728"/>
      <c r="AU6" s="728"/>
      <c r="AV6" s="710"/>
      <c r="AW6" s="710"/>
      <c r="AX6" s="710"/>
      <c r="AY6" s="710"/>
      <c r="AZ6" s="710"/>
      <c r="BA6" s="710"/>
      <c r="BB6" s="710"/>
      <c r="BC6" s="710"/>
      <c r="BD6" s="710"/>
      <c r="BE6" s="710"/>
      <c r="BF6" s="710"/>
      <c r="BG6" s="710"/>
      <c r="BH6" s="710"/>
      <c r="BI6" s="710"/>
      <c r="BJ6" s="711"/>
    </row>
    <row r="7" spans="2:251" s="79" customFormat="1" ht="25.5" customHeight="1" x14ac:dyDescent="0.25">
      <c r="B7" s="740" t="s">
        <v>10</v>
      </c>
      <c r="C7" s="741"/>
      <c r="D7" s="725" t="s">
        <v>663</v>
      </c>
      <c r="E7" s="725"/>
      <c r="F7" s="725"/>
      <c r="G7" s="725"/>
      <c r="H7" s="725"/>
      <c r="I7" s="725"/>
      <c r="J7" s="725"/>
      <c r="K7" s="725"/>
      <c r="L7" s="725"/>
      <c r="M7" s="725"/>
      <c r="N7" s="725"/>
      <c r="O7" s="725"/>
      <c r="P7" s="725"/>
      <c r="Q7" s="725"/>
      <c r="R7" s="725"/>
      <c r="S7" s="725"/>
      <c r="T7" s="725"/>
      <c r="U7" s="725"/>
      <c r="V7" s="725"/>
      <c r="W7" s="725"/>
      <c r="X7" s="725"/>
      <c r="Y7" s="725"/>
      <c r="Z7" s="725"/>
      <c r="AA7" s="725" t="s">
        <v>12</v>
      </c>
      <c r="AB7" s="725"/>
      <c r="AC7" s="728" t="s">
        <v>664</v>
      </c>
      <c r="AD7" s="728"/>
      <c r="AE7" s="728"/>
      <c r="AF7" s="728"/>
      <c r="AG7" s="728"/>
      <c r="AH7" s="728"/>
      <c r="AI7" s="728"/>
      <c r="AJ7" s="728"/>
      <c r="AK7" s="727" t="s">
        <v>14</v>
      </c>
      <c r="AL7" s="727"/>
      <c r="AM7" s="716" t="s">
        <v>317</v>
      </c>
      <c r="AN7" s="716"/>
      <c r="AO7" s="716"/>
      <c r="AP7" s="716"/>
      <c r="AQ7" s="716"/>
      <c r="AR7" s="716"/>
      <c r="AS7" s="716"/>
      <c r="AT7" s="716"/>
      <c r="AU7" s="716"/>
      <c r="AV7" s="716"/>
      <c r="AW7" s="716"/>
      <c r="AX7" s="716"/>
      <c r="AY7" s="716"/>
      <c r="AZ7" s="716"/>
      <c r="BA7" s="716"/>
      <c r="BB7" s="716"/>
      <c r="BC7" s="716"/>
      <c r="BD7" s="716"/>
      <c r="BE7" s="716"/>
      <c r="BF7" s="716"/>
      <c r="BG7" s="716"/>
      <c r="BH7" s="716"/>
      <c r="BI7" s="716"/>
      <c r="BJ7" s="717"/>
      <c r="BK7" s="78"/>
    </row>
    <row r="8" spans="2:251" s="79" customFormat="1" ht="25.5" customHeight="1" x14ac:dyDescent="0.25">
      <c r="B8" s="740" t="s">
        <v>16</v>
      </c>
      <c r="C8" s="741"/>
      <c r="D8" s="716" t="s">
        <v>665</v>
      </c>
      <c r="E8" s="716"/>
      <c r="F8" s="716"/>
      <c r="G8" s="716"/>
      <c r="H8" s="716"/>
      <c r="I8" s="716"/>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c r="AI8" s="716"/>
      <c r="AJ8" s="716"/>
      <c r="AK8" s="716"/>
      <c r="AL8" s="716"/>
      <c r="AM8" s="110" t="s">
        <v>18</v>
      </c>
      <c r="AN8" s="726">
        <v>44566</v>
      </c>
      <c r="AO8" s="727"/>
      <c r="AP8" s="727"/>
      <c r="AQ8" s="727"/>
      <c r="AR8" s="727"/>
      <c r="AS8" s="727"/>
      <c r="AT8" s="727"/>
      <c r="AU8" s="716"/>
      <c r="AV8" s="716"/>
      <c r="AW8" s="716"/>
      <c r="AX8" s="716"/>
      <c r="AY8" s="716"/>
      <c r="AZ8" s="716"/>
      <c r="BA8" s="716"/>
      <c r="BB8" s="716"/>
      <c r="BC8" s="716"/>
      <c r="BD8" s="716"/>
      <c r="BE8" s="716"/>
      <c r="BF8" s="716"/>
      <c r="BG8" s="716"/>
      <c r="BH8" s="716"/>
      <c r="BI8" s="716"/>
      <c r="BJ8" s="717"/>
      <c r="BK8" s="78"/>
    </row>
    <row r="9" spans="2:251" s="79" customFormat="1" ht="25.5" customHeight="1" x14ac:dyDescent="0.25">
      <c r="B9" s="740" t="s">
        <v>176</v>
      </c>
      <c r="C9" s="741"/>
      <c r="D9" s="741"/>
      <c r="E9" s="741"/>
      <c r="F9" s="741"/>
      <c r="G9" s="741"/>
      <c r="H9" s="741"/>
      <c r="I9" s="741"/>
      <c r="J9" s="741"/>
      <c r="K9" s="741"/>
      <c r="L9" s="741"/>
      <c r="M9" s="741"/>
      <c r="N9" s="741"/>
      <c r="O9" s="741"/>
      <c r="P9" s="741"/>
      <c r="Q9" s="741"/>
      <c r="R9" s="741"/>
      <c r="S9" s="741"/>
      <c r="T9" s="741"/>
      <c r="U9" s="741"/>
      <c r="V9" s="741"/>
      <c r="W9" s="741"/>
      <c r="X9" s="741"/>
      <c r="Y9" s="741"/>
      <c r="Z9" s="741"/>
      <c r="AA9" s="741"/>
      <c r="AB9" s="741"/>
      <c r="AC9" s="741"/>
      <c r="AD9" s="741"/>
      <c r="AE9" s="741"/>
      <c r="AF9" s="741"/>
      <c r="AG9" s="741"/>
      <c r="AH9" s="741"/>
      <c r="AI9" s="741"/>
      <c r="AJ9" s="741"/>
      <c r="AK9" s="741"/>
      <c r="AL9" s="741"/>
      <c r="AM9" s="741"/>
      <c r="AN9" s="741"/>
      <c r="AO9" s="741"/>
      <c r="AP9" s="741"/>
      <c r="AQ9" s="741"/>
      <c r="AR9" s="741"/>
      <c r="AS9" s="741"/>
      <c r="AT9" s="741"/>
      <c r="AU9" s="725" t="s">
        <v>177</v>
      </c>
      <c r="AV9" s="716"/>
      <c r="AW9" s="716"/>
      <c r="AX9" s="716"/>
      <c r="AY9" s="716"/>
      <c r="AZ9" s="716"/>
      <c r="BA9" s="716"/>
      <c r="BB9" s="716"/>
      <c r="BC9" s="716"/>
      <c r="BD9" s="716"/>
      <c r="BE9" s="716"/>
      <c r="BF9" s="716"/>
      <c r="BG9" s="716"/>
      <c r="BH9" s="716"/>
      <c r="BI9" s="716"/>
      <c r="BJ9" s="717"/>
      <c r="BK9" s="78"/>
    </row>
    <row r="10" spans="2:251" s="79" customFormat="1" ht="25.5" customHeight="1" x14ac:dyDescent="0.25">
      <c r="B10" s="740"/>
      <c r="C10" s="741"/>
      <c r="D10" s="741"/>
      <c r="E10" s="741" t="s">
        <v>19</v>
      </c>
      <c r="F10" s="741"/>
      <c r="G10" s="741"/>
      <c r="H10" s="741"/>
      <c r="I10" s="741"/>
      <c r="J10" s="741"/>
      <c r="K10" s="741"/>
      <c r="L10" s="741"/>
      <c r="M10" s="741"/>
      <c r="N10" s="741"/>
      <c r="O10" s="741"/>
      <c r="P10" s="741"/>
      <c r="Q10" s="741"/>
      <c r="R10" s="741"/>
      <c r="S10" s="741"/>
      <c r="T10" s="741"/>
      <c r="U10" s="741" t="s">
        <v>20</v>
      </c>
      <c r="V10" s="741"/>
      <c r="W10" s="741"/>
      <c r="X10" s="741"/>
      <c r="Y10" s="741"/>
      <c r="Z10" s="741"/>
      <c r="AA10" s="741"/>
      <c r="AB10" s="741"/>
      <c r="AC10" s="741"/>
      <c r="AD10" s="741"/>
      <c r="AE10" s="741"/>
      <c r="AF10" s="741"/>
      <c r="AG10" s="741"/>
      <c r="AH10" s="741"/>
      <c r="AI10" s="741"/>
      <c r="AJ10" s="741"/>
      <c r="AK10" s="741"/>
      <c r="AL10" s="741"/>
      <c r="AM10" s="741"/>
      <c r="AN10" s="741"/>
      <c r="AO10" s="741"/>
      <c r="AP10" s="741"/>
      <c r="AQ10" s="741"/>
      <c r="AR10" s="741"/>
      <c r="AS10" s="741"/>
      <c r="AT10" s="741"/>
      <c r="AU10" s="716"/>
      <c r="AV10" s="716"/>
      <c r="AW10" s="716"/>
      <c r="AX10" s="716"/>
      <c r="AY10" s="716"/>
      <c r="AZ10" s="716"/>
      <c r="BA10" s="716"/>
      <c r="BB10" s="716"/>
      <c r="BC10" s="716"/>
      <c r="BD10" s="716"/>
      <c r="BE10" s="716"/>
      <c r="BF10" s="716"/>
      <c r="BG10" s="716"/>
      <c r="BH10" s="716"/>
      <c r="BI10" s="716"/>
      <c r="BJ10" s="717"/>
      <c r="BK10" s="78"/>
    </row>
    <row r="11" spans="2:251" s="81" customFormat="1" ht="22.5" customHeight="1" x14ac:dyDescent="0.25">
      <c r="B11" s="740" t="s">
        <v>21</v>
      </c>
      <c r="C11" s="741" t="s">
        <v>22</v>
      </c>
      <c r="D11" s="741" t="s">
        <v>23</v>
      </c>
      <c r="E11" s="741" t="s">
        <v>24</v>
      </c>
      <c r="F11" s="741"/>
      <c r="G11" s="741"/>
      <c r="H11" s="741" t="s">
        <v>25</v>
      </c>
      <c r="I11" s="741"/>
      <c r="J11" s="741"/>
      <c r="K11" s="741" t="s">
        <v>26</v>
      </c>
      <c r="L11" s="741"/>
      <c r="M11" s="741"/>
      <c r="N11" s="741" t="s">
        <v>27</v>
      </c>
      <c r="O11" s="741"/>
      <c r="P11" s="741"/>
      <c r="Q11" s="741" t="s">
        <v>28</v>
      </c>
      <c r="R11" s="741"/>
      <c r="S11" s="741"/>
      <c r="T11" s="112" t="s">
        <v>29</v>
      </c>
      <c r="U11" s="741" t="s">
        <v>30</v>
      </c>
      <c r="V11" s="741" t="s">
        <v>31</v>
      </c>
      <c r="W11" s="741" t="s">
        <v>32</v>
      </c>
      <c r="X11" s="741" t="s">
        <v>33</v>
      </c>
      <c r="Y11" s="741"/>
      <c r="Z11" s="742" t="s">
        <v>34</v>
      </c>
      <c r="AA11" s="741" t="s">
        <v>35</v>
      </c>
      <c r="AB11" s="741" t="s">
        <v>36</v>
      </c>
      <c r="AC11" s="741" t="s">
        <v>37</v>
      </c>
      <c r="AD11" s="741" t="s">
        <v>38</v>
      </c>
      <c r="AE11" s="741" t="s">
        <v>39</v>
      </c>
      <c r="AF11" s="741" t="s">
        <v>40</v>
      </c>
      <c r="AG11" s="741"/>
      <c r="AH11" s="741"/>
      <c r="AI11" s="741" t="s">
        <v>41</v>
      </c>
      <c r="AJ11" s="741" t="s">
        <v>42</v>
      </c>
      <c r="AK11" s="741" t="s">
        <v>43</v>
      </c>
      <c r="AL11" s="741"/>
      <c r="AM11" s="741"/>
      <c r="AN11" s="741"/>
      <c r="AO11" s="741"/>
      <c r="AP11" s="741"/>
      <c r="AQ11" s="741"/>
      <c r="AR11" s="725" t="s">
        <v>44</v>
      </c>
      <c r="AS11" s="741" t="s">
        <v>45</v>
      </c>
      <c r="AT11" s="741" t="s">
        <v>46</v>
      </c>
      <c r="AU11" s="779" t="s">
        <v>47</v>
      </c>
      <c r="AV11" s="779" t="s">
        <v>47</v>
      </c>
      <c r="AW11" s="779" t="s">
        <v>47</v>
      </c>
      <c r="AX11" s="779" t="s">
        <v>47</v>
      </c>
      <c r="AY11" s="779" t="s">
        <v>48</v>
      </c>
      <c r="AZ11" s="779" t="s">
        <v>47</v>
      </c>
      <c r="BA11" s="779" t="s">
        <v>47</v>
      </c>
      <c r="BB11" s="779" t="s">
        <v>47</v>
      </c>
      <c r="BC11" s="779" t="s">
        <v>49</v>
      </c>
      <c r="BD11" s="779" t="s">
        <v>49</v>
      </c>
      <c r="BE11" s="779" t="s">
        <v>49</v>
      </c>
      <c r="BF11" s="779" t="s">
        <v>49</v>
      </c>
      <c r="BG11" s="779" t="s">
        <v>50</v>
      </c>
      <c r="BH11" s="779" t="s">
        <v>49</v>
      </c>
      <c r="BI11" s="779" t="s">
        <v>49</v>
      </c>
      <c r="BJ11" s="780" t="s">
        <v>49</v>
      </c>
      <c r="BK11" s="80"/>
    </row>
    <row r="12" spans="2:251" s="81" customFormat="1" ht="30" customHeight="1" x14ac:dyDescent="0.25">
      <c r="B12" s="740"/>
      <c r="C12" s="741"/>
      <c r="D12" s="741"/>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41"/>
      <c r="V12" s="741"/>
      <c r="W12" s="741"/>
      <c r="X12" s="112" t="s">
        <v>54</v>
      </c>
      <c r="Y12" s="112" t="s">
        <v>55</v>
      </c>
      <c r="Z12" s="742"/>
      <c r="AA12" s="741"/>
      <c r="AB12" s="741"/>
      <c r="AC12" s="741"/>
      <c r="AD12" s="741"/>
      <c r="AE12" s="741"/>
      <c r="AF12" s="112" t="s">
        <v>56</v>
      </c>
      <c r="AG12" s="112" t="s">
        <v>57</v>
      </c>
      <c r="AH12" s="112" t="s">
        <v>58</v>
      </c>
      <c r="AI12" s="741"/>
      <c r="AJ12" s="741"/>
      <c r="AK12" s="112" t="s">
        <v>59</v>
      </c>
      <c r="AL12" s="112" t="s">
        <v>60</v>
      </c>
      <c r="AM12" s="112" t="s">
        <v>61</v>
      </c>
      <c r="AN12" s="112" t="s">
        <v>62</v>
      </c>
      <c r="AO12" s="112" t="s">
        <v>63</v>
      </c>
      <c r="AP12" s="112" t="s">
        <v>64</v>
      </c>
      <c r="AQ12" s="112" t="s">
        <v>65</v>
      </c>
      <c r="AR12" s="725"/>
      <c r="AS12" s="741"/>
      <c r="AT12" s="741"/>
      <c r="AU12" s="380" t="s">
        <v>66</v>
      </c>
      <c r="AV12" s="380" t="s">
        <v>67</v>
      </c>
      <c r="AW12" s="380" t="s">
        <v>68</v>
      </c>
      <c r="AX12" s="380" t="s">
        <v>69</v>
      </c>
      <c r="AY12" s="380" t="s">
        <v>66</v>
      </c>
      <c r="AZ12" s="380" t="s">
        <v>67</v>
      </c>
      <c r="BA12" s="380" t="s">
        <v>68</v>
      </c>
      <c r="BB12" s="380" t="s">
        <v>69</v>
      </c>
      <c r="BC12" s="380" t="s">
        <v>66</v>
      </c>
      <c r="BD12" s="380" t="s">
        <v>67</v>
      </c>
      <c r="BE12" s="380" t="s">
        <v>68</v>
      </c>
      <c r="BF12" s="380" t="s">
        <v>69</v>
      </c>
      <c r="BG12" s="380" t="s">
        <v>66</v>
      </c>
      <c r="BH12" s="380" t="s">
        <v>67</v>
      </c>
      <c r="BI12" s="380" t="s">
        <v>68</v>
      </c>
      <c r="BJ12" s="381" t="s">
        <v>70</v>
      </c>
      <c r="BK12" s="80"/>
    </row>
    <row r="13" spans="2:251" s="136" customFormat="1" ht="52.5" customHeight="1" x14ac:dyDescent="0.25">
      <c r="B13" s="116">
        <v>1</v>
      </c>
      <c r="C13" s="117" t="s">
        <v>702</v>
      </c>
      <c r="D13" s="118">
        <v>0.18</v>
      </c>
      <c r="E13" s="376">
        <v>150</v>
      </c>
      <c r="F13" s="120"/>
      <c r="G13" s="121">
        <f>IF(ISERROR(F13/E13),"",(F13/E13))</f>
        <v>0</v>
      </c>
      <c r="H13" s="377">
        <v>18</v>
      </c>
      <c r="I13" s="137"/>
      <c r="J13" s="121">
        <f>IF(ISERROR(I13/H13),"",(I13/H13))</f>
        <v>0</v>
      </c>
      <c r="K13" s="378">
        <v>9</v>
      </c>
      <c r="L13" s="120"/>
      <c r="M13" s="121">
        <f>IF(ISERROR(L13/K13),"",(L13/K13))</f>
        <v>0</v>
      </c>
      <c r="N13" s="378">
        <v>1</v>
      </c>
      <c r="O13" s="120"/>
      <c r="P13" s="121">
        <f>IF(ISERROR(O13/N13),"",(O13/N13))</f>
        <v>0</v>
      </c>
      <c r="Q13" s="378">
        <f>SUM(E13,H13,K13,N13)</f>
        <v>178</v>
      </c>
      <c r="R13" s="120"/>
      <c r="S13" s="122">
        <f>IF((IF(ISERROR(R13/Q13),0,(R13/Q13)))&gt;1,1,(IF(ISERROR(R13/Q13),0,(R13/Q13))))</f>
        <v>0</v>
      </c>
      <c r="T13" s="122">
        <f>S13*D13</f>
        <v>0</v>
      </c>
      <c r="U13" s="117" t="s">
        <v>703</v>
      </c>
      <c r="V13" s="117" t="s">
        <v>704</v>
      </c>
      <c r="W13" s="124" t="s">
        <v>705</v>
      </c>
      <c r="X13" s="778" t="s">
        <v>706</v>
      </c>
      <c r="Y13" s="778"/>
      <c r="Z13" s="124" t="s">
        <v>77</v>
      </c>
      <c r="AA13" s="125" t="s">
        <v>707</v>
      </c>
      <c r="AB13" s="124" t="s">
        <v>79</v>
      </c>
      <c r="AC13" s="124" t="s">
        <v>185</v>
      </c>
      <c r="AD13" s="124" t="s">
        <v>80</v>
      </c>
      <c r="AE13" s="124" t="s">
        <v>81</v>
      </c>
      <c r="AF13" s="125">
        <v>249</v>
      </c>
      <c r="AG13" s="125">
        <v>2021</v>
      </c>
      <c r="AH13" s="125">
        <v>2021</v>
      </c>
      <c r="AI13" s="124" t="s">
        <v>83</v>
      </c>
      <c r="AJ13" s="124" t="s">
        <v>118</v>
      </c>
      <c r="AK13" s="117" t="s">
        <v>326</v>
      </c>
      <c r="AL13" s="117" t="s">
        <v>708</v>
      </c>
      <c r="AM13" s="117" t="s">
        <v>709</v>
      </c>
      <c r="AN13" s="126"/>
      <c r="AO13" s="117" t="s">
        <v>710</v>
      </c>
      <c r="AP13" s="126" t="s">
        <v>108</v>
      </c>
      <c r="AQ13" s="126" t="s">
        <v>109</v>
      </c>
      <c r="AR13" s="125" t="s">
        <v>711</v>
      </c>
      <c r="AS13" s="123" t="s">
        <v>712</v>
      </c>
      <c r="AT13" s="125" t="s">
        <v>713</v>
      </c>
      <c r="AU13" s="129">
        <f>E13</f>
        <v>150</v>
      </c>
      <c r="AV13" s="130"/>
      <c r="AW13" s="131"/>
      <c r="AX13" s="131"/>
      <c r="AY13" s="129">
        <f>H13</f>
        <v>18</v>
      </c>
      <c r="AZ13" s="132"/>
      <c r="BA13" s="123"/>
      <c r="BB13" s="123"/>
      <c r="BC13" s="130">
        <f>K13</f>
        <v>9</v>
      </c>
      <c r="BD13" s="130"/>
      <c r="BE13" s="131"/>
      <c r="BF13" s="131"/>
      <c r="BG13" s="133">
        <f>N13</f>
        <v>1</v>
      </c>
      <c r="BH13" s="129"/>
      <c r="BI13" s="134"/>
      <c r="BJ13" s="135"/>
    </row>
    <row r="14" spans="2:251" s="136" customFormat="1" ht="60.75" customHeight="1" x14ac:dyDescent="0.25">
      <c r="B14" s="116">
        <v>2</v>
      </c>
      <c r="C14" s="117" t="s">
        <v>714</v>
      </c>
      <c r="D14" s="118">
        <v>0.18</v>
      </c>
      <c r="E14" s="123">
        <v>3</v>
      </c>
      <c r="F14" s="120"/>
      <c r="G14" s="121">
        <f>IF(ISERROR(F14/E14),"",(F14/E14))</f>
        <v>0</v>
      </c>
      <c r="H14" s="377">
        <v>3</v>
      </c>
      <c r="I14" s="120"/>
      <c r="J14" s="121">
        <f>IF(ISERROR(I14/H14),"",(I14/H14))</f>
        <v>0</v>
      </c>
      <c r="K14" s="378">
        <v>3</v>
      </c>
      <c r="L14" s="120"/>
      <c r="M14" s="121">
        <f>IF(ISERROR(L14/K14),"",(L14/K14))</f>
        <v>0</v>
      </c>
      <c r="N14" s="378">
        <v>3</v>
      </c>
      <c r="O14" s="120"/>
      <c r="P14" s="121">
        <f>IF(ISERROR(O14/N14),"",(O14/N14))</f>
        <v>0</v>
      </c>
      <c r="Q14" s="378">
        <f t="shared" ref="Q14:Q15" si="0">SUM(E14,H14,K14,N14)</f>
        <v>12</v>
      </c>
      <c r="R14" s="120"/>
      <c r="S14" s="122">
        <f>IF((IF(ISERROR(R14/Q14),0,(R14/Q14)))&gt;1,1,(IF(ISERROR(R14/Q14),0,(R14/Q14))))</f>
        <v>0</v>
      </c>
      <c r="T14" s="122">
        <f t="shared" ref="T14:T17" si="1">S14*D14</f>
        <v>0</v>
      </c>
      <c r="U14" s="117" t="s">
        <v>1045</v>
      </c>
      <c r="V14" s="117" t="s">
        <v>715</v>
      </c>
      <c r="W14" s="124" t="s">
        <v>716</v>
      </c>
      <c r="X14" s="778" t="s">
        <v>1046</v>
      </c>
      <c r="Y14" s="778"/>
      <c r="Z14" s="124" t="s">
        <v>77</v>
      </c>
      <c r="AA14" s="125" t="s">
        <v>669</v>
      </c>
      <c r="AB14" s="124" t="s">
        <v>79</v>
      </c>
      <c r="AC14" s="124" t="s">
        <v>185</v>
      </c>
      <c r="AD14" s="124" t="s">
        <v>80</v>
      </c>
      <c r="AE14" s="124" t="s">
        <v>81</v>
      </c>
      <c r="AF14" s="125">
        <v>29</v>
      </c>
      <c r="AG14" s="125">
        <v>2021</v>
      </c>
      <c r="AH14" s="125">
        <v>2021</v>
      </c>
      <c r="AI14" s="124" t="s">
        <v>83</v>
      </c>
      <c r="AJ14" s="124" t="s">
        <v>118</v>
      </c>
      <c r="AK14" s="117" t="s">
        <v>326</v>
      </c>
      <c r="AL14" s="117" t="s">
        <v>708</v>
      </c>
      <c r="AM14" s="117" t="s">
        <v>709</v>
      </c>
      <c r="AN14" s="126"/>
      <c r="AO14" s="117" t="s">
        <v>710</v>
      </c>
      <c r="AP14" s="126" t="s">
        <v>108</v>
      </c>
      <c r="AQ14" s="126" t="s">
        <v>109</v>
      </c>
      <c r="AR14" s="125" t="s">
        <v>711</v>
      </c>
      <c r="AS14" s="123" t="s">
        <v>712</v>
      </c>
      <c r="AT14" s="125" t="s">
        <v>713</v>
      </c>
      <c r="AU14" s="138"/>
      <c r="AV14" s="130"/>
      <c r="AW14" s="131"/>
      <c r="AX14" s="131"/>
      <c r="AY14" s="129"/>
      <c r="AZ14" s="132"/>
      <c r="BA14" s="123"/>
      <c r="BB14" s="123"/>
      <c r="BC14" s="130"/>
      <c r="BD14" s="130"/>
      <c r="BE14" s="131"/>
      <c r="BF14" s="131"/>
      <c r="BG14" s="129"/>
      <c r="BH14" s="129"/>
      <c r="BI14" s="134"/>
      <c r="BJ14" s="139"/>
    </row>
    <row r="15" spans="2:251" s="136" customFormat="1" ht="69" customHeight="1" x14ac:dyDescent="0.25">
      <c r="B15" s="116">
        <v>3</v>
      </c>
      <c r="C15" s="117" t="s">
        <v>717</v>
      </c>
      <c r="D15" s="118">
        <v>0.18</v>
      </c>
      <c r="E15" s="123">
        <v>8</v>
      </c>
      <c r="F15" s="120"/>
      <c r="G15" s="121">
        <f t="shared" ref="G15:G18" si="2">IF(ISERROR(F15/E15),"",(F15/E15))</f>
        <v>0</v>
      </c>
      <c r="H15" s="377">
        <v>8</v>
      </c>
      <c r="I15" s="120"/>
      <c r="J15" s="121">
        <f t="shared" ref="J15:J18" si="3">IF(ISERROR(I15/H15),"",(I15/H15))</f>
        <v>0</v>
      </c>
      <c r="K15" s="378">
        <v>8</v>
      </c>
      <c r="L15" s="120"/>
      <c r="M15" s="121">
        <f t="shared" ref="M15:M18" si="4">IF(ISERROR(L15/K15),"",(L15/K15))</f>
        <v>0</v>
      </c>
      <c r="N15" s="378">
        <v>6</v>
      </c>
      <c r="O15" s="120"/>
      <c r="P15" s="121">
        <f t="shared" ref="P15:P18" si="5">IF(ISERROR(O15/N15),"",(O15/N15))</f>
        <v>0</v>
      </c>
      <c r="Q15" s="378">
        <f t="shared" si="0"/>
        <v>30</v>
      </c>
      <c r="R15" s="120"/>
      <c r="S15" s="122">
        <f t="shared" ref="S15:S18" si="6">IF((IF(ISERROR(R15/Q15),0,(R15/Q15)))&gt;1,1,(IF(ISERROR(R15/Q15),0,(R15/Q15))))</f>
        <v>0</v>
      </c>
      <c r="T15" s="122">
        <f t="shared" si="1"/>
        <v>0</v>
      </c>
      <c r="U15" s="117" t="s">
        <v>718</v>
      </c>
      <c r="V15" s="117" t="s">
        <v>719</v>
      </c>
      <c r="W15" s="124" t="s">
        <v>716</v>
      </c>
      <c r="X15" s="778" t="s">
        <v>720</v>
      </c>
      <c r="Y15" s="778"/>
      <c r="Z15" s="124" t="s">
        <v>77</v>
      </c>
      <c r="AA15" s="125" t="s">
        <v>669</v>
      </c>
      <c r="AB15" s="124" t="s">
        <v>79</v>
      </c>
      <c r="AC15" s="124" t="s">
        <v>185</v>
      </c>
      <c r="AD15" s="124" t="s">
        <v>80</v>
      </c>
      <c r="AE15" s="124" t="s">
        <v>81</v>
      </c>
      <c r="AF15" s="125">
        <v>55</v>
      </c>
      <c r="AG15" s="125">
        <v>2021</v>
      </c>
      <c r="AH15" s="125">
        <v>2021</v>
      </c>
      <c r="AI15" s="124" t="s">
        <v>83</v>
      </c>
      <c r="AJ15" s="124" t="s">
        <v>118</v>
      </c>
      <c r="AK15" s="117" t="s">
        <v>326</v>
      </c>
      <c r="AL15" s="117" t="s">
        <v>708</v>
      </c>
      <c r="AM15" s="117" t="s">
        <v>709</v>
      </c>
      <c r="AN15" s="126"/>
      <c r="AO15" s="117" t="s">
        <v>710</v>
      </c>
      <c r="AP15" s="126" t="s">
        <v>108</v>
      </c>
      <c r="AQ15" s="126" t="s">
        <v>109</v>
      </c>
      <c r="AR15" s="125" t="s">
        <v>711</v>
      </c>
      <c r="AS15" s="123" t="s">
        <v>712</v>
      </c>
      <c r="AT15" s="125" t="s">
        <v>713</v>
      </c>
      <c r="AU15" s="133"/>
      <c r="AV15" s="130"/>
      <c r="AW15" s="131"/>
      <c r="AX15" s="131"/>
      <c r="AY15" s="129"/>
      <c r="AZ15" s="132"/>
      <c r="BA15" s="123"/>
      <c r="BB15" s="123"/>
      <c r="BC15" s="130"/>
      <c r="BD15" s="130"/>
      <c r="BE15" s="131"/>
      <c r="BF15" s="131"/>
      <c r="BG15" s="129"/>
      <c r="BH15" s="129"/>
      <c r="BI15" s="134"/>
      <c r="BJ15" s="139"/>
    </row>
    <row r="16" spans="2:251" s="136" customFormat="1" ht="60.75" customHeight="1" x14ac:dyDescent="0.25">
      <c r="B16" s="116">
        <v>4</v>
      </c>
      <c r="C16" s="117" t="s">
        <v>721</v>
      </c>
      <c r="D16" s="118">
        <v>0.17</v>
      </c>
      <c r="E16" s="134">
        <v>1</v>
      </c>
      <c r="F16" s="120"/>
      <c r="G16" s="121">
        <f t="shared" si="2"/>
        <v>0</v>
      </c>
      <c r="H16" s="134">
        <v>1</v>
      </c>
      <c r="I16" s="120"/>
      <c r="J16" s="121">
        <f t="shared" si="3"/>
        <v>0</v>
      </c>
      <c r="K16" s="134">
        <v>1</v>
      </c>
      <c r="L16" s="120"/>
      <c r="M16" s="121">
        <f t="shared" si="4"/>
        <v>0</v>
      </c>
      <c r="N16" s="134">
        <v>1</v>
      </c>
      <c r="O16" s="120"/>
      <c r="P16" s="121">
        <f t="shared" si="5"/>
        <v>0</v>
      </c>
      <c r="Q16" s="120">
        <f>AVERAGE(E16,H16,K16,N16)</f>
        <v>1</v>
      </c>
      <c r="R16" s="120"/>
      <c r="S16" s="122">
        <f t="shared" si="6"/>
        <v>0</v>
      </c>
      <c r="T16" s="122">
        <f t="shared" si="1"/>
        <v>0</v>
      </c>
      <c r="U16" s="117" t="s">
        <v>722</v>
      </c>
      <c r="V16" s="117" t="s">
        <v>723</v>
      </c>
      <c r="W16" s="124" t="s">
        <v>168</v>
      </c>
      <c r="X16" s="778" t="s">
        <v>722</v>
      </c>
      <c r="Y16" s="778" t="s">
        <v>724</v>
      </c>
      <c r="Z16" s="124" t="s">
        <v>77</v>
      </c>
      <c r="AA16" s="125" t="s">
        <v>669</v>
      </c>
      <c r="AB16" s="124" t="s">
        <v>79</v>
      </c>
      <c r="AC16" s="124" t="s">
        <v>185</v>
      </c>
      <c r="AD16" s="124" t="s">
        <v>80</v>
      </c>
      <c r="AE16" s="124" t="s">
        <v>81</v>
      </c>
      <c r="AF16" s="346">
        <v>1</v>
      </c>
      <c r="AG16" s="125">
        <v>2021</v>
      </c>
      <c r="AH16" s="125">
        <v>2021</v>
      </c>
      <c r="AI16" s="124" t="s">
        <v>83</v>
      </c>
      <c r="AJ16" s="124" t="s">
        <v>118</v>
      </c>
      <c r="AK16" s="117" t="s">
        <v>85</v>
      </c>
      <c r="AL16" s="117" t="s">
        <v>708</v>
      </c>
      <c r="AM16" s="117" t="s">
        <v>709</v>
      </c>
      <c r="AN16" s="126"/>
      <c r="AO16" s="117" t="s">
        <v>710</v>
      </c>
      <c r="AP16" s="126" t="s">
        <v>108</v>
      </c>
      <c r="AQ16" s="126" t="s">
        <v>109</v>
      </c>
      <c r="AR16" s="125" t="s">
        <v>711</v>
      </c>
      <c r="AS16" s="123" t="s">
        <v>712</v>
      </c>
      <c r="AT16" s="125" t="s">
        <v>713</v>
      </c>
      <c r="AU16" s="133"/>
      <c r="AV16" s="130"/>
      <c r="AW16" s="131"/>
      <c r="AX16" s="131"/>
      <c r="AY16" s="129"/>
      <c r="AZ16" s="132"/>
      <c r="BA16" s="123"/>
      <c r="BB16" s="123"/>
      <c r="BC16" s="130"/>
      <c r="BD16" s="130"/>
      <c r="BE16" s="131"/>
      <c r="BF16" s="131"/>
      <c r="BG16" s="129"/>
      <c r="BH16" s="129"/>
      <c r="BI16" s="134"/>
      <c r="BJ16" s="139"/>
    </row>
    <row r="17" spans="2:63" s="136" customFormat="1" ht="65.25" customHeight="1" x14ac:dyDescent="0.25">
      <c r="B17" s="116">
        <v>5</v>
      </c>
      <c r="C17" s="117" t="s">
        <v>725</v>
      </c>
      <c r="D17" s="118">
        <v>0.18</v>
      </c>
      <c r="E17" s="134">
        <v>1</v>
      </c>
      <c r="F17" s="120"/>
      <c r="G17" s="121">
        <f t="shared" si="2"/>
        <v>0</v>
      </c>
      <c r="H17" s="134">
        <v>1</v>
      </c>
      <c r="I17" s="120"/>
      <c r="J17" s="121">
        <f t="shared" si="3"/>
        <v>0</v>
      </c>
      <c r="K17" s="134">
        <v>1</v>
      </c>
      <c r="L17" s="120"/>
      <c r="M17" s="121">
        <f t="shared" si="4"/>
        <v>0</v>
      </c>
      <c r="N17" s="134">
        <v>1</v>
      </c>
      <c r="O17" s="120"/>
      <c r="P17" s="121">
        <f t="shared" si="5"/>
        <v>0</v>
      </c>
      <c r="Q17" s="120">
        <f>AVERAGE(E17,H17,K17,N17)</f>
        <v>1</v>
      </c>
      <c r="R17" s="120"/>
      <c r="S17" s="122">
        <f t="shared" si="6"/>
        <v>0</v>
      </c>
      <c r="T17" s="122">
        <f t="shared" si="1"/>
        <v>0</v>
      </c>
      <c r="U17" s="117" t="s">
        <v>726</v>
      </c>
      <c r="V17" s="117" t="s">
        <v>727</v>
      </c>
      <c r="W17" s="124" t="s">
        <v>168</v>
      </c>
      <c r="X17" s="778" t="s">
        <v>728</v>
      </c>
      <c r="Y17" s="778"/>
      <c r="Z17" s="124" t="s">
        <v>77</v>
      </c>
      <c r="AA17" s="125" t="s">
        <v>669</v>
      </c>
      <c r="AB17" s="124" t="s">
        <v>79</v>
      </c>
      <c r="AC17" s="124" t="s">
        <v>185</v>
      </c>
      <c r="AD17" s="124" t="s">
        <v>80</v>
      </c>
      <c r="AE17" s="124" t="s">
        <v>81</v>
      </c>
      <c r="AF17" s="346">
        <v>1</v>
      </c>
      <c r="AG17" s="125">
        <v>2021</v>
      </c>
      <c r="AH17" s="125">
        <v>2021</v>
      </c>
      <c r="AI17" s="124" t="s">
        <v>83</v>
      </c>
      <c r="AJ17" s="124" t="s">
        <v>118</v>
      </c>
      <c r="AK17" s="117" t="s">
        <v>326</v>
      </c>
      <c r="AL17" s="117" t="s">
        <v>708</v>
      </c>
      <c r="AM17" s="117" t="s">
        <v>729</v>
      </c>
      <c r="AN17" s="126"/>
      <c r="AO17" s="117" t="s">
        <v>730</v>
      </c>
      <c r="AP17" s="126" t="s">
        <v>87</v>
      </c>
      <c r="AQ17" s="126" t="s">
        <v>109</v>
      </c>
      <c r="AR17" s="125" t="s">
        <v>711</v>
      </c>
      <c r="AS17" s="123" t="s">
        <v>712</v>
      </c>
      <c r="AT17" s="125" t="s">
        <v>713</v>
      </c>
      <c r="AU17" s="133"/>
      <c r="AV17" s="130"/>
      <c r="AW17" s="131"/>
      <c r="AX17" s="131"/>
      <c r="AY17" s="129"/>
      <c r="AZ17" s="132"/>
      <c r="BA17" s="123"/>
      <c r="BB17" s="123"/>
      <c r="BC17" s="130"/>
      <c r="BD17" s="130"/>
      <c r="BE17" s="131"/>
      <c r="BF17" s="131"/>
      <c r="BG17" s="129"/>
      <c r="BH17" s="129"/>
      <c r="BI17" s="134"/>
      <c r="BJ17" s="139"/>
    </row>
    <row r="18" spans="2:63" s="136" customFormat="1" ht="72.75" customHeight="1" thickBot="1" x14ac:dyDescent="0.3">
      <c r="B18" s="140">
        <v>6</v>
      </c>
      <c r="C18" s="141" t="s">
        <v>1044</v>
      </c>
      <c r="D18" s="142">
        <v>0.11</v>
      </c>
      <c r="E18" s="157">
        <v>1</v>
      </c>
      <c r="F18" s="148"/>
      <c r="G18" s="144">
        <f t="shared" si="2"/>
        <v>0</v>
      </c>
      <c r="H18" s="157">
        <v>1</v>
      </c>
      <c r="I18" s="148"/>
      <c r="J18" s="144">
        <f t="shared" si="3"/>
        <v>0</v>
      </c>
      <c r="K18" s="157">
        <v>1</v>
      </c>
      <c r="L18" s="148"/>
      <c r="M18" s="144">
        <f t="shared" si="4"/>
        <v>0</v>
      </c>
      <c r="N18" s="157">
        <v>1</v>
      </c>
      <c r="O18" s="148"/>
      <c r="P18" s="144">
        <f t="shared" si="5"/>
        <v>0</v>
      </c>
      <c r="Q18" s="143">
        <f>AVERAGE(E18,H18,K18,N18)</f>
        <v>1</v>
      </c>
      <c r="R18" s="143"/>
      <c r="S18" s="145">
        <f t="shared" si="6"/>
        <v>0</v>
      </c>
      <c r="T18" s="145"/>
      <c r="U18" s="141" t="s">
        <v>731</v>
      </c>
      <c r="V18" s="141" t="s">
        <v>723</v>
      </c>
      <c r="W18" s="124" t="s">
        <v>168</v>
      </c>
      <c r="X18" s="781" t="s">
        <v>731</v>
      </c>
      <c r="Y18" s="781"/>
      <c r="Z18" s="147" t="s">
        <v>77</v>
      </c>
      <c r="AA18" s="151" t="s">
        <v>669</v>
      </c>
      <c r="AB18" s="147" t="s">
        <v>79</v>
      </c>
      <c r="AC18" s="147" t="s">
        <v>185</v>
      </c>
      <c r="AD18" s="147" t="s">
        <v>80</v>
      </c>
      <c r="AE18" s="147" t="s">
        <v>81</v>
      </c>
      <c r="AF18" s="379">
        <v>1</v>
      </c>
      <c r="AG18" s="151">
        <v>2021</v>
      </c>
      <c r="AH18" s="151">
        <v>2021</v>
      </c>
      <c r="AI18" s="147" t="s">
        <v>83</v>
      </c>
      <c r="AJ18" s="147" t="s">
        <v>118</v>
      </c>
      <c r="AK18" s="141" t="s">
        <v>85</v>
      </c>
      <c r="AL18" s="141" t="s">
        <v>708</v>
      </c>
      <c r="AM18" s="141" t="s">
        <v>709</v>
      </c>
      <c r="AN18" s="150"/>
      <c r="AO18" s="141" t="s">
        <v>710</v>
      </c>
      <c r="AP18" s="150" t="s">
        <v>119</v>
      </c>
      <c r="AQ18" s="150" t="s">
        <v>366</v>
      </c>
      <c r="AR18" s="151" t="s">
        <v>711</v>
      </c>
      <c r="AS18" s="146" t="s">
        <v>712</v>
      </c>
      <c r="AT18" s="151" t="s">
        <v>713</v>
      </c>
      <c r="AU18" s="153"/>
      <c r="AV18" s="153"/>
      <c r="AW18" s="188"/>
      <c r="AX18" s="188"/>
      <c r="AY18" s="153"/>
      <c r="AZ18" s="155"/>
      <c r="BA18" s="146"/>
      <c r="BB18" s="146"/>
      <c r="BC18" s="153"/>
      <c r="BD18" s="153"/>
      <c r="BE18" s="154"/>
      <c r="BF18" s="154"/>
      <c r="BG18" s="153"/>
      <c r="BH18" s="155"/>
      <c r="BI18" s="157"/>
      <c r="BJ18" s="168"/>
    </row>
    <row r="19" spans="2:63" s="175" customFormat="1" ht="11.65" customHeight="1" x14ac:dyDescent="0.25">
      <c r="B19" s="169"/>
      <c r="C19" s="170"/>
      <c r="D19" s="171">
        <f>SUM(D13:D18)</f>
        <v>1.0000000000000002</v>
      </c>
      <c r="E19" s="136"/>
      <c r="F19" s="136"/>
      <c r="G19" s="136"/>
      <c r="H19" s="136"/>
      <c r="I19" s="136"/>
      <c r="J19" s="136"/>
      <c r="K19" s="136"/>
      <c r="L19" s="136"/>
      <c r="M19" s="136"/>
      <c r="N19" s="136"/>
      <c r="O19" s="136"/>
      <c r="P19" s="136"/>
      <c r="Q19" s="136"/>
      <c r="R19" s="136"/>
      <c r="S19" s="136"/>
      <c r="T19" s="136"/>
      <c r="U19" s="170"/>
      <c r="V19" s="170"/>
      <c r="W19" s="136"/>
      <c r="X19" s="136"/>
      <c r="Y19" s="136"/>
      <c r="Z19" s="169"/>
      <c r="AA19" s="172"/>
      <c r="AB19" s="136"/>
      <c r="AC19" s="136"/>
      <c r="AD19" s="136"/>
      <c r="AE19" s="136"/>
      <c r="AF19" s="172"/>
      <c r="AG19" s="172"/>
      <c r="AH19" s="172"/>
      <c r="AI19" s="136"/>
      <c r="AJ19" s="136"/>
      <c r="AK19" s="170"/>
      <c r="AL19" s="336"/>
      <c r="AM19" s="336"/>
      <c r="AN19" s="336"/>
      <c r="AO19" s="336"/>
      <c r="AP19" s="170"/>
      <c r="AQ19" s="170"/>
      <c r="AR19" s="172"/>
      <c r="AS19" s="172"/>
      <c r="AT19" s="172"/>
      <c r="BE19" s="176"/>
      <c r="BF19" s="175">
        <f>12+4+2+6+6+11+4+1+5+2+5+5+8+5</f>
        <v>76</v>
      </c>
      <c r="BK19" s="172"/>
    </row>
    <row r="20" spans="2:63" s="106" customFormat="1" ht="11.65" customHeight="1" x14ac:dyDescent="0.25">
      <c r="B20" s="102"/>
      <c r="C20" s="103"/>
      <c r="D20" s="104"/>
      <c r="E20" s="78"/>
      <c r="F20" s="78"/>
      <c r="G20" s="78"/>
      <c r="H20" s="78"/>
      <c r="I20" s="78"/>
      <c r="J20" s="78"/>
      <c r="K20" s="78"/>
      <c r="L20" s="78"/>
      <c r="M20" s="78"/>
      <c r="N20" s="78"/>
      <c r="O20" s="78"/>
      <c r="P20" s="78"/>
      <c r="Q20" s="78"/>
      <c r="R20" s="78"/>
      <c r="S20" s="78"/>
      <c r="T20" s="78"/>
      <c r="U20" s="103"/>
      <c r="V20" s="103"/>
      <c r="W20" s="78"/>
      <c r="X20" s="78"/>
      <c r="Y20" s="78"/>
      <c r="Z20" s="102"/>
      <c r="AA20" s="75"/>
      <c r="AB20" s="78"/>
      <c r="AC20" s="78"/>
      <c r="AD20" s="78"/>
      <c r="AE20" s="78"/>
      <c r="AF20" s="75"/>
      <c r="AG20" s="75"/>
      <c r="AH20" s="75"/>
      <c r="AI20" s="78"/>
      <c r="AJ20" s="78"/>
      <c r="AK20" s="103"/>
      <c r="AL20" s="105"/>
      <c r="AM20" s="105"/>
      <c r="AN20" s="105"/>
      <c r="AO20" s="105"/>
      <c r="AP20" s="103"/>
      <c r="AQ20" s="103"/>
      <c r="AR20" s="75"/>
      <c r="AS20" s="75"/>
      <c r="AT20" s="75"/>
      <c r="BE20" s="159"/>
      <c r="BK20" s="75"/>
    </row>
    <row r="21" spans="2:63" s="106" customFormat="1" ht="11.65" customHeight="1" x14ac:dyDescent="0.25">
      <c r="B21" s="102"/>
      <c r="C21" s="160"/>
      <c r="D21" s="104"/>
      <c r="E21" s="78"/>
      <c r="F21" s="78"/>
      <c r="G21" s="78"/>
      <c r="H21" s="78"/>
      <c r="I21" s="78"/>
      <c r="J21" s="78"/>
      <c r="K21" s="78"/>
      <c r="L21" s="78"/>
      <c r="M21" s="78"/>
      <c r="N21" s="78"/>
      <c r="O21" s="78"/>
      <c r="P21" s="78"/>
      <c r="Q21" s="78"/>
      <c r="R21" s="78"/>
      <c r="S21" s="78"/>
      <c r="T21" s="78"/>
      <c r="U21" s="103"/>
      <c r="V21" s="103"/>
      <c r="W21" s="78"/>
      <c r="X21" s="78"/>
      <c r="Y21" s="78"/>
      <c r="Z21" s="102"/>
      <c r="AA21" s="75"/>
      <c r="AB21" s="78"/>
      <c r="AC21" s="78"/>
      <c r="AD21" s="78"/>
      <c r="AE21" s="78"/>
      <c r="AF21" s="75"/>
      <c r="AG21" s="75"/>
      <c r="AH21" s="75"/>
      <c r="AI21" s="78"/>
      <c r="AJ21" s="78"/>
      <c r="AK21" s="103"/>
      <c r="AL21" s="105"/>
      <c r="AM21" s="105"/>
      <c r="AN21" s="105"/>
      <c r="AO21" s="105"/>
      <c r="AP21" s="103"/>
      <c r="AQ21" s="103"/>
      <c r="AR21" s="75"/>
      <c r="AS21" s="75"/>
      <c r="AT21" s="75"/>
      <c r="BE21" s="159"/>
      <c r="BK21" s="75"/>
    </row>
    <row r="22" spans="2:63" s="106" customFormat="1" ht="11.65" customHeight="1" x14ac:dyDescent="0.25">
      <c r="B22" s="102"/>
      <c r="C22" s="103"/>
      <c r="D22" s="104"/>
      <c r="E22" s="78"/>
      <c r="F22" s="78"/>
      <c r="G22" s="78"/>
      <c r="H22" s="78"/>
      <c r="I22" s="78"/>
      <c r="J22" s="78"/>
      <c r="K22" s="78"/>
      <c r="L22" s="78"/>
      <c r="M22" s="78"/>
      <c r="N22" s="78"/>
      <c r="O22" s="78"/>
      <c r="P22" s="78"/>
      <c r="Q22" s="78"/>
      <c r="R22" s="78"/>
      <c r="S22" s="78"/>
      <c r="T22" s="78"/>
      <c r="U22" s="103"/>
      <c r="V22" s="103"/>
      <c r="W22" s="78"/>
      <c r="X22" s="78"/>
      <c r="Y22" s="78"/>
      <c r="Z22" s="102"/>
      <c r="AA22" s="75"/>
      <c r="AB22" s="78"/>
      <c r="AC22" s="78"/>
      <c r="AD22" s="78"/>
      <c r="AE22" s="78"/>
      <c r="AF22" s="75"/>
      <c r="AG22" s="75"/>
      <c r="AH22" s="75"/>
      <c r="AI22" s="78"/>
      <c r="AJ22" s="78"/>
      <c r="AK22" s="103"/>
      <c r="AL22" s="105"/>
      <c r="AM22" s="105"/>
      <c r="AN22" s="105"/>
      <c r="AO22" s="105"/>
      <c r="AP22" s="103"/>
      <c r="AQ22" s="103"/>
      <c r="AR22" s="75"/>
      <c r="AS22" s="75"/>
      <c r="AT22" s="75"/>
      <c r="BE22" s="161"/>
      <c r="BK22" s="75"/>
    </row>
    <row r="23" spans="2:63" s="106" customFormat="1" ht="11.6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5"/>
      <c r="AT23" s="75"/>
      <c r="BE23" s="159"/>
      <c r="BK23" s="75"/>
    </row>
    <row r="24" spans="2:63"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5"/>
      <c r="AT24" s="75"/>
      <c r="BE24" s="159"/>
      <c r="BK24" s="75"/>
    </row>
    <row r="25" spans="2:63"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5"/>
      <c r="AT25" s="75"/>
      <c r="BE25" s="159"/>
      <c r="BK25" s="75"/>
    </row>
    <row r="26" spans="2:63" s="106" customFormat="1" ht="11.6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5"/>
      <c r="AT26" s="75"/>
      <c r="BE26" s="159"/>
      <c r="BK26" s="75"/>
    </row>
    <row r="27" spans="2:63" s="106" customFormat="1" ht="11.65" customHeight="1" x14ac:dyDescent="0.25">
      <c r="B27" s="102"/>
      <c r="C27" s="103"/>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5"/>
      <c r="AT27" s="75"/>
      <c r="BE27" s="159"/>
      <c r="BK27" s="75"/>
    </row>
    <row r="28" spans="2:63" s="106" customFormat="1" ht="14.1" customHeight="1" x14ac:dyDescent="0.25">
      <c r="B28" s="102"/>
      <c r="C28" s="103"/>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5"/>
      <c r="AT28" s="75"/>
      <c r="BE28" s="159"/>
      <c r="BK28" s="75"/>
    </row>
    <row r="29" spans="2:63" s="106" customFormat="1" ht="11.65" customHeight="1" x14ac:dyDescent="0.25">
      <c r="B29" s="102"/>
      <c r="C29" s="162"/>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5"/>
      <c r="AT29" s="75"/>
      <c r="BK29" s="75"/>
    </row>
    <row r="30" spans="2:63" s="106" customFormat="1" ht="11.6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5"/>
      <c r="AT30" s="75"/>
      <c r="BK30" s="75"/>
    </row>
    <row r="31" spans="2:63"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5"/>
      <c r="AT31" s="75"/>
      <c r="BK31" s="75"/>
    </row>
    <row r="32" spans="2:63" s="106" customFormat="1" ht="11.65"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5"/>
      <c r="AT32" s="75"/>
      <c r="BK32" s="75"/>
    </row>
    <row r="33" spans="2:63" s="106" customFormat="1" ht="11.65"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5"/>
      <c r="AT33" s="75"/>
      <c r="BK33" s="75"/>
    </row>
    <row r="34" spans="2:63" s="106" customFormat="1" ht="12.6"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5"/>
      <c r="AT34" s="75"/>
      <c r="BK34" s="75"/>
    </row>
    <row r="35" spans="2:63" s="106" customFormat="1" ht="12.6"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5"/>
      <c r="AT35" s="75"/>
      <c r="BK35" s="75"/>
    </row>
    <row r="36" spans="2:63" s="106" customFormat="1" ht="11.65" customHeight="1" x14ac:dyDescent="0.25">
      <c r="B36" s="102"/>
      <c r="C36" s="103"/>
      <c r="D36" s="104"/>
      <c r="E36" s="78"/>
      <c r="F36" s="78"/>
      <c r="G36" s="78"/>
      <c r="H36" s="78"/>
      <c r="I36" s="78"/>
      <c r="J36" s="78"/>
      <c r="K36" s="78"/>
      <c r="L36" s="78"/>
      <c r="M36" s="78"/>
      <c r="N36" s="78"/>
      <c r="O36" s="78"/>
      <c r="P36" s="78"/>
      <c r="Q36" s="78"/>
      <c r="R36" s="78"/>
      <c r="S36" s="78"/>
      <c r="T36" s="78"/>
      <c r="U36" s="103"/>
      <c r="V36" s="103"/>
      <c r="W36" s="78"/>
      <c r="X36" s="78"/>
      <c r="Y36" s="78"/>
      <c r="Z36" s="102"/>
      <c r="AA36" s="75"/>
      <c r="AB36" s="78"/>
      <c r="AC36" s="78"/>
      <c r="AD36" s="78"/>
      <c r="AE36" s="78"/>
      <c r="AF36" s="75"/>
      <c r="AG36" s="75"/>
      <c r="AH36" s="75"/>
      <c r="AI36" s="78"/>
      <c r="AJ36" s="78"/>
      <c r="AK36" s="103"/>
      <c r="AL36" s="105"/>
      <c r="AM36" s="105"/>
      <c r="AN36" s="105"/>
      <c r="AO36" s="105"/>
      <c r="AP36" s="103"/>
      <c r="AQ36" s="103"/>
      <c r="AR36" s="75"/>
      <c r="AS36" s="75"/>
      <c r="AT36" s="75"/>
      <c r="BK36" s="75"/>
    </row>
    <row r="37" spans="2:63" s="106" customFormat="1" ht="11.65" customHeight="1" x14ac:dyDescent="0.25">
      <c r="B37" s="102"/>
      <c r="C37" s="103"/>
      <c r="D37" s="104"/>
      <c r="E37" s="78"/>
      <c r="F37" s="78"/>
      <c r="G37" s="78"/>
      <c r="H37" s="78"/>
      <c r="I37" s="78"/>
      <c r="J37" s="78"/>
      <c r="K37" s="78"/>
      <c r="L37" s="78"/>
      <c r="M37" s="78"/>
      <c r="N37" s="78"/>
      <c r="O37" s="78"/>
      <c r="P37" s="78"/>
      <c r="Q37" s="78"/>
      <c r="R37" s="78"/>
      <c r="S37" s="78"/>
      <c r="T37" s="78"/>
      <c r="U37" s="103"/>
      <c r="V37" s="103"/>
      <c r="W37" s="78"/>
      <c r="X37" s="78"/>
      <c r="Y37" s="78"/>
      <c r="Z37" s="102"/>
      <c r="AA37" s="75"/>
      <c r="AB37" s="78"/>
      <c r="AC37" s="78"/>
      <c r="AD37" s="78"/>
      <c r="AE37" s="78"/>
      <c r="AF37" s="75"/>
      <c r="AG37" s="75"/>
      <c r="AH37" s="75"/>
      <c r="AI37" s="78"/>
      <c r="AJ37" s="78"/>
      <c r="AK37" s="103"/>
      <c r="AL37" s="105"/>
      <c r="AM37" s="105"/>
      <c r="AN37" s="105"/>
      <c r="AO37" s="105"/>
      <c r="AP37" s="103"/>
      <c r="AQ37" s="103"/>
      <c r="AR37" s="75"/>
      <c r="AS37" s="75"/>
      <c r="AT37" s="75"/>
      <c r="BK37" s="75"/>
    </row>
    <row r="38" spans="2:63" s="106" customFormat="1" ht="14.1" customHeight="1" x14ac:dyDescent="0.25">
      <c r="C38" s="105"/>
      <c r="D38" s="75"/>
      <c r="E38" s="75"/>
      <c r="F38" s="75"/>
      <c r="G38" s="75"/>
      <c r="H38" s="75"/>
      <c r="I38" s="75"/>
      <c r="J38" s="75"/>
      <c r="K38" s="75"/>
      <c r="L38" s="75"/>
      <c r="M38" s="75"/>
      <c r="N38" s="75"/>
      <c r="O38" s="75"/>
      <c r="P38" s="75"/>
      <c r="Q38" s="75"/>
      <c r="R38" s="75"/>
      <c r="S38" s="75"/>
      <c r="T38" s="75"/>
      <c r="U38" s="105"/>
      <c r="V38" s="105"/>
      <c r="W38" s="75"/>
      <c r="X38" s="75"/>
      <c r="Y38" s="75"/>
      <c r="Z38" s="102"/>
      <c r="AA38" s="75"/>
      <c r="AB38" s="78"/>
      <c r="AC38" s="78"/>
      <c r="AD38" s="78"/>
      <c r="AE38" s="78"/>
      <c r="AF38" s="75"/>
      <c r="AG38" s="75"/>
      <c r="AH38" s="75"/>
      <c r="AI38" s="78"/>
      <c r="AJ38" s="78"/>
      <c r="AK38" s="103"/>
      <c r="AL38" s="105"/>
      <c r="AM38" s="105"/>
      <c r="AN38" s="105"/>
      <c r="AO38" s="105"/>
      <c r="AP38" s="103"/>
      <c r="AQ38" s="103"/>
      <c r="AR38" s="75"/>
      <c r="AS38" s="75"/>
      <c r="AT38" s="75"/>
      <c r="BK38" s="75"/>
    </row>
    <row r="39" spans="2:63" s="106" customFormat="1" ht="11.65" customHeight="1" x14ac:dyDescent="0.25">
      <c r="C39" s="105"/>
      <c r="D39" s="75"/>
      <c r="E39" s="75"/>
      <c r="F39" s="75"/>
      <c r="G39" s="75"/>
      <c r="H39" s="75"/>
      <c r="I39" s="75"/>
      <c r="J39" s="75"/>
      <c r="K39" s="75"/>
      <c r="L39" s="75"/>
      <c r="M39" s="75"/>
      <c r="N39" s="75"/>
      <c r="O39" s="75"/>
      <c r="P39" s="75"/>
      <c r="Q39" s="75"/>
      <c r="R39" s="75"/>
      <c r="S39" s="75"/>
      <c r="T39" s="75"/>
      <c r="U39" s="105"/>
      <c r="V39" s="105"/>
      <c r="W39" s="75"/>
      <c r="X39" s="75"/>
      <c r="Y39" s="75"/>
      <c r="Z39" s="102"/>
      <c r="AA39" s="75"/>
      <c r="AB39" s="78"/>
      <c r="AC39" s="78"/>
      <c r="AD39" s="78"/>
      <c r="AE39" s="78"/>
      <c r="AF39" s="75"/>
      <c r="AG39" s="75"/>
      <c r="AH39" s="75"/>
      <c r="AI39" s="78"/>
      <c r="AJ39" s="78"/>
      <c r="AK39" s="103"/>
      <c r="AL39" s="105"/>
      <c r="AM39" s="105"/>
      <c r="AN39" s="105"/>
      <c r="AO39" s="105"/>
      <c r="AP39" s="103"/>
      <c r="AQ39" s="103"/>
      <c r="AR39" s="75"/>
      <c r="AS39" s="75"/>
      <c r="AT39" s="75"/>
      <c r="BK39" s="75"/>
    </row>
    <row r="40" spans="2:63" s="106" customFormat="1" ht="11.65" customHeight="1" x14ac:dyDescent="0.25">
      <c r="C40" s="105"/>
      <c r="D40" s="75"/>
      <c r="E40" s="75"/>
      <c r="F40" s="75"/>
      <c r="G40" s="75"/>
      <c r="H40" s="75"/>
      <c r="I40" s="75"/>
      <c r="J40" s="75"/>
      <c r="K40" s="75"/>
      <c r="L40" s="75"/>
      <c r="M40" s="75"/>
      <c r="N40" s="75"/>
      <c r="O40" s="75"/>
      <c r="P40" s="75"/>
      <c r="Q40" s="75"/>
      <c r="R40" s="75"/>
      <c r="S40" s="75"/>
      <c r="T40" s="75"/>
      <c r="U40" s="105"/>
      <c r="V40" s="105"/>
      <c r="W40" s="75"/>
      <c r="X40" s="75"/>
      <c r="Y40" s="75"/>
      <c r="Z40" s="102"/>
      <c r="AA40" s="75"/>
      <c r="AB40" s="78"/>
      <c r="AC40" s="78"/>
      <c r="AD40" s="78"/>
      <c r="AE40" s="78"/>
      <c r="AF40" s="75"/>
      <c r="AG40" s="75"/>
      <c r="AH40" s="75"/>
      <c r="AI40" s="78"/>
      <c r="AJ40" s="78"/>
      <c r="AK40" s="103"/>
      <c r="AL40" s="105"/>
      <c r="AM40" s="105"/>
      <c r="AN40" s="105"/>
      <c r="AO40" s="105"/>
      <c r="AP40" s="103"/>
      <c r="AQ40" s="103"/>
      <c r="AR40" s="75"/>
      <c r="AS40" s="75"/>
      <c r="AT40" s="75"/>
      <c r="BK40" s="75"/>
    </row>
    <row r="41" spans="2:63" s="106" customFormat="1" ht="11.65" customHeight="1" x14ac:dyDescent="0.25">
      <c r="C41" s="105"/>
      <c r="D41" s="75"/>
      <c r="E41" s="75"/>
      <c r="F41" s="75"/>
      <c r="G41" s="75"/>
      <c r="H41" s="75"/>
      <c r="I41" s="75"/>
      <c r="J41" s="75"/>
      <c r="K41" s="75"/>
      <c r="L41" s="75"/>
      <c r="M41" s="75"/>
      <c r="N41" s="75"/>
      <c r="O41" s="75"/>
      <c r="P41" s="75"/>
      <c r="Q41" s="75"/>
      <c r="R41" s="75"/>
      <c r="S41" s="75"/>
      <c r="T41" s="75"/>
      <c r="U41" s="105"/>
      <c r="V41" s="105"/>
      <c r="W41" s="75"/>
      <c r="X41" s="75"/>
      <c r="Y41" s="75"/>
      <c r="Z41" s="102"/>
      <c r="AA41" s="75"/>
      <c r="AB41" s="78"/>
      <c r="AC41" s="78"/>
      <c r="AD41" s="78"/>
      <c r="AE41" s="78"/>
      <c r="AF41" s="75"/>
      <c r="AG41" s="75"/>
      <c r="AH41" s="75"/>
      <c r="AI41" s="78"/>
      <c r="AJ41" s="78"/>
      <c r="AK41" s="103"/>
      <c r="AL41" s="105"/>
      <c r="AM41" s="105"/>
      <c r="AN41" s="105"/>
      <c r="AO41" s="105"/>
      <c r="AP41" s="103"/>
      <c r="AQ41" s="103"/>
      <c r="AR41" s="75"/>
      <c r="AS41" s="75"/>
      <c r="AT41" s="75"/>
      <c r="BK41" s="75"/>
    </row>
  </sheetData>
  <sheetProtection selectLockedCells="1" selectUnlockedCells="1"/>
  <mergeCells count="64">
    <mergeCell ref="X14:Y14"/>
    <mergeCell ref="X15:Y15"/>
    <mergeCell ref="X16:Y16"/>
    <mergeCell ref="X17:Y17"/>
    <mergeCell ref="X18:Y18"/>
    <mergeCell ref="AT11:AT12"/>
    <mergeCell ref="AU11:AX11"/>
    <mergeCell ref="AY11:BB11"/>
    <mergeCell ref="BC11:BF11"/>
    <mergeCell ref="BG11:BJ11"/>
    <mergeCell ref="X13:Y13"/>
    <mergeCell ref="AF11:AH11"/>
    <mergeCell ref="AI11:AI12"/>
    <mergeCell ref="AJ11:AJ12"/>
    <mergeCell ref="AK11:AQ11"/>
    <mergeCell ref="X11:Y11"/>
    <mergeCell ref="AS11:AS12"/>
    <mergeCell ref="Z11:Z12"/>
    <mergeCell ref="AA11:AA12"/>
    <mergeCell ref="AB11:AB12"/>
    <mergeCell ref="AC11:AC12"/>
    <mergeCell ref="AD11:AD12"/>
    <mergeCell ref="AE11:AE12"/>
    <mergeCell ref="K11:M11"/>
    <mergeCell ref="B8:C8"/>
    <mergeCell ref="D8:AL8"/>
    <mergeCell ref="AN8:AT8"/>
    <mergeCell ref="B9:AT9"/>
    <mergeCell ref="B11:B12"/>
    <mergeCell ref="C11:C12"/>
    <mergeCell ref="D11:D12"/>
    <mergeCell ref="E11:G11"/>
    <mergeCell ref="H11:J11"/>
    <mergeCell ref="N11:P11"/>
    <mergeCell ref="Q11:S11"/>
    <mergeCell ref="U11:U12"/>
    <mergeCell ref="V11:V12"/>
    <mergeCell ref="W11:W12"/>
    <mergeCell ref="AR11:AR12"/>
    <mergeCell ref="AU9:BJ9"/>
    <mergeCell ref="B10:D10"/>
    <mergeCell ref="E10:T10"/>
    <mergeCell ref="U10:AT10"/>
    <mergeCell ref="AU10:BJ10"/>
    <mergeCell ref="B2:B6"/>
    <mergeCell ref="C2:Q4"/>
    <mergeCell ref="R2:AI4"/>
    <mergeCell ref="AJ2:AU2"/>
    <mergeCell ref="AV2:BJ2"/>
    <mergeCell ref="AJ3:AU3"/>
    <mergeCell ref="AV3:BJ3"/>
    <mergeCell ref="AJ4:AU4"/>
    <mergeCell ref="AV4:BJ4"/>
    <mergeCell ref="C5:Q6"/>
    <mergeCell ref="R5:AI6"/>
    <mergeCell ref="AJ5:AU6"/>
    <mergeCell ref="AV5:BJ6"/>
    <mergeCell ref="AM7:AT7"/>
    <mergeCell ref="AU7:BJ8"/>
    <mergeCell ref="B7:C7"/>
    <mergeCell ref="D7:Z7"/>
    <mergeCell ref="AA7:AB7"/>
    <mergeCell ref="AC7:AJ7"/>
    <mergeCell ref="AK7:AL7"/>
  </mergeCells>
  <dataValidations count="10">
    <dataValidation type="list" operator="equal" allowBlank="1" showErrorMessage="1" sqref="AP19:AQ4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A14:AA17 AB13:AB41">
      <formula1>"Alcaldía Local,Central,Sectorial,"</formula1>
      <formula2>0</formula2>
    </dataValidation>
    <dataValidation type="list" operator="equal" allowBlank="1" showErrorMessage="1" sqref="Z19:Z41">
      <formula1>"Eficacia,Eficiencia,Efectividad,"</formula1>
      <formula2>0</formula2>
    </dataValidation>
    <dataValidation operator="equal" allowBlank="1" showErrorMessage="1" sqref="AK7">
      <formula1>0</formula1>
      <formula2>0</formula2>
    </dataValidation>
    <dataValidation type="list" operator="equal" allowBlank="1" showErrorMessage="1" sqref="AK19:AK4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C13:AC41">
      <formula1>"Coeficiente,Índice o razón,Porcentaje,Tasa,Valor absoluto"</formula1>
      <formula2>0</formula2>
    </dataValidation>
    <dataValidation type="list" operator="equal" allowBlank="1" showErrorMessage="1" sqref="AD13:AD41">
      <formula1>"Diario,Semanal,Mensual,Bimestral ,Trimestral,Semestral ,Anual"</formula1>
      <formula2>0</formula2>
    </dataValidation>
    <dataValidation type="list" operator="equal" allowBlank="1" showErrorMessage="1" sqref="AE13:AE41">
      <formula1>"Alta ,Media ,Baja"</formula1>
      <formula2>0</formula2>
    </dataValidation>
    <dataValidation type="list" operator="equal" allowBlank="1" showErrorMessage="1" sqref="AI13:AI41">
      <formula1>"Gestión"</formula1>
      <formula2>0</formula2>
    </dataValidation>
    <dataValidation type="list" operator="equal" allowBlank="1" showErrorMessage="1" sqref="AJ13:AJ41">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scale="15" fitToHeight="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CPAD\OAP\POA\[4.1 DT 17-01-2022.xlsx]datos'!#REF!</xm:f>
          </x14:formula1>
          <xm:sqref>AK13:AK18</xm:sqref>
        </x14:dataValidation>
        <x14:dataValidation type="list" operator="equal" allowBlank="1" showErrorMessage="1">
          <x14:formula1>
            <xm:f>'D:\AAA SDSCJ CPAD\OAP\POA\[4.1 DT 17-01-2022.xlsx]datos'!#REF!</xm:f>
          </x14:formula1>
          <xm:sqref>AP13:AQ18</xm:sqref>
        </x14:dataValidation>
        <x14:dataValidation type="list" errorStyle="information" operator="equal" showInputMessage="1" showErrorMessage="1" prompt="Escoja el Proceso del Menú desplegable">
          <x14:formula1>
            <xm:f>'D:\AAA SDSCJ CPAD\OAP\POA\[4. SIFCO Inversiones 17-01-2022.xlsx]datos'!#REF!</xm:f>
          </x14:formula1>
          <xm:sqref>D7:Z7</xm:sqref>
        </x14:dataValidation>
        <x14:dataValidation type="list" allowBlank="1" showInputMessage="1" showErrorMessage="1">
          <x14:formula1>
            <xm:f>'D:\AAA SDSCJ CPAD\OAP\POA\[4. SIFCO Inversiones 17-01-2022.xlsx]datos'!#REF!</xm:f>
          </x14:formula1>
          <xm:sqref>AM7:AT7</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9"/>
  <sheetViews>
    <sheetView showGridLines="0" topLeftCell="A2" zoomScale="70" zoomScaleNormal="70" workbookViewId="0">
      <selection activeCell="B7" sqref="B7:C7"/>
    </sheetView>
  </sheetViews>
  <sheetFormatPr baseColWidth="10" defaultColWidth="20.5703125" defaultRowHeight="12.75" customHeight="1" x14ac:dyDescent="0.25"/>
  <cols>
    <col min="1" max="1" width="4.7109375" style="385" customWidth="1"/>
    <col min="2" max="2" width="20.140625" style="473" customWidth="1"/>
    <col min="3" max="3" width="43.28515625" style="473" customWidth="1"/>
    <col min="4" max="4" width="9.140625" style="474" customWidth="1"/>
    <col min="5" max="5" width="8.42578125" style="473" customWidth="1"/>
    <col min="6" max="8" width="9.5703125" style="473" customWidth="1"/>
    <col min="9" max="9" width="8" style="473" customWidth="1"/>
    <col min="10" max="10" width="9.85546875" style="473" customWidth="1"/>
    <col min="11" max="11" width="11" style="473" customWidth="1"/>
    <col min="12" max="12" width="12" style="473" customWidth="1"/>
    <col min="13" max="13" width="9.7109375" style="473" customWidth="1"/>
    <col min="14" max="14" width="10.140625" style="473" customWidth="1"/>
    <col min="15" max="15" width="10.7109375" style="473" customWidth="1"/>
    <col min="16" max="16" width="10.85546875" style="473" customWidth="1"/>
    <col min="17" max="17" width="11" style="473" customWidth="1"/>
    <col min="18" max="18" width="13" style="473" customWidth="1"/>
    <col min="19" max="19" width="11.5703125" style="473" customWidth="1"/>
    <col min="20" max="20" width="11" style="473" customWidth="1"/>
    <col min="21" max="21" width="21.5703125" style="473" customWidth="1"/>
    <col min="22" max="22" width="29.28515625" style="473" customWidth="1"/>
    <col min="23" max="23" width="14.28515625" style="473" customWidth="1"/>
    <col min="24" max="25" width="15.42578125" style="473" customWidth="1"/>
    <col min="26" max="36" width="12" style="475" customWidth="1"/>
    <col min="37" max="37" width="24.7109375" style="475" customWidth="1"/>
    <col min="38" max="38" width="60.140625" style="475" customWidth="1"/>
    <col min="39" max="39" width="45.42578125" style="475" customWidth="1"/>
    <col min="40" max="40" width="12" style="475" customWidth="1"/>
    <col min="41" max="41" width="26.28515625" style="475" customWidth="1"/>
    <col min="42" max="42" width="26.140625" style="475" customWidth="1"/>
    <col min="43" max="43" width="12" style="475" customWidth="1"/>
    <col min="44" max="44" width="17.85546875" style="475" customWidth="1"/>
    <col min="45" max="46" width="12" style="475" customWidth="1"/>
    <col min="47" max="49" width="10" style="475" hidden="1" customWidth="1"/>
    <col min="50" max="50" width="10" style="473" hidden="1" customWidth="1"/>
    <col min="51" max="54" width="11" style="473" hidden="1" customWidth="1"/>
    <col min="55" max="58" width="9.85546875" style="473" hidden="1" customWidth="1"/>
    <col min="59" max="62" width="11.140625" style="473" hidden="1" customWidth="1"/>
    <col min="63" max="63" width="20.5703125" style="474" customWidth="1"/>
    <col min="64" max="251" width="20.5703125" style="473" customWidth="1"/>
    <col min="252" max="16384" width="20.5703125" style="385"/>
  </cols>
  <sheetData>
    <row r="1" spans="2:63" ht="12.75" customHeight="1" thickBot="1" x14ac:dyDescent="0.3"/>
    <row r="2" spans="2:63" ht="14.25" thickBot="1" x14ac:dyDescent="0.3">
      <c r="B2" s="816"/>
      <c r="C2" s="782" t="s">
        <v>0</v>
      </c>
      <c r="D2" s="783"/>
      <c r="E2" s="783"/>
      <c r="F2" s="783"/>
      <c r="G2" s="783"/>
      <c r="H2" s="783"/>
      <c r="I2" s="783"/>
      <c r="J2" s="783"/>
      <c r="K2" s="783"/>
      <c r="L2" s="783"/>
      <c r="M2" s="783"/>
      <c r="N2" s="783"/>
      <c r="O2" s="783"/>
      <c r="P2" s="783"/>
      <c r="Q2" s="784"/>
      <c r="R2" s="782" t="s">
        <v>1</v>
      </c>
      <c r="S2" s="783"/>
      <c r="T2" s="783"/>
      <c r="U2" s="783"/>
      <c r="V2" s="783"/>
      <c r="W2" s="783"/>
      <c r="X2" s="783"/>
      <c r="Y2" s="783"/>
      <c r="Z2" s="783"/>
      <c r="AA2" s="783"/>
      <c r="AB2" s="783"/>
      <c r="AC2" s="783"/>
      <c r="AD2" s="783"/>
      <c r="AE2" s="783"/>
      <c r="AF2" s="783"/>
      <c r="AG2" s="783"/>
      <c r="AH2" s="783"/>
      <c r="AI2" s="784"/>
      <c r="AJ2" s="791" t="s">
        <v>2</v>
      </c>
      <c r="AK2" s="792"/>
      <c r="AL2" s="792"/>
      <c r="AM2" s="792"/>
      <c r="AN2" s="792"/>
      <c r="AO2" s="792"/>
      <c r="AP2" s="792"/>
      <c r="AQ2" s="792"/>
      <c r="AR2" s="792"/>
      <c r="AS2" s="792"/>
      <c r="AT2" s="792"/>
      <c r="AU2" s="793"/>
      <c r="AV2" s="791" t="s">
        <v>3</v>
      </c>
      <c r="AW2" s="792"/>
      <c r="AX2" s="792"/>
      <c r="AY2" s="792"/>
      <c r="AZ2" s="792"/>
      <c r="BA2" s="792"/>
      <c r="BB2" s="792"/>
      <c r="BC2" s="792"/>
      <c r="BD2" s="792"/>
      <c r="BE2" s="792"/>
      <c r="BF2" s="792"/>
      <c r="BG2" s="792"/>
      <c r="BH2" s="792"/>
      <c r="BI2" s="792"/>
      <c r="BJ2" s="793"/>
    </row>
    <row r="3" spans="2:63" ht="14.25" thickBot="1" x14ac:dyDescent="0.3">
      <c r="B3" s="817"/>
      <c r="C3" s="788"/>
      <c r="D3" s="789"/>
      <c r="E3" s="789"/>
      <c r="F3" s="789"/>
      <c r="G3" s="789"/>
      <c r="H3" s="789"/>
      <c r="I3" s="789"/>
      <c r="J3" s="789"/>
      <c r="K3" s="789"/>
      <c r="L3" s="789"/>
      <c r="M3" s="789"/>
      <c r="N3" s="789"/>
      <c r="O3" s="789"/>
      <c r="P3" s="789"/>
      <c r="Q3" s="790"/>
      <c r="R3" s="788"/>
      <c r="S3" s="789"/>
      <c r="T3" s="789"/>
      <c r="U3" s="789"/>
      <c r="V3" s="789"/>
      <c r="W3" s="789"/>
      <c r="X3" s="789"/>
      <c r="Y3" s="789"/>
      <c r="Z3" s="789"/>
      <c r="AA3" s="789"/>
      <c r="AB3" s="789"/>
      <c r="AC3" s="789"/>
      <c r="AD3" s="789"/>
      <c r="AE3" s="789"/>
      <c r="AF3" s="789"/>
      <c r="AG3" s="789"/>
      <c r="AH3" s="789"/>
      <c r="AI3" s="790"/>
      <c r="AJ3" s="791" t="s">
        <v>4</v>
      </c>
      <c r="AK3" s="792"/>
      <c r="AL3" s="792"/>
      <c r="AM3" s="792"/>
      <c r="AN3" s="792"/>
      <c r="AO3" s="792"/>
      <c r="AP3" s="792"/>
      <c r="AQ3" s="792"/>
      <c r="AR3" s="792"/>
      <c r="AS3" s="792"/>
      <c r="AT3" s="792"/>
      <c r="AU3" s="793"/>
      <c r="AV3" s="794">
        <v>3</v>
      </c>
      <c r="AW3" s="795"/>
      <c r="AX3" s="795"/>
      <c r="AY3" s="795"/>
      <c r="AZ3" s="795"/>
      <c r="BA3" s="795"/>
      <c r="BB3" s="795"/>
      <c r="BC3" s="795"/>
      <c r="BD3" s="795"/>
      <c r="BE3" s="795"/>
      <c r="BF3" s="795"/>
      <c r="BG3" s="795"/>
      <c r="BH3" s="795"/>
      <c r="BI3" s="795"/>
      <c r="BJ3" s="796"/>
    </row>
    <row r="4" spans="2:63" ht="14.25" thickBot="1" x14ac:dyDescent="0.3">
      <c r="B4" s="817"/>
      <c r="C4" s="785"/>
      <c r="D4" s="786"/>
      <c r="E4" s="786"/>
      <c r="F4" s="786"/>
      <c r="G4" s="786"/>
      <c r="H4" s="786"/>
      <c r="I4" s="786"/>
      <c r="J4" s="786"/>
      <c r="K4" s="786"/>
      <c r="L4" s="786"/>
      <c r="M4" s="786"/>
      <c r="N4" s="786"/>
      <c r="O4" s="786"/>
      <c r="P4" s="786"/>
      <c r="Q4" s="787"/>
      <c r="R4" s="785"/>
      <c r="S4" s="786"/>
      <c r="T4" s="786"/>
      <c r="U4" s="786"/>
      <c r="V4" s="786"/>
      <c r="W4" s="786"/>
      <c r="X4" s="786"/>
      <c r="Y4" s="786"/>
      <c r="Z4" s="786"/>
      <c r="AA4" s="786"/>
      <c r="AB4" s="786"/>
      <c r="AC4" s="786"/>
      <c r="AD4" s="786"/>
      <c r="AE4" s="786"/>
      <c r="AF4" s="786"/>
      <c r="AG4" s="786"/>
      <c r="AH4" s="786"/>
      <c r="AI4" s="787"/>
      <c r="AJ4" s="791" t="s">
        <v>5</v>
      </c>
      <c r="AK4" s="792"/>
      <c r="AL4" s="792"/>
      <c r="AM4" s="792"/>
      <c r="AN4" s="792"/>
      <c r="AO4" s="792"/>
      <c r="AP4" s="792"/>
      <c r="AQ4" s="792"/>
      <c r="AR4" s="792"/>
      <c r="AS4" s="792"/>
      <c r="AT4" s="792"/>
      <c r="AU4" s="793"/>
      <c r="AV4" s="797">
        <v>42741</v>
      </c>
      <c r="AW4" s="798"/>
      <c r="AX4" s="798"/>
      <c r="AY4" s="798"/>
      <c r="AZ4" s="798"/>
      <c r="BA4" s="798"/>
      <c r="BB4" s="798"/>
      <c r="BC4" s="798"/>
      <c r="BD4" s="798"/>
      <c r="BE4" s="798"/>
      <c r="BF4" s="798"/>
      <c r="BG4" s="798"/>
      <c r="BH4" s="798"/>
      <c r="BI4" s="798"/>
      <c r="BJ4" s="799"/>
    </row>
    <row r="5" spans="2:63" ht="30.75" customHeight="1" x14ac:dyDescent="0.25">
      <c r="B5" s="817"/>
      <c r="C5" s="782" t="s">
        <v>6</v>
      </c>
      <c r="D5" s="783"/>
      <c r="E5" s="783"/>
      <c r="F5" s="783"/>
      <c r="G5" s="783"/>
      <c r="H5" s="783"/>
      <c r="I5" s="783"/>
      <c r="J5" s="783"/>
      <c r="K5" s="783"/>
      <c r="L5" s="783"/>
      <c r="M5" s="783"/>
      <c r="N5" s="783"/>
      <c r="O5" s="783"/>
      <c r="P5" s="783"/>
      <c r="Q5" s="784"/>
      <c r="R5" s="782" t="s">
        <v>7</v>
      </c>
      <c r="S5" s="783"/>
      <c r="T5" s="783"/>
      <c r="U5" s="783"/>
      <c r="V5" s="783"/>
      <c r="W5" s="783"/>
      <c r="X5" s="783"/>
      <c r="Y5" s="783"/>
      <c r="Z5" s="783"/>
      <c r="AA5" s="783"/>
      <c r="AB5" s="783"/>
      <c r="AC5" s="783"/>
      <c r="AD5" s="783"/>
      <c r="AE5" s="783"/>
      <c r="AF5" s="783"/>
      <c r="AG5" s="783"/>
      <c r="AH5" s="783"/>
      <c r="AI5" s="784"/>
      <c r="AJ5" s="782" t="s">
        <v>8</v>
      </c>
      <c r="AK5" s="783"/>
      <c r="AL5" s="783"/>
      <c r="AM5" s="783"/>
      <c r="AN5" s="783"/>
      <c r="AO5" s="783"/>
      <c r="AP5" s="783"/>
      <c r="AQ5" s="783"/>
      <c r="AR5" s="783"/>
      <c r="AS5" s="783"/>
      <c r="AT5" s="783"/>
      <c r="AU5" s="784"/>
      <c r="AV5" s="802" t="s">
        <v>9</v>
      </c>
      <c r="AW5" s="803"/>
      <c r="AX5" s="803"/>
      <c r="AY5" s="803"/>
      <c r="AZ5" s="803"/>
      <c r="BA5" s="803"/>
      <c r="BB5" s="803"/>
      <c r="BC5" s="803"/>
      <c r="BD5" s="803"/>
      <c r="BE5" s="803"/>
      <c r="BF5" s="803"/>
      <c r="BG5" s="803"/>
      <c r="BH5" s="803"/>
      <c r="BI5" s="803"/>
      <c r="BJ5" s="804"/>
    </row>
    <row r="6" spans="2:63" ht="14.25" thickBot="1" x14ac:dyDescent="0.3">
      <c r="B6" s="818"/>
      <c r="C6" s="785"/>
      <c r="D6" s="786"/>
      <c r="E6" s="786"/>
      <c r="F6" s="786"/>
      <c r="G6" s="786"/>
      <c r="H6" s="786"/>
      <c r="I6" s="786"/>
      <c r="J6" s="786"/>
      <c r="K6" s="786"/>
      <c r="L6" s="786"/>
      <c r="M6" s="786"/>
      <c r="N6" s="786"/>
      <c r="O6" s="786"/>
      <c r="P6" s="786"/>
      <c r="Q6" s="787"/>
      <c r="R6" s="785"/>
      <c r="S6" s="786"/>
      <c r="T6" s="786"/>
      <c r="U6" s="786"/>
      <c r="V6" s="786"/>
      <c r="W6" s="786"/>
      <c r="X6" s="786"/>
      <c r="Y6" s="786"/>
      <c r="Z6" s="786"/>
      <c r="AA6" s="786"/>
      <c r="AB6" s="786"/>
      <c r="AC6" s="786"/>
      <c r="AD6" s="786"/>
      <c r="AE6" s="786"/>
      <c r="AF6" s="786"/>
      <c r="AG6" s="786"/>
      <c r="AH6" s="786"/>
      <c r="AI6" s="787"/>
      <c r="AJ6" s="785"/>
      <c r="AK6" s="786"/>
      <c r="AL6" s="786"/>
      <c r="AM6" s="786"/>
      <c r="AN6" s="786"/>
      <c r="AO6" s="786"/>
      <c r="AP6" s="786"/>
      <c r="AQ6" s="786"/>
      <c r="AR6" s="786"/>
      <c r="AS6" s="786"/>
      <c r="AT6" s="786"/>
      <c r="AU6" s="787"/>
      <c r="AV6" s="805"/>
      <c r="AW6" s="806"/>
      <c r="AX6" s="806"/>
      <c r="AY6" s="806"/>
      <c r="AZ6" s="806"/>
      <c r="BA6" s="806"/>
      <c r="BB6" s="806"/>
      <c r="BC6" s="806"/>
      <c r="BD6" s="806"/>
      <c r="BE6" s="806"/>
      <c r="BF6" s="806"/>
      <c r="BG6" s="806"/>
      <c r="BH6" s="806"/>
      <c r="BI6" s="806"/>
      <c r="BJ6" s="807"/>
    </row>
    <row r="7" spans="2:63" s="477" customFormat="1" ht="50.25" customHeight="1" x14ac:dyDescent="0.25">
      <c r="B7" s="808" t="s">
        <v>10</v>
      </c>
      <c r="C7" s="809"/>
      <c r="D7" s="810" t="s">
        <v>663</v>
      </c>
      <c r="E7" s="810"/>
      <c r="F7" s="810"/>
      <c r="G7" s="810"/>
      <c r="H7" s="810"/>
      <c r="I7" s="810"/>
      <c r="J7" s="810"/>
      <c r="K7" s="810"/>
      <c r="L7" s="810"/>
      <c r="M7" s="810"/>
      <c r="N7" s="810"/>
      <c r="O7" s="810"/>
      <c r="P7" s="810"/>
      <c r="Q7" s="810"/>
      <c r="R7" s="810"/>
      <c r="S7" s="810"/>
      <c r="T7" s="810"/>
      <c r="U7" s="810"/>
      <c r="V7" s="810"/>
      <c r="W7" s="810"/>
      <c r="X7" s="810"/>
      <c r="Y7" s="810"/>
      <c r="Z7" s="810"/>
      <c r="AA7" s="811" t="s">
        <v>12</v>
      </c>
      <c r="AB7" s="811"/>
      <c r="AC7" s="812" t="s">
        <v>732</v>
      </c>
      <c r="AD7" s="812"/>
      <c r="AE7" s="812"/>
      <c r="AF7" s="812"/>
      <c r="AG7" s="812"/>
      <c r="AH7" s="812"/>
      <c r="AI7" s="812"/>
      <c r="AJ7" s="812"/>
      <c r="AK7" s="811" t="s">
        <v>14</v>
      </c>
      <c r="AL7" s="811"/>
      <c r="AM7" s="813" t="s">
        <v>317</v>
      </c>
      <c r="AN7" s="813"/>
      <c r="AO7" s="813"/>
      <c r="AP7" s="813"/>
      <c r="AQ7" s="813"/>
      <c r="AR7" s="813"/>
      <c r="AS7" s="813"/>
      <c r="AT7" s="813"/>
      <c r="AU7" s="814"/>
      <c r="AV7" s="814"/>
      <c r="AW7" s="814"/>
      <c r="AX7" s="814"/>
      <c r="AY7" s="814"/>
      <c r="AZ7" s="814"/>
      <c r="BA7" s="814"/>
      <c r="BB7" s="814"/>
      <c r="BC7" s="814"/>
      <c r="BD7" s="814"/>
      <c r="BE7" s="814"/>
      <c r="BF7" s="814"/>
      <c r="BG7" s="814"/>
      <c r="BH7" s="814"/>
      <c r="BI7" s="814"/>
      <c r="BJ7" s="815"/>
      <c r="BK7" s="476"/>
    </row>
    <row r="8" spans="2:63" s="477" customFormat="1" ht="49.15" customHeight="1" x14ac:dyDescent="0.25">
      <c r="B8" s="819" t="s">
        <v>16</v>
      </c>
      <c r="C8" s="820"/>
      <c r="D8" s="821" t="s">
        <v>733</v>
      </c>
      <c r="E8" s="822"/>
      <c r="F8" s="822"/>
      <c r="G8" s="822"/>
      <c r="H8" s="822"/>
      <c r="I8" s="822"/>
      <c r="J8" s="822"/>
      <c r="K8" s="822"/>
      <c r="L8" s="822"/>
      <c r="M8" s="822"/>
      <c r="N8" s="822"/>
      <c r="O8" s="822"/>
      <c r="P8" s="822"/>
      <c r="Q8" s="822"/>
      <c r="R8" s="822"/>
      <c r="S8" s="822"/>
      <c r="T8" s="822"/>
      <c r="U8" s="822"/>
      <c r="V8" s="822"/>
      <c r="W8" s="822"/>
      <c r="X8" s="822"/>
      <c r="Y8" s="822"/>
      <c r="Z8" s="822"/>
      <c r="AA8" s="822"/>
      <c r="AB8" s="822"/>
      <c r="AC8" s="822"/>
      <c r="AD8" s="822"/>
      <c r="AE8" s="822"/>
      <c r="AF8" s="822"/>
      <c r="AG8" s="822"/>
      <c r="AH8" s="822"/>
      <c r="AI8" s="822"/>
      <c r="AJ8" s="822"/>
      <c r="AK8" s="822"/>
      <c r="AL8" s="823"/>
      <c r="AM8" s="485" t="s">
        <v>18</v>
      </c>
      <c r="AN8" s="824">
        <v>44568</v>
      </c>
      <c r="AO8" s="825"/>
      <c r="AP8" s="825"/>
      <c r="AQ8" s="825"/>
      <c r="AR8" s="825"/>
      <c r="AS8" s="825"/>
      <c r="AT8" s="825"/>
      <c r="AU8" s="814"/>
      <c r="AV8" s="814"/>
      <c r="AW8" s="814"/>
      <c r="AX8" s="814"/>
      <c r="AY8" s="814"/>
      <c r="AZ8" s="814"/>
      <c r="BA8" s="814"/>
      <c r="BB8" s="814"/>
      <c r="BC8" s="814"/>
      <c r="BD8" s="814"/>
      <c r="BE8" s="814"/>
      <c r="BF8" s="814"/>
      <c r="BG8" s="814"/>
      <c r="BH8" s="814"/>
      <c r="BI8" s="814"/>
      <c r="BJ8" s="815"/>
      <c r="BK8" s="476"/>
    </row>
    <row r="9" spans="2:63" s="477" customFormat="1" ht="27.75" customHeight="1" x14ac:dyDescent="0.25">
      <c r="B9" s="740" t="s">
        <v>176</v>
      </c>
      <c r="C9" s="741"/>
      <c r="D9" s="741"/>
      <c r="E9" s="741"/>
      <c r="F9" s="741"/>
      <c r="G9" s="741"/>
      <c r="H9" s="741"/>
      <c r="I9" s="741"/>
      <c r="J9" s="741"/>
      <c r="K9" s="741"/>
      <c r="L9" s="741"/>
      <c r="M9" s="741"/>
      <c r="N9" s="741"/>
      <c r="O9" s="741"/>
      <c r="P9" s="741"/>
      <c r="Q9" s="741"/>
      <c r="R9" s="741"/>
      <c r="S9" s="741"/>
      <c r="T9" s="741"/>
      <c r="U9" s="741"/>
      <c r="V9" s="741"/>
      <c r="W9" s="741"/>
      <c r="X9" s="741"/>
      <c r="Y9" s="741"/>
      <c r="Z9" s="741"/>
      <c r="AA9" s="741"/>
      <c r="AB9" s="741"/>
      <c r="AC9" s="741"/>
      <c r="AD9" s="741"/>
      <c r="AE9" s="741"/>
      <c r="AF9" s="741"/>
      <c r="AG9" s="741"/>
      <c r="AH9" s="741"/>
      <c r="AI9" s="741"/>
      <c r="AJ9" s="741"/>
      <c r="AK9" s="741"/>
      <c r="AL9" s="741"/>
      <c r="AM9" s="741"/>
      <c r="AN9" s="741"/>
      <c r="AO9" s="741"/>
      <c r="AP9" s="741"/>
      <c r="AQ9" s="741"/>
      <c r="AR9" s="741"/>
      <c r="AS9" s="741"/>
      <c r="AT9" s="741"/>
      <c r="AU9" s="826" t="s">
        <v>177</v>
      </c>
      <c r="AV9" s="716"/>
      <c r="AW9" s="716"/>
      <c r="AX9" s="716"/>
      <c r="AY9" s="716"/>
      <c r="AZ9" s="716"/>
      <c r="BA9" s="716"/>
      <c r="BB9" s="716"/>
      <c r="BC9" s="716"/>
      <c r="BD9" s="716"/>
      <c r="BE9" s="716"/>
      <c r="BF9" s="716"/>
      <c r="BG9" s="716"/>
      <c r="BH9" s="716"/>
      <c r="BI9" s="716"/>
      <c r="BJ9" s="717"/>
      <c r="BK9" s="476"/>
    </row>
    <row r="10" spans="2:63" s="477" customFormat="1" ht="25.5" customHeight="1" x14ac:dyDescent="0.25">
      <c r="B10" s="740"/>
      <c r="C10" s="741"/>
      <c r="D10" s="741"/>
      <c r="E10" s="741" t="s">
        <v>19</v>
      </c>
      <c r="F10" s="741"/>
      <c r="G10" s="741"/>
      <c r="H10" s="741"/>
      <c r="I10" s="741"/>
      <c r="J10" s="741"/>
      <c r="K10" s="741"/>
      <c r="L10" s="741"/>
      <c r="M10" s="741"/>
      <c r="N10" s="741"/>
      <c r="O10" s="741"/>
      <c r="P10" s="741"/>
      <c r="Q10" s="741"/>
      <c r="R10" s="741"/>
      <c r="S10" s="741"/>
      <c r="T10" s="741"/>
      <c r="U10" s="741" t="s">
        <v>20</v>
      </c>
      <c r="V10" s="741"/>
      <c r="W10" s="741"/>
      <c r="X10" s="741"/>
      <c r="Y10" s="741"/>
      <c r="Z10" s="741"/>
      <c r="AA10" s="741"/>
      <c r="AB10" s="741"/>
      <c r="AC10" s="741"/>
      <c r="AD10" s="741"/>
      <c r="AE10" s="741"/>
      <c r="AF10" s="741"/>
      <c r="AG10" s="741"/>
      <c r="AH10" s="741"/>
      <c r="AI10" s="741"/>
      <c r="AJ10" s="741"/>
      <c r="AK10" s="741"/>
      <c r="AL10" s="741"/>
      <c r="AM10" s="741"/>
      <c r="AN10" s="741"/>
      <c r="AO10" s="741"/>
      <c r="AP10" s="741"/>
      <c r="AQ10" s="741"/>
      <c r="AR10" s="741"/>
      <c r="AS10" s="741"/>
      <c r="AT10" s="741"/>
      <c r="AU10" s="800"/>
      <c r="AV10" s="800"/>
      <c r="AW10" s="800"/>
      <c r="AX10" s="800"/>
      <c r="AY10" s="800"/>
      <c r="AZ10" s="800"/>
      <c r="BA10" s="800"/>
      <c r="BB10" s="800"/>
      <c r="BC10" s="800"/>
      <c r="BD10" s="800"/>
      <c r="BE10" s="800"/>
      <c r="BF10" s="800"/>
      <c r="BG10" s="800"/>
      <c r="BH10" s="800"/>
      <c r="BI10" s="800"/>
      <c r="BJ10" s="801"/>
      <c r="BK10" s="476"/>
    </row>
    <row r="11" spans="2:63" s="479" customFormat="1" ht="74.25" customHeight="1" x14ac:dyDescent="0.25">
      <c r="B11" s="740" t="s">
        <v>21</v>
      </c>
      <c r="C11" s="741" t="s">
        <v>22</v>
      </c>
      <c r="D11" s="741" t="s">
        <v>23</v>
      </c>
      <c r="E11" s="741" t="s">
        <v>24</v>
      </c>
      <c r="F11" s="741"/>
      <c r="G11" s="741"/>
      <c r="H11" s="741" t="s">
        <v>25</v>
      </c>
      <c r="I11" s="741"/>
      <c r="J11" s="741"/>
      <c r="K11" s="741" t="s">
        <v>26</v>
      </c>
      <c r="L11" s="741"/>
      <c r="M11" s="741"/>
      <c r="N11" s="741" t="s">
        <v>27</v>
      </c>
      <c r="O11" s="741"/>
      <c r="P11" s="741"/>
      <c r="Q11" s="741" t="s">
        <v>28</v>
      </c>
      <c r="R11" s="741"/>
      <c r="S11" s="741"/>
      <c r="T11" s="112" t="s">
        <v>29</v>
      </c>
      <c r="U11" s="741" t="s">
        <v>30</v>
      </c>
      <c r="V11" s="741" t="s">
        <v>31</v>
      </c>
      <c r="W11" s="741" t="s">
        <v>32</v>
      </c>
      <c r="X11" s="741" t="s">
        <v>33</v>
      </c>
      <c r="Y11" s="741"/>
      <c r="Z11" s="829" t="s">
        <v>34</v>
      </c>
      <c r="AA11" s="741" t="s">
        <v>35</v>
      </c>
      <c r="AB11" s="741" t="s">
        <v>36</v>
      </c>
      <c r="AC11" s="741" t="s">
        <v>37</v>
      </c>
      <c r="AD11" s="741" t="s">
        <v>38</v>
      </c>
      <c r="AE11" s="741" t="s">
        <v>39</v>
      </c>
      <c r="AF11" s="741" t="s">
        <v>40</v>
      </c>
      <c r="AG11" s="741"/>
      <c r="AH11" s="741"/>
      <c r="AI11" s="741" t="s">
        <v>41</v>
      </c>
      <c r="AJ11" s="741" t="s">
        <v>42</v>
      </c>
      <c r="AK11" s="831" t="s">
        <v>43</v>
      </c>
      <c r="AL11" s="832"/>
      <c r="AM11" s="832"/>
      <c r="AN11" s="832"/>
      <c r="AO11" s="832"/>
      <c r="AP11" s="832"/>
      <c r="AQ11" s="833"/>
      <c r="AR11" s="834" t="s">
        <v>44</v>
      </c>
      <c r="AS11" s="741" t="s">
        <v>45</v>
      </c>
      <c r="AT11" s="741" t="s">
        <v>46</v>
      </c>
      <c r="AU11" s="836" t="s">
        <v>47</v>
      </c>
      <c r="AV11" s="779" t="s">
        <v>47</v>
      </c>
      <c r="AW11" s="779" t="s">
        <v>47</v>
      </c>
      <c r="AX11" s="779" t="s">
        <v>47</v>
      </c>
      <c r="AY11" s="779" t="s">
        <v>48</v>
      </c>
      <c r="AZ11" s="779" t="s">
        <v>47</v>
      </c>
      <c r="BA11" s="779" t="s">
        <v>47</v>
      </c>
      <c r="BB11" s="779" t="s">
        <v>47</v>
      </c>
      <c r="BC11" s="779" t="s">
        <v>49</v>
      </c>
      <c r="BD11" s="779" t="s">
        <v>49</v>
      </c>
      <c r="BE11" s="779" t="s">
        <v>49</v>
      </c>
      <c r="BF11" s="779" t="s">
        <v>49</v>
      </c>
      <c r="BG11" s="779" t="s">
        <v>50</v>
      </c>
      <c r="BH11" s="779" t="s">
        <v>49</v>
      </c>
      <c r="BI11" s="779" t="s">
        <v>49</v>
      </c>
      <c r="BJ11" s="780" t="s">
        <v>49</v>
      </c>
      <c r="BK11" s="478"/>
    </row>
    <row r="12" spans="2:63" s="81" customFormat="1" ht="61.5" customHeight="1" thickBot="1" x14ac:dyDescent="0.3">
      <c r="B12" s="827"/>
      <c r="C12" s="828"/>
      <c r="D12" s="828"/>
      <c r="E12" s="486" t="s">
        <v>51</v>
      </c>
      <c r="F12" s="486" t="s">
        <v>52</v>
      </c>
      <c r="G12" s="486" t="s">
        <v>53</v>
      </c>
      <c r="H12" s="486" t="s">
        <v>51</v>
      </c>
      <c r="I12" s="486" t="s">
        <v>52</v>
      </c>
      <c r="J12" s="486" t="s">
        <v>53</v>
      </c>
      <c r="K12" s="486" t="s">
        <v>51</v>
      </c>
      <c r="L12" s="486" t="s">
        <v>52</v>
      </c>
      <c r="M12" s="486" t="s">
        <v>53</v>
      </c>
      <c r="N12" s="486" t="s">
        <v>51</v>
      </c>
      <c r="O12" s="486" t="s">
        <v>52</v>
      </c>
      <c r="P12" s="486" t="s">
        <v>53</v>
      </c>
      <c r="Q12" s="486" t="s">
        <v>51</v>
      </c>
      <c r="R12" s="486" t="s">
        <v>52</v>
      </c>
      <c r="S12" s="486" t="s">
        <v>53</v>
      </c>
      <c r="T12" s="487">
        <f>SUM(T13:T15)</f>
        <v>0</v>
      </c>
      <c r="U12" s="828"/>
      <c r="V12" s="828"/>
      <c r="W12" s="828"/>
      <c r="X12" s="486" t="s">
        <v>54</v>
      </c>
      <c r="Y12" s="486" t="s">
        <v>55</v>
      </c>
      <c r="Z12" s="830"/>
      <c r="AA12" s="828"/>
      <c r="AB12" s="828"/>
      <c r="AC12" s="828"/>
      <c r="AD12" s="828"/>
      <c r="AE12" s="828"/>
      <c r="AF12" s="486" t="s">
        <v>56</v>
      </c>
      <c r="AG12" s="488" t="s">
        <v>57</v>
      </c>
      <c r="AH12" s="486" t="s">
        <v>58</v>
      </c>
      <c r="AI12" s="828"/>
      <c r="AJ12" s="828"/>
      <c r="AK12" s="486" t="s">
        <v>59</v>
      </c>
      <c r="AL12" s="486" t="s">
        <v>60</v>
      </c>
      <c r="AM12" s="486" t="s">
        <v>61</v>
      </c>
      <c r="AN12" s="486" t="s">
        <v>62</v>
      </c>
      <c r="AO12" s="488" t="s">
        <v>63</v>
      </c>
      <c r="AP12" s="486" t="s">
        <v>64</v>
      </c>
      <c r="AQ12" s="486" t="s">
        <v>65</v>
      </c>
      <c r="AR12" s="835"/>
      <c r="AS12" s="828"/>
      <c r="AT12" s="828"/>
      <c r="AU12" s="489" t="s">
        <v>66</v>
      </c>
      <c r="AV12" s="490" t="s">
        <v>67</v>
      </c>
      <c r="AW12" s="490" t="s">
        <v>68</v>
      </c>
      <c r="AX12" s="490" t="s">
        <v>69</v>
      </c>
      <c r="AY12" s="490" t="s">
        <v>66</v>
      </c>
      <c r="AZ12" s="490" t="s">
        <v>67</v>
      </c>
      <c r="BA12" s="490" t="s">
        <v>68</v>
      </c>
      <c r="BB12" s="490" t="s">
        <v>69</v>
      </c>
      <c r="BC12" s="490" t="s">
        <v>66</v>
      </c>
      <c r="BD12" s="490" t="s">
        <v>67</v>
      </c>
      <c r="BE12" s="490" t="s">
        <v>68</v>
      </c>
      <c r="BF12" s="490" t="s">
        <v>69</v>
      </c>
      <c r="BG12" s="490" t="s">
        <v>66</v>
      </c>
      <c r="BH12" s="490" t="s">
        <v>67</v>
      </c>
      <c r="BI12" s="490" t="s">
        <v>68</v>
      </c>
      <c r="BJ12" s="491" t="s">
        <v>70</v>
      </c>
      <c r="BK12" s="80"/>
    </row>
    <row r="13" spans="2:63" s="480" customFormat="1" ht="116.25" customHeight="1" x14ac:dyDescent="0.25">
      <c r="B13" s="390">
        <v>1</v>
      </c>
      <c r="C13" s="391" t="s">
        <v>734</v>
      </c>
      <c r="D13" s="392">
        <v>0.2</v>
      </c>
      <c r="E13" s="393">
        <v>1</v>
      </c>
      <c r="F13" s="394"/>
      <c r="G13" s="395">
        <f>IF(ISERROR(F13/E13),"",(F13/E13))</f>
        <v>0</v>
      </c>
      <c r="H13" s="393">
        <v>1</v>
      </c>
      <c r="I13" s="394"/>
      <c r="J13" s="395">
        <f>IF(ISERROR(I13/H13),"",(I13/H13))</f>
        <v>0</v>
      </c>
      <c r="K13" s="393">
        <v>1</v>
      </c>
      <c r="L13" s="394"/>
      <c r="M13" s="395">
        <f>IF(ISERROR(L13/K13),"",(L13/K13))</f>
        <v>0</v>
      </c>
      <c r="N13" s="393">
        <v>1</v>
      </c>
      <c r="O13" s="394"/>
      <c r="P13" s="395">
        <f>IF(ISERROR(O13/N13),"",(O13/N13))</f>
        <v>0</v>
      </c>
      <c r="Q13" s="396">
        <f>SUM(E13,H13,K13,N13)</f>
        <v>4</v>
      </c>
      <c r="R13" s="394" t="str">
        <f>IFERROR(AVERAGE(F13,I13,L13,O13),"")</f>
        <v/>
      </c>
      <c r="S13" s="397">
        <f>IF((IF(ISERROR(R13/Q13),0,(R13/Q13)))&gt;1,1,(IF(ISERROR(R13/Q13),0,(R13/Q13))))</f>
        <v>0</v>
      </c>
      <c r="T13" s="397">
        <f>S13*D13</f>
        <v>0</v>
      </c>
      <c r="U13" s="391" t="s">
        <v>1111</v>
      </c>
      <c r="V13" s="391" t="s">
        <v>1088</v>
      </c>
      <c r="W13" s="395" t="s">
        <v>92</v>
      </c>
      <c r="X13" s="395" t="s">
        <v>1089</v>
      </c>
      <c r="Y13" s="395" t="s">
        <v>1090</v>
      </c>
      <c r="Z13" s="398" t="s">
        <v>77</v>
      </c>
      <c r="AA13" s="395" t="s">
        <v>669</v>
      </c>
      <c r="AB13" s="398" t="s">
        <v>79</v>
      </c>
      <c r="AC13" s="398" t="s">
        <v>74</v>
      </c>
      <c r="AD13" s="398" t="s">
        <v>80</v>
      </c>
      <c r="AE13" s="398" t="s">
        <v>81</v>
      </c>
      <c r="AF13" s="395" t="s">
        <v>94</v>
      </c>
      <c r="AG13" s="173">
        <v>2022</v>
      </c>
      <c r="AH13" s="395" t="s">
        <v>94</v>
      </c>
      <c r="AI13" s="398" t="s">
        <v>83</v>
      </c>
      <c r="AJ13" s="398" t="s">
        <v>84</v>
      </c>
      <c r="AK13" s="399" t="s">
        <v>85</v>
      </c>
      <c r="AL13" s="400" t="s">
        <v>1091</v>
      </c>
      <c r="AM13" s="401" t="s">
        <v>709</v>
      </c>
      <c r="AN13" s="402"/>
      <c r="AO13" s="403" t="s">
        <v>1092</v>
      </c>
      <c r="AP13" s="400" t="s">
        <v>108</v>
      </c>
      <c r="AQ13" s="400" t="s">
        <v>109</v>
      </c>
      <c r="AR13" s="391" t="s">
        <v>1093</v>
      </c>
      <c r="AS13" s="391"/>
      <c r="AT13" s="404" t="s">
        <v>732</v>
      </c>
      <c r="AU13" s="405"/>
      <c r="AV13" s="406"/>
      <c r="AW13" s="407"/>
      <c r="AX13" s="407"/>
      <c r="AY13" s="405"/>
      <c r="AZ13" s="408"/>
      <c r="BA13" s="409"/>
      <c r="BB13" s="409"/>
      <c r="BC13" s="406"/>
      <c r="BD13" s="406"/>
      <c r="BE13" s="407"/>
      <c r="BF13" s="407"/>
      <c r="BG13" s="410"/>
      <c r="BH13" s="405"/>
      <c r="BI13" s="411"/>
      <c r="BJ13" s="412"/>
    </row>
    <row r="14" spans="2:63" s="480" customFormat="1" ht="108" x14ac:dyDescent="0.25">
      <c r="B14" s="116">
        <v>2</v>
      </c>
      <c r="C14" s="117" t="s">
        <v>1108</v>
      </c>
      <c r="D14" s="118">
        <v>0.2</v>
      </c>
      <c r="E14" s="364">
        <v>1</v>
      </c>
      <c r="F14" s="120"/>
      <c r="G14" s="121">
        <f>IF(ISERROR(F14/E14),"",(F14/E14))</f>
        <v>0</v>
      </c>
      <c r="H14" s="364">
        <v>1</v>
      </c>
      <c r="I14" s="120"/>
      <c r="J14" s="121">
        <f>IF(ISERROR(I14/H14),"",(I14/H14))</f>
        <v>0</v>
      </c>
      <c r="K14" s="364">
        <v>1</v>
      </c>
      <c r="L14" s="120"/>
      <c r="M14" s="121">
        <f>IF(ISERROR(L14/K14),"",(L14/K14))</f>
        <v>0</v>
      </c>
      <c r="N14" s="364">
        <v>1</v>
      </c>
      <c r="O14" s="120"/>
      <c r="P14" s="121">
        <f>IF(ISERROR(O14/N14),"",(O14/N14))</f>
        <v>0</v>
      </c>
      <c r="Q14" s="364">
        <f t="shared" ref="Q14:Q17" si="0">SUM(E14,H14,K14,N14)</f>
        <v>4</v>
      </c>
      <c r="R14" s="120" t="str">
        <f>IFERROR(AVERAGE(F14,I14,L14,O14),"")</f>
        <v/>
      </c>
      <c r="S14" s="122">
        <f>IF((IF(ISERROR(R14/Q14),0,(R14/Q14)))&gt;1,1,(IF(ISERROR(R14/Q14),0,(R14/Q14))))</f>
        <v>0</v>
      </c>
      <c r="T14" s="122">
        <f t="shared" ref="T14:T17" si="1">S14*D14</f>
        <v>0</v>
      </c>
      <c r="U14" s="117" t="s">
        <v>1112</v>
      </c>
      <c r="V14" s="117" t="s">
        <v>1094</v>
      </c>
      <c r="W14" s="121" t="s">
        <v>92</v>
      </c>
      <c r="X14" s="121" t="s">
        <v>1097</v>
      </c>
      <c r="Y14" s="121" t="s">
        <v>1096</v>
      </c>
      <c r="Z14" s="124" t="s">
        <v>77</v>
      </c>
      <c r="AA14" s="121" t="s">
        <v>669</v>
      </c>
      <c r="AB14" s="124" t="s">
        <v>79</v>
      </c>
      <c r="AC14" s="124" t="s">
        <v>74</v>
      </c>
      <c r="AD14" s="124" t="s">
        <v>80</v>
      </c>
      <c r="AE14" s="124" t="s">
        <v>81</v>
      </c>
      <c r="AF14" s="124" t="s">
        <v>94</v>
      </c>
      <c r="AG14" s="124">
        <v>2022</v>
      </c>
      <c r="AH14" s="124" t="s">
        <v>94</v>
      </c>
      <c r="AI14" s="124" t="s">
        <v>83</v>
      </c>
      <c r="AJ14" s="124" t="s">
        <v>84</v>
      </c>
      <c r="AK14" s="414" t="s">
        <v>85</v>
      </c>
      <c r="AL14" s="126" t="s">
        <v>1091</v>
      </c>
      <c r="AM14" s="415" t="s">
        <v>709</v>
      </c>
      <c r="AN14" s="125"/>
      <c r="AO14" s="416" t="s">
        <v>1092</v>
      </c>
      <c r="AP14" s="126" t="s">
        <v>108</v>
      </c>
      <c r="AQ14" s="126" t="s">
        <v>108</v>
      </c>
      <c r="AR14" s="117" t="s">
        <v>1093</v>
      </c>
      <c r="AS14" s="117"/>
      <c r="AT14" s="417" t="s">
        <v>732</v>
      </c>
      <c r="AU14" s="138"/>
      <c r="AV14" s="130"/>
      <c r="AW14" s="131"/>
      <c r="AX14" s="131"/>
      <c r="AY14" s="129"/>
      <c r="AZ14" s="132"/>
      <c r="BA14" s="123"/>
      <c r="BB14" s="123"/>
      <c r="BC14" s="130"/>
      <c r="BD14" s="130"/>
      <c r="BE14" s="131"/>
      <c r="BF14" s="131"/>
      <c r="BG14" s="129"/>
      <c r="BH14" s="129"/>
      <c r="BI14" s="418"/>
      <c r="BJ14" s="139"/>
    </row>
    <row r="15" spans="2:63" s="480" customFormat="1" ht="108" x14ac:dyDescent="0.25">
      <c r="B15" s="116">
        <v>3</v>
      </c>
      <c r="C15" s="117" t="s">
        <v>1109</v>
      </c>
      <c r="D15" s="118">
        <v>0.2</v>
      </c>
      <c r="E15" s="120">
        <v>1</v>
      </c>
      <c r="F15" s="120"/>
      <c r="G15" s="121">
        <f t="shared" ref="G15:G17" si="2">IF(ISERROR(F15/E15),"",(F15/E15))</f>
        <v>0</v>
      </c>
      <c r="H15" s="120">
        <f t="shared" ref="H15:H16" si="3">E15</f>
        <v>1</v>
      </c>
      <c r="I15" s="120"/>
      <c r="J15" s="121">
        <f t="shared" ref="J15:J17" si="4">IF(ISERROR(I15/H15),"",(I15/H15))</f>
        <v>0</v>
      </c>
      <c r="K15" s="120">
        <f t="shared" ref="K15:K17" si="5">H15</f>
        <v>1</v>
      </c>
      <c r="L15" s="120"/>
      <c r="M15" s="121">
        <f t="shared" ref="M15:M17" si="6">IF(ISERROR(L15/K15),"",(L15/K15))</f>
        <v>0</v>
      </c>
      <c r="N15" s="120">
        <f t="shared" ref="N15:N17" si="7">K15</f>
        <v>1</v>
      </c>
      <c r="O15" s="120"/>
      <c r="P15" s="121">
        <f t="shared" ref="P15:P17" si="8">IF(ISERROR(O15/N15),"",(O15/N15))</f>
        <v>0</v>
      </c>
      <c r="Q15" s="120">
        <f t="shared" ref="Q15" si="9">AVERAGE(E15,H15,K15,N15)</f>
        <v>1</v>
      </c>
      <c r="R15" s="120" t="str">
        <f>IFERROR(AVERAGE(F15,I15,L15,O15),"")</f>
        <v/>
      </c>
      <c r="S15" s="122">
        <f t="shared" ref="S15:S17" si="10">IF((IF(ISERROR(R15/Q15),0,(R15/Q15)))&gt;1,1,(IF(ISERROR(R15/Q15),0,(R15/Q15))))</f>
        <v>0</v>
      </c>
      <c r="T15" s="122">
        <f t="shared" si="1"/>
        <v>0</v>
      </c>
      <c r="U15" s="117" t="s">
        <v>1115</v>
      </c>
      <c r="V15" s="117" t="s">
        <v>1098</v>
      </c>
      <c r="W15" s="121" t="s">
        <v>1099</v>
      </c>
      <c r="X15" s="121" t="s">
        <v>1125</v>
      </c>
      <c r="Y15" s="121" t="s">
        <v>1100</v>
      </c>
      <c r="Z15" s="124" t="s">
        <v>77</v>
      </c>
      <c r="AA15" s="121" t="s">
        <v>669</v>
      </c>
      <c r="AB15" s="124" t="s">
        <v>79</v>
      </c>
      <c r="AC15" s="124" t="s">
        <v>74</v>
      </c>
      <c r="AD15" s="124" t="s">
        <v>534</v>
      </c>
      <c r="AE15" s="124" t="s">
        <v>81</v>
      </c>
      <c r="AF15" s="359">
        <v>1</v>
      </c>
      <c r="AG15" s="124">
        <v>2022</v>
      </c>
      <c r="AH15" s="124">
        <v>2021</v>
      </c>
      <c r="AI15" s="124" t="s">
        <v>83</v>
      </c>
      <c r="AJ15" s="124" t="s">
        <v>84</v>
      </c>
      <c r="AK15" s="414" t="s">
        <v>85</v>
      </c>
      <c r="AL15" s="126" t="s">
        <v>1091</v>
      </c>
      <c r="AM15" s="415" t="s">
        <v>709</v>
      </c>
      <c r="AN15" s="125"/>
      <c r="AO15" s="416" t="s">
        <v>1092</v>
      </c>
      <c r="AP15" s="126" t="s">
        <v>188</v>
      </c>
      <c r="AQ15" s="126" t="s">
        <v>366</v>
      </c>
      <c r="AR15" s="117" t="s">
        <v>1101</v>
      </c>
      <c r="AS15" s="117"/>
      <c r="AT15" s="419" t="s">
        <v>732</v>
      </c>
      <c r="AU15" s="133"/>
      <c r="AV15" s="130"/>
      <c r="AW15" s="131"/>
      <c r="AX15" s="131"/>
      <c r="AY15" s="129"/>
      <c r="AZ15" s="132"/>
      <c r="BA15" s="123"/>
      <c r="BB15" s="123"/>
      <c r="BC15" s="130"/>
      <c r="BD15" s="130"/>
      <c r="BE15" s="420"/>
      <c r="BF15" s="131"/>
      <c r="BG15" s="129"/>
      <c r="BH15" s="129"/>
      <c r="BI15" s="418"/>
      <c r="BJ15" s="139"/>
    </row>
    <row r="16" spans="2:63" s="480" customFormat="1" ht="108" x14ac:dyDescent="0.25">
      <c r="B16" s="116">
        <v>4</v>
      </c>
      <c r="C16" s="117" t="s">
        <v>735</v>
      </c>
      <c r="D16" s="118">
        <v>0.2</v>
      </c>
      <c r="E16" s="364">
        <v>10</v>
      </c>
      <c r="F16" s="120"/>
      <c r="G16" s="121">
        <f t="shared" si="2"/>
        <v>0</v>
      </c>
      <c r="H16" s="364">
        <f t="shared" si="3"/>
        <v>10</v>
      </c>
      <c r="I16" s="120"/>
      <c r="J16" s="121">
        <f t="shared" si="4"/>
        <v>0</v>
      </c>
      <c r="K16" s="364">
        <f t="shared" si="5"/>
        <v>10</v>
      </c>
      <c r="L16" s="120"/>
      <c r="M16" s="121">
        <f t="shared" si="6"/>
        <v>0</v>
      </c>
      <c r="N16" s="364">
        <f t="shared" si="7"/>
        <v>10</v>
      </c>
      <c r="O16" s="120"/>
      <c r="P16" s="121">
        <f t="shared" si="8"/>
        <v>0</v>
      </c>
      <c r="Q16" s="364">
        <f t="shared" si="0"/>
        <v>40</v>
      </c>
      <c r="R16" s="120" t="str">
        <f>IF((F16+I16+L16+O16)=0,"",((F16+I16+L16+O16)))</f>
        <v/>
      </c>
      <c r="S16" s="122">
        <f t="shared" si="10"/>
        <v>0</v>
      </c>
      <c r="T16" s="122">
        <f t="shared" si="1"/>
        <v>0</v>
      </c>
      <c r="U16" s="117" t="s">
        <v>1113</v>
      </c>
      <c r="V16" s="117" t="s">
        <v>1102</v>
      </c>
      <c r="W16" s="121" t="s">
        <v>1103</v>
      </c>
      <c r="X16" s="123" t="s">
        <v>1104</v>
      </c>
      <c r="Y16" s="123" t="s">
        <v>1126</v>
      </c>
      <c r="Z16" s="124" t="s">
        <v>77</v>
      </c>
      <c r="AA16" s="121" t="s">
        <v>669</v>
      </c>
      <c r="AB16" s="124" t="s">
        <v>79</v>
      </c>
      <c r="AC16" s="124" t="s">
        <v>74</v>
      </c>
      <c r="AD16" s="124" t="s">
        <v>106</v>
      </c>
      <c r="AE16" s="124" t="s">
        <v>81</v>
      </c>
      <c r="AF16" s="347">
        <v>40</v>
      </c>
      <c r="AG16" s="124">
        <v>2022</v>
      </c>
      <c r="AH16" s="124">
        <v>2021</v>
      </c>
      <c r="AI16" s="124" t="s">
        <v>83</v>
      </c>
      <c r="AJ16" s="124" t="s">
        <v>84</v>
      </c>
      <c r="AK16" s="414" t="s">
        <v>85</v>
      </c>
      <c r="AL16" s="126" t="s">
        <v>1091</v>
      </c>
      <c r="AM16" s="415" t="s">
        <v>709</v>
      </c>
      <c r="AN16" s="125"/>
      <c r="AO16" s="416" t="s">
        <v>1092</v>
      </c>
      <c r="AP16" s="126" t="s">
        <v>1105</v>
      </c>
      <c r="AQ16" s="126" t="s">
        <v>879</v>
      </c>
      <c r="AR16" s="117" t="s">
        <v>1106</v>
      </c>
      <c r="AS16" s="117"/>
      <c r="AT16" s="419" t="s">
        <v>732</v>
      </c>
      <c r="AU16" s="133"/>
      <c r="AV16" s="130"/>
      <c r="AW16" s="131"/>
      <c r="AX16" s="131"/>
      <c r="AY16" s="129"/>
      <c r="AZ16" s="132"/>
      <c r="BA16" s="123"/>
      <c r="BB16" s="123"/>
      <c r="BC16" s="130"/>
      <c r="BD16" s="130"/>
      <c r="BE16" s="420"/>
      <c r="BF16" s="131"/>
      <c r="BG16" s="129"/>
      <c r="BH16" s="129"/>
      <c r="BI16" s="418"/>
      <c r="BJ16" s="139"/>
    </row>
    <row r="17" spans="2:63" s="480" customFormat="1" ht="108" x14ac:dyDescent="0.25">
      <c r="B17" s="116">
        <v>5</v>
      </c>
      <c r="C17" s="117" t="s">
        <v>1110</v>
      </c>
      <c r="D17" s="118">
        <v>0.2</v>
      </c>
      <c r="E17" s="364">
        <v>2</v>
      </c>
      <c r="F17" s="120"/>
      <c r="G17" s="121">
        <f t="shared" si="2"/>
        <v>0</v>
      </c>
      <c r="H17" s="364">
        <v>3</v>
      </c>
      <c r="I17" s="120"/>
      <c r="J17" s="121">
        <f t="shared" si="4"/>
        <v>0</v>
      </c>
      <c r="K17" s="364">
        <f t="shared" si="5"/>
        <v>3</v>
      </c>
      <c r="L17" s="120"/>
      <c r="M17" s="121">
        <f t="shared" si="6"/>
        <v>0</v>
      </c>
      <c r="N17" s="364">
        <f t="shared" si="7"/>
        <v>3</v>
      </c>
      <c r="O17" s="120"/>
      <c r="P17" s="121">
        <f t="shared" si="8"/>
        <v>0</v>
      </c>
      <c r="Q17" s="364">
        <f t="shared" si="0"/>
        <v>11</v>
      </c>
      <c r="R17" s="120" t="str">
        <f>IF((F17+I17+L17+O17)=0,"",((F17+I17+L17+O17)))</f>
        <v/>
      </c>
      <c r="S17" s="122">
        <f t="shared" si="10"/>
        <v>0</v>
      </c>
      <c r="T17" s="122">
        <f t="shared" si="1"/>
        <v>0</v>
      </c>
      <c r="U17" s="117" t="s">
        <v>1114</v>
      </c>
      <c r="V17" s="117" t="s">
        <v>1107</v>
      </c>
      <c r="W17" s="121" t="s">
        <v>1095</v>
      </c>
      <c r="X17" s="121" t="s">
        <v>1097</v>
      </c>
      <c r="Y17" s="121" t="s">
        <v>1096</v>
      </c>
      <c r="Z17" s="124" t="s">
        <v>77</v>
      </c>
      <c r="AA17" s="121" t="s">
        <v>669</v>
      </c>
      <c r="AB17" s="124" t="s">
        <v>79</v>
      </c>
      <c r="AC17" s="124" t="s">
        <v>74</v>
      </c>
      <c r="AD17" s="124" t="s">
        <v>106</v>
      </c>
      <c r="AE17" s="124" t="s">
        <v>81</v>
      </c>
      <c r="AF17" s="347" t="s">
        <v>94</v>
      </c>
      <c r="AG17" s="124">
        <v>2022</v>
      </c>
      <c r="AH17" s="124" t="s">
        <v>94</v>
      </c>
      <c r="AI17" s="124" t="s">
        <v>83</v>
      </c>
      <c r="AJ17" s="124" t="s">
        <v>84</v>
      </c>
      <c r="AK17" s="414" t="s">
        <v>85</v>
      </c>
      <c r="AL17" s="126" t="s">
        <v>1091</v>
      </c>
      <c r="AM17" s="415" t="s">
        <v>709</v>
      </c>
      <c r="AN17" s="125"/>
      <c r="AO17" s="416" t="s">
        <v>1092</v>
      </c>
      <c r="AP17" s="126" t="s">
        <v>108</v>
      </c>
      <c r="AQ17" s="126" t="s">
        <v>109</v>
      </c>
      <c r="AR17" s="117" t="s">
        <v>1093</v>
      </c>
      <c r="AS17" s="117"/>
      <c r="AT17" s="419" t="s">
        <v>732</v>
      </c>
      <c r="AU17" s="133"/>
      <c r="AV17" s="130"/>
      <c r="AW17" s="131"/>
      <c r="AX17" s="131"/>
      <c r="AY17" s="129"/>
      <c r="AZ17" s="132"/>
      <c r="BA17" s="123"/>
      <c r="BB17" s="123"/>
      <c r="BC17" s="130"/>
      <c r="BD17" s="130"/>
      <c r="BE17" s="420"/>
      <c r="BF17" s="131"/>
      <c r="BG17" s="129"/>
      <c r="BH17" s="129"/>
      <c r="BI17" s="418"/>
      <c r="BJ17" s="139"/>
    </row>
    <row r="18" spans="2:63" s="477" customFormat="1" ht="63.75" hidden="1" customHeight="1" x14ac:dyDescent="0.25">
      <c r="B18" s="421"/>
      <c r="C18" s="422"/>
      <c r="D18" s="37"/>
      <c r="E18" s="423"/>
      <c r="F18" s="423"/>
      <c r="G18" s="44"/>
      <c r="H18" s="423"/>
      <c r="I18" s="423"/>
      <c r="J18" s="44"/>
      <c r="K18" s="423"/>
      <c r="L18" s="423"/>
      <c r="M18" s="44"/>
      <c r="N18" s="423"/>
      <c r="O18" s="423"/>
      <c r="P18" s="44"/>
      <c r="Q18" s="423"/>
      <c r="R18" s="423"/>
      <c r="S18" s="424"/>
      <c r="T18" s="424"/>
      <c r="U18" s="425"/>
      <c r="V18" s="426"/>
      <c r="W18" s="44"/>
      <c r="X18" s="427"/>
      <c r="Y18" s="428"/>
      <c r="Z18" s="429"/>
      <c r="AA18" s="423"/>
      <c r="AB18" s="429"/>
      <c r="AC18" s="429"/>
      <c r="AD18" s="429"/>
      <c r="AE18" s="429"/>
      <c r="AF18" s="429"/>
      <c r="AG18" s="429"/>
      <c r="AH18" s="429"/>
      <c r="AI18" s="429"/>
      <c r="AJ18" s="429"/>
      <c r="AK18" s="426"/>
      <c r="AL18" s="430"/>
      <c r="AM18" s="35"/>
      <c r="AN18" s="35"/>
      <c r="AO18" s="430"/>
      <c r="AP18" s="430"/>
      <c r="AQ18" s="430"/>
      <c r="AR18" s="426"/>
      <c r="AS18" s="426"/>
      <c r="AT18" s="431"/>
      <c r="AU18" s="432"/>
      <c r="AV18" s="432"/>
      <c r="AW18" s="433"/>
      <c r="AX18" s="433"/>
      <c r="AY18" s="432"/>
      <c r="AZ18" s="434"/>
      <c r="BA18" s="422"/>
      <c r="BB18" s="427"/>
      <c r="BC18" s="130"/>
      <c r="BD18" s="130"/>
      <c r="BE18" s="420"/>
      <c r="BF18" s="131"/>
      <c r="BG18" s="130"/>
      <c r="BH18" s="129"/>
      <c r="BI18" s="435"/>
      <c r="BJ18" s="436"/>
      <c r="BK18" s="480"/>
    </row>
    <row r="19" spans="2:63" s="477" customFormat="1" ht="63.75" hidden="1" customHeight="1" x14ac:dyDescent="0.25">
      <c r="B19" s="421"/>
      <c r="C19" s="422"/>
      <c r="D19" s="37"/>
      <c r="E19" s="423"/>
      <c r="F19" s="423"/>
      <c r="G19" s="44"/>
      <c r="H19" s="423"/>
      <c r="I19" s="423"/>
      <c r="J19" s="44"/>
      <c r="K19" s="423"/>
      <c r="L19" s="423"/>
      <c r="M19" s="44"/>
      <c r="N19" s="423"/>
      <c r="O19" s="423"/>
      <c r="P19" s="44"/>
      <c r="Q19" s="423"/>
      <c r="R19" s="423"/>
      <c r="S19" s="424"/>
      <c r="T19" s="424"/>
      <c r="U19" s="422"/>
      <c r="V19" s="426"/>
      <c r="W19" s="44"/>
      <c r="X19" s="427"/>
      <c r="Y19" s="427"/>
      <c r="Z19" s="429"/>
      <c r="AA19" s="423"/>
      <c r="AB19" s="429"/>
      <c r="AC19" s="429"/>
      <c r="AD19" s="429"/>
      <c r="AE19" s="429"/>
      <c r="AF19" s="429"/>
      <c r="AG19" s="429"/>
      <c r="AH19" s="429"/>
      <c r="AI19" s="429"/>
      <c r="AJ19" s="429"/>
      <c r="AK19" s="426"/>
      <c r="AL19" s="430"/>
      <c r="AM19" s="35"/>
      <c r="AN19" s="35"/>
      <c r="AO19" s="430"/>
      <c r="AP19" s="426"/>
      <c r="AQ19" s="426"/>
      <c r="AR19" s="426"/>
      <c r="AS19" s="426"/>
      <c r="AT19" s="431"/>
      <c r="AU19" s="432"/>
      <c r="AV19" s="432"/>
      <c r="AW19" s="437"/>
      <c r="AX19" s="437"/>
      <c r="AY19" s="434"/>
      <c r="AZ19" s="434"/>
      <c r="BA19" s="438"/>
      <c r="BB19" s="427"/>
      <c r="BC19" s="432"/>
      <c r="BD19" s="432"/>
      <c r="BE19" s="439"/>
      <c r="BF19" s="437"/>
      <c r="BG19" s="434"/>
      <c r="BH19" s="434"/>
      <c r="BI19" s="440"/>
      <c r="BJ19" s="441"/>
      <c r="BK19" s="476"/>
    </row>
    <row r="20" spans="2:63" s="481" customFormat="1" ht="63.75" hidden="1" customHeight="1" x14ac:dyDescent="0.25">
      <c r="B20" s="421"/>
      <c r="C20" s="422"/>
      <c r="D20" s="37"/>
      <c r="E20" s="423"/>
      <c r="F20" s="423"/>
      <c r="G20" s="44"/>
      <c r="H20" s="423"/>
      <c r="I20" s="423"/>
      <c r="J20" s="44"/>
      <c r="K20" s="423"/>
      <c r="L20" s="423"/>
      <c r="M20" s="44"/>
      <c r="N20" s="423"/>
      <c r="O20" s="423"/>
      <c r="P20" s="44"/>
      <c r="Q20" s="423"/>
      <c r="R20" s="423"/>
      <c r="S20" s="424"/>
      <c r="T20" s="424"/>
      <c r="U20" s="422"/>
      <c r="V20" s="426"/>
      <c r="W20" s="44"/>
      <c r="X20" s="44"/>
      <c r="Y20" s="44"/>
      <c r="Z20" s="429"/>
      <c r="AA20" s="429"/>
      <c r="AB20" s="429"/>
      <c r="AC20" s="429"/>
      <c r="AD20" s="429"/>
      <c r="AE20" s="429"/>
      <c r="AF20" s="429"/>
      <c r="AG20" s="429"/>
      <c r="AH20" s="429"/>
      <c r="AI20" s="429"/>
      <c r="AJ20" s="429"/>
      <c r="AK20" s="426"/>
      <c r="AL20" s="430"/>
      <c r="AM20" s="35"/>
      <c r="AN20" s="35"/>
      <c r="AO20" s="430"/>
      <c r="AP20" s="426"/>
      <c r="AQ20" s="426"/>
      <c r="AR20" s="442"/>
      <c r="AS20" s="442"/>
      <c r="AT20" s="431"/>
      <c r="AU20" s="432"/>
      <c r="AV20" s="432"/>
      <c r="AW20" s="437"/>
      <c r="AX20" s="437"/>
      <c r="AY20" s="434"/>
      <c r="AZ20" s="434"/>
      <c r="BA20" s="443"/>
      <c r="BB20" s="427"/>
      <c r="BC20" s="432"/>
      <c r="BD20" s="432"/>
      <c r="BE20" s="439"/>
      <c r="BF20" s="437"/>
      <c r="BG20" s="434"/>
      <c r="BH20" s="434"/>
      <c r="BI20" s="444"/>
      <c r="BJ20" s="441"/>
      <c r="BK20" s="476"/>
    </row>
    <row r="21" spans="2:63" s="481" customFormat="1" ht="63.75" hidden="1" customHeight="1" x14ac:dyDescent="0.25">
      <c r="B21" s="421"/>
      <c r="C21" s="422"/>
      <c r="D21" s="37"/>
      <c r="E21" s="446"/>
      <c r="F21" s="446"/>
      <c r="G21" s="44"/>
      <c r="H21" s="446"/>
      <c r="I21" s="446"/>
      <c r="J21" s="44"/>
      <c r="K21" s="446"/>
      <c r="L21" s="446"/>
      <c r="M21" s="44"/>
      <c r="N21" s="446"/>
      <c r="O21" s="446"/>
      <c r="P21" s="44"/>
      <c r="Q21" s="446"/>
      <c r="R21" s="446"/>
      <c r="S21" s="424"/>
      <c r="T21" s="424"/>
      <c r="U21" s="422"/>
      <c r="V21" s="426"/>
      <c r="W21" s="44"/>
      <c r="X21" s="44"/>
      <c r="Y21" s="44"/>
      <c r="Z21" s="429"/>
      <c r="AA21" s="35"/>
      <c r="AB21" s="35"/>
      <c r="AC21" s="35"/>
      <c r="AD21" s="35"/>
      <c r="AE21" s="35"/>
      <c r="AF21" s="35"/>
      <c r="AG21" s="35"/>
      <c r="AH21" s="35"/>
      <c r="AI21" s="35"/>
      <c r="AJ21" s="429"/>
      <c r="AK21" s="426"/>
      <c r="AL21" s="430"/>
      <c r="AM21" s="35"/>
      <c r="AN21" s="35"/>
      <c r="AO21" s="430"/>
      <c r="AP21" s="430"/>
      <c r="AQ21" s="430"/>
      <c r="AR21" s="426"/>
      <c r="AS21" s="426"/>
      <c r="AT21" s="431"/>
      <c r="AU21" s="432"/>
      <c r="AV21" s="432"/>
      <c r="AW21" s="447"/>
      <c r="AX21" s="437"/>
      <c r="AY21" s="434"/>
      <c r="AZ21" s="434"/>
      <c r="BA21" s="448"/>
      <c r="BB21" s="427"/>
      <c r="BC21" s="432"/>
      <c r="BD21" s="432"/>
      <c r="BE21" s="439"/>
      <c r="BF21" s="437"/>
      <c r="BG21" s="434"/>
      <c r="BH21" s="434"/>
      <c r="BI21" s="444"/>
      <c r="BJ21" s="49"/>
      <c r="BK21" s="476"/>
    </row>
    <row r="22" spans="2:63" s="481" customFormat="1" ht="63.75" hidden="1" customHeight="1" x14ac:dyDescent="0.25">
      <c r="B22" s="421"/>
      <c r="C22" s="422"/>
      <c r="D22" s="37"/>
      <c r="E22" s="423"/>
      <c r="F22" s="423"/>
      <c r="G22" s="44"/>
      <c r="H22" s="423"/>
      <c r="I22" s="423"/>
      <c r="J22" s="44"/>
      <c r="K22" s="423"/>
      <c r="L22" s="423"/>
      <c r="M22" s="44"/>
      <c r="N22" s="423"/>
      <c r="O22" s="423"/>
      <c r="P22" s="44"/>
      <c r="Q22" s="423"/>
      <c r="R22" s="423"/>
      <c r="S22" s="424"/>
      <c r="T22" s="424"/>
      <c r="U22" s="422"/>
      <c r="V22" s="426"/>
      <c r="W22" s="35"/>
      <c r="X22" s="427"/>
      <c r="Y22" s="427"/>
      <c r="Z22" s="429"/>
      <c r="AA22" s="35"/>
      <c r="AB22" s="35"/>
      <c r="AC22" s="35"/>
      <c r="AD22" s="35"/>
      <c r="AE22" s="35"/>
      <c r="AF22" s="35"/>
      <c r="AG22" s="35"/>
      <c r="AH22" s="35"/>
      <c r="AI22" s="35"/>
      <c r="AJ22" s="35"/>
      <c r="AK22" s="426"/>
      <c r="AL22" s="430"/>
      <c r="AM22" s="35"/>
      <c r="AN22" s="35"/>
      <c r="AO22" s="430"/>
      <c r="AP22" s="426"/>
      <c r="AQ22" s="426"/>
      <c r="AR22" s="430"/>
      <c r="AS22" s="430"/>
      <c r="AT22" s="431"/>
      <c r="AU22" s="432"/>
      <c r="AV22" s="432"/>
      <c r="AW22" s="437"/>
      <c r="AX22" s="437"/>
      <c r="AY22" s="434"/>
      <c r="AZ22" s="434"/>
      <c r="BA22" s="423"/>
      <c r="BB22" s="427"/>
      <c r="BC22" s="432"/>
      <c r="BD22" s="432"/>
      <c r="BE22" s="433"/>
      <c r="BF22" s="437"/>
      <c r="BG22" s="434"/>
      <c r="BH22" s="434"/>
      <c r="BI22" s="444"/>
      <c r="BJ22" s="441"/>
      <c r="BK22" s="476"/>
    </row>
    <row r="23" spans="2:63" s="481" customFormat="1" ht="63.75" hidden="1" customHeight="1" x14ac:dyDescent="0.25">
      <c r="B23" s="421"/>
      <c r="C23" s="449"/>
      <c r="D23" s="37"/>
      <c r="E23" s="35"/>
      <c r="F23" s="35"/>
      <c r="G23" s="44"/>
      <c r="H23" s="35"/>
      <c r="I23" s="35"/>
      <c r="J23" s="44"/>
      <c r="K23" s="35"/>
      <c r="L23" s="35"/>
      <c r="M23" s="44"/>
      <c r="N23" s="35"/>
      <c r="O23" s="35"/>
      <c r="P23" s="44"/>
      <c r="Q23" s="35"/>
      <c r="R23" s="35"/>
      <c r="S23" s="424"/>
      <c r="T23" s="424"/>
      <c r="U23" s="422"/>
      <c r="V23" s="426"/>
      <c r="W23" s="35"/>
      <c r="X23" s="427"/>
      <c r="Y23" s="427"/>
      <c r="Z23" s="429"/>
      <c r="AA23" s="35"/>
      <c r="AB23" s="35"/>
      <c r="AC23" s="35"/>
      <c r="AD23" s="35"/>
      <c r="AE23" s="35"/>
      <c r="AF23" s="35"/>
      <c r="AG23" s="35"/>
      <c r="AH23" s="35"/>
      <c r="AI23" s="35"/>
      <c r="AJ23" s="35"/>
      <c r="AK23" s="426"/>
      <c r="AL23" s="430"/>
      <c r="AM23" s="35"/>
      <c r="AN23" s="35"/>
      <c r="AO23" s="430"/>
      <c r="AP23" s="430"/>
      <c r="AQ23" s="430"/>
      <c r="AR23" s="430"/>
      <c r="AS23" s="430"/>
      <c r="AT23" s="431"/>
      <c r="AU23" s="450"/>
      <c r="AV23" s="432"/>
      <c r="AW23" s="439"/>
      <c r="AX23" s="439"/>
      <c r="AY23" s="451"/>
      <c r="AZ23" s="452"/>
      <c r="BA23" s="422"/>
      <c r="BB23" s="423"/>
      <c r="BC23" s="450"/>
      <c r="BD23" s="432"/>
      <c r="BE23" s="433"/>
      <c r="BF23" s="437"/>
      <c r="BG23" s="41"/>
      <c r="BH23" s="89"/>
      <c r="BI23" s="47"/>
      <c r="BJ23" s="49"/>
      <c r="BK23" s="476"/>
    </row>
    <row r="24" spans="2:63" s="481" customFormat="1" ht="63.75" hidden="1" customHeight="1" x14ac:dyDescent="0.25">
      <c r="B24" s="421"/>
      <c r="C24" s="449"/>
      <c r="D24" s="37"/>
      <c r="E24" s="35"/>
      <c r="F24" s="453"/>
      <c r="G24" s="44"/>
      <c r="H24" s="35"/>
      <c r="I24" s="453"/>
      <c r="J24" s="44"/>
      <c r="K24" s="35"/>
      <c r="L24" s="453"/>
      <c r="M24" s="44"/>
      <c r="N24" s="35"/>
      <c r="O24" s="453"/>
      <c r="P24" s="44"/>
      <c r="Q24" s="35"/>
      <c r="R24" s="453"/>
      <c r="S24" s="424"/>
      <c r="T24" s="424"/>
      <c r="U24" s="422"/>
      <c r="V24" s="426"/>
      <c r="W24" s="35"/>
      <c r="X24" s="427"/>
      <c r="Y24" s="427"/>
      <c r="Z24" s="429"/>
      <c r="AA24" s="35"/>
      <c r="AB24" s="35"/>
      <c r="AC24" s="35"/>
      <c r="AD24" s="35"/>
      <c r="AE24" s="35"/>
      <c r="AF24" s="35"/>
      <c r="AG24" s="35"/>
      <c r="AH24" s="35"/>
      <c r="AI24" s="35"/>
      <c r="AJ24" s="35"/>
      <c r="AK24" s="426"/>
      <c r="AL24" s="430"/>
      <c r="AM24" s="35"/>
      <c r="AN24" s="35"/>
      <c r="AO24" s="430"/>
      <c r="AP24" s="430"/>
      <c r="AQ24" s="430"/>
      <c r="AR24" s="430"/>
      <c r="AS24" s="430"/>
      <c r="AT24" s="431"/>
      <c r="AU24" s="450"/>
      <c r="AV24" s="432"/>
      <c r="AW24" s="437"/>
      <c r="AX24" s="437"/>
      <c r="AY24" s="451"/>
      <c r="AZ24" s="434"/>
      <c r="BA24" s="423"/>
      <c r="BB24" s="427"/>
      <c r="BC24" s="450"/>
      <c r="BD24" s="432"/>
      <c r="BE24" s="433"/>
      <c r="BF24" s="437"/>
      <c r="BG24" s="41"/>
      <c r="BH24" s="89"/>
      <c r="BI24" s="47"/>
      <c r="BJ24" s="49"/>
      <c r="BK24" s="476"/>
    </row>
    <row r="25" spans="2:63" s="481" customFormat="1" ht="63.75" hidden="1" customHeight="1" x14ac:dyDescent="0.25">
      <c r="B25" s="421"/>
      <c r="C25" s="449"/>
      <c r="D25" s="37"/>
      <c r="E25" s="35"/>
      <c r="F25" s="453"/>
      <c r="G25" s="44"/>
      <c r="H25" s="35"/>
      <c r="I25" s="453"/>
      <c r="J25" s="44"/>
      <c r="K25" s="35"/>
      <c r="L25" s="453"/>
      <c r="M25" s="44"/>
      <c r="N25" s="35"/>
      <c r="O25" s="453"/>
      <c r="P25" s="44"/>
      <c r="Q25" s="35"/>
      <c r="R25" s="453"/>
      <c r="S25" s="424"/>
      <c r="T25" s="424"/>
      <c r="U25" s="422"/>
      <c r="V25" s="426"/>
      <c r="W25" s="35"/>
      <c r="X25" s="427"/>
      <c r="Y25" s="427"/>
      <c r="Z25" s="429"/>
      <c r="AA25" s="35"/>
      <c r="AB25" s="35"/>
      <c r="AC25" s="35"/>
      <c r="AD25" s="35"/>
      <c r="AE25" s="35"/>
      <c r="AF25" s="35"/>
      <c r="AG25" s="35"/>
      <c r="AH25" s="35"/>
      <c r="AI25" s="35"/>
      <c r="AJ25" s="35"/>
      <c r="AK25" s="426"/>
      <c r="AL25" s="430"/>
      <c r="AM25" s="35"/>
      <c r="AN25" s="35"/>
      <c r="AO25" s="430"/>
      <c r="AP25" s="430"/>
      <c r="AQ25" s="430"/>
      <c r="AR25" s="430"/>
      <c r="AS25" s="430"/>
      <c r="AT25" s="431"/>
      <c r="AU25" s="450"/>
      <c r="AV25" s="432"/>
      <c r="AW25" s="439"/>
      <c r="AX25" s="439"/>
      <c r="AY25" s="451"/>
      <c r="AZ25" s="434"/>
      <c r="BA25" s="427"/>
      <c r="BB25" s="427"/>
      <c r="BC25" s="450"/>
      <c r="BD25" s="432"/>
      <c r="BE25" s="433"/>
      <c r="BF25" s="437"/>
      <c r="BG25" s="41"/>
      <c r="BH25" s="89"/>
      <c r="BI25" s="47"/>
      <c r="BJ25" s="49"/>
      <c r="BK25" s="476"/>
    </row>
    <row r="26" spans="2:63" s="481" customFormat="1" ht="63.75" hidden="1" customHeight="1" thickBot="1" x14ac:dyDescent="0.3">
      <c r="B26" s="454"/>
      <c r="C26" s="455"/>
      <c r="D26" s="59"/>
      <c r="E26" s="58"/>
      <c r="F26" s="456"/>
      <c r="G26" s="62"/>
      <c r="H26" s="58"/>
      <c r="I26" s="456"/>
      <c r="J26" s="62"/>
      <c r="K26" s="58"/>
      <c r="L26" s="456"/>
      <c r="M26" s="62"/>
      <c r="N26" s="58"/>
      <c r="O26" s="456"/>
      <c r="P26" s="62"/>
      <c r="Q26" s="58"/>
      <c r="R26" s="456"/>
      <c r="S26" s="457"/>
      <c r="T26" s="457"/>
      <c r="U26" s="458"/>
      <c r="V26" s="459"/>
      <c r="W26" s="58"/>
      <c r="X26" s="460"/>
      <c r="Y26" s="460"/>
      <c r="Z26" s="461"/>
      <c r="AA26" s="58"/>
      <c r="AB26" s="58"/>
      <c r="AC26" s="58"/>
      <c r="AD26" s="58"/>
      <c r="AE26" s="58"/>
      <c r="AF26" s="58"/>
      <c r="AG26" s="58"/>
      <c r="AH26" s="58"/>
      <c r="AI26" s="58"/>
      <c r="AJ26" s="58"/>
      <c r="AK26" s="459"/>
      <c r="AL26" s="462"/>
      <c r="AM26" s="64"/>
      <c r="AN26" s="58"/>
      <c r="AO26" s="462"/>
      <c r="AP26" s="462"/>
      <c r="AQ26" s="462"/>
      <c r="AR26" s="459"/>
      <c r="AS26" s="459"/>
      <c r="AT26" s="463"/>
      <c r="AU26" s="464"/>
      <c r="AV26" s="465"/>
      <c r="AW26" s="466"/>
      <c r="AX26" s="466"/>
      <c r="AY26" s="467"/>
      <c r="AZ26" s="468"/>
      <c r="BA26" s="460"/>
      <c r="BB26" s="460"/>
      <c r="BC26" s="464"/>
      <c r="BD26" s="465"/>
      <c r="BE26" s="469"/>
      <c r="BF26" s="466"/>
      <c r="BG26" s="64"/>
      <c r="BH26" s="101"/>
      <c r="BI26" s="56"/>
      <c r="BJ26" s="65"/>
      <c r="BK26" s="476"/>
    </row>
    <row r="27" spans="2:63" s="475" customFormat="1" ht="11.65" customHeight="1" x14ac:dyDescent="0.25">
      <c r="B27" s="481"/>
      <c r="C27" s="476"/>
      <c r="D27" s="482">
        <f>SUM(D13:D26)</f>
        <v>1</v>
      </c>
      <c r="E27" s="476"/>
      <c r="F27" s="476"/>
      <c r="G27" s="476"/>
      <c r="H27" s="476"/>
      <c r="I27" s="476"/>
      <c r="J27" s="476"/>
      <c r="K27" s="476"/>
      <c r="L27" s="476"/>
      <c r="M27" s="476"/>
      <c r="N27" s="476"/>
      <c r="O27" s="476"/>
      <c r="P27" s="476"/>
      <c r="Q27" s="476"/>
      <c r="R27" s="476"/>
      <c r="S27" s="476"/>
      <c r="T27" s="476"/>
      <c r="U27" s="476"/>
      <c r="V27" s="476"/>
      <c r="W27" s="476"/>
      <c r="X27" s="476"/>
      <c r="Y27" s="476"/>
      <c r="Z27" s="481"/>
      <c r="AA27" s="474"/>
      <c r="AB27" s="476"/>
      <c r="AC27" s="476"/>
      <c r="AD27" s="476"/>
      <c r="AE27" s="476"/>
      <c r="AF27" s="474"/>
      <c r="AG27" s="474"/>
      <c r="AH27" s="474"/>
      <c r="AI27" s="476"/>
      <c r="AJ27" s="476"/>
      <c r="AK27" s="476"/>
      <c r="AL27" s="474"/>
      <c r="AM27" s="474"/>
      <c r="AN27" s="474"/>
      <c r="AO27" s="474"/>
      <c r="AP27" s="476"/>
      <c r="AQ27" s="476"/>
      <c r="AR27" s="474"/>
      <c r="AS27" s="474"/>
      <c r="AT27" s="474"/>
      <c r="BE27" s="483"/>
      <c r="BF27" s="475">
        <f>12+4+2+6+6+11+4+1+5+2+5+5+8+5</f>
        <v>76</v>
      </c>
      <c r="BK27" s="474"/>
    </row>
    <row r="28" spans="2:63" s="475" customFormat="1" ht="11.65" customHeight="1" x14ac:dyDescent="0.25">
      <c r="B28" s="481"/>
      <c r="C28" s="476"/>
      <c r="D28" s="482"/>
      <c r="E28" s="476"/>
      <c r="F28" s="476"/>
      <c r="G28" s="476"/>
      <c r="H28" s="476"/>
      <c r="I28" s="476"/>
      <c r="J28" s="476"/>
      <c r="K28" s="476"/>
      <c r="L28" s="476"/>
      <c r="M28" s="476"/>
      <c r="N28" s="476"/>
      <c r="O28" s="476"/>
      <c r="P28" s="476"/>
      <c r="Q28" s="476"/>
      <c r="R28" s="476"/>
      <c r="S28" s="476"/>
      <c r="T28" s="476"/>
      <c r="U28" s="476"/>
      <c r="V28" s="476"/>
      <c r="W28" s="476"/>
      <c r="X28" s="476"/>
      <c r="Y28" s="476"/>
      <c r="Z28" s="481"/>
      <c r="AA28" s="474"/>
      <c r="AB28" s="476"/>
      <c r="AC28" s="476"/>
      <c r="AD28" s="476"/>
      <c r="AE28" s="476"/>
      <c r="AF28" s="474"/>
      <c r="AG28" s="474"/>
      <c r="AH28" s="474"/>
      <c r="AI28" s="476"/>
      <c r="AJ28" s="476"/>
      <c r="AK28" s="476"/>
      <c r="AL28" s="474"/>
      <c r="AM28" s="474"/>
      <c r="AN28" s="474"/>
      <c r="AO28" s="474"/>
      <c r="AP28" s="476"/>
      <c r="AQ28" s="476"/>
      <c r="AR28" s="474"/>
      <c r="AS28" s="474"/>
      <c r="AT28" s="474"/>
      <c r="BE28" s="483"/>
      <c r="BK28" s="474"/>
    </row>
    <row r="29" spans="2:63" s="475" customFormat="1" ht="11.65" customHeight="1" x14ac:dyDescent="0.25">
      <c r="B29" s="481"/>
      <c r="D29" s="482"/>
      <c r="E29" s="476"/>
      <c r="F29" s="476"/>
      <c r="G29" s="476"/>
      <c r="H29" s="476"/>
      <c r="I29" s="476"/>
      <c r="J29" s="476"/>
      <c r="K29" s="476"/>
      <c r="L29" s="476"/>
      <c r="M29" s="476"/>
      <c r="N29" s="476"/>
      <c r="O29" s="476"/>
      <c r="P29" s="476"/>
      <c r="Q29" s="476"/>
      <c r="R29" s="476"/>
      <c r="S29" s="476"/>
      <c r="T29" s="476"/>
      <c r="U29" s="476"/>
      <c r="V29" s="476"/>
      <c r="W29" s="476"/>
      <c r="X29" s="476"/>
      <c r="Y29" s="476"/>
      <c r="Z29" s="481"/>
      <c r="AA29" s="474"/>
      <c r="AB29" s="476"/>
      <c r="AC29" s="476"/>
      <c r="AD29" s="476"/>
      <c r="AE29" s="476"/>
      <c r="AF29" s="474"/>
      <c r="AG29" s="474"/>
      <c r="AH29" s="474"/>
      <c r="AI29" s="476"/>
      <c r="AJ29" s="476"/>
      <c r="AK29" s="476"/>
      <c r="AL29" s="474"/>
      <c r="AM29" s="474"/>
      <c r="AN29" s="474"/>
      <c r="AO29" s="474"/>
      <c r="AP29" s="476"/>
      <c r="AQ29" s="476"/>
      <c r="AR29" s="474"/>
      <c r="AS29" s="474"/>
      <c r="AT29" s="474"/>
      <c r="BE29" s="483"/>
      <c r="BK29" s="474"/>
    </row>
    <row r="30" spans="2:63" s="475" customFormat="1" ht="11.65" customHeight="1" x14ac:dyDescent="0.25">
      <c r="B30" s="481"/>
      <c r="C30" s="476"/>
      <c r="D30" s="482"/>
      <c r="E30" s="476"/>
      <c r="F30" s="476"/>
      <c r="G30" s="476"/>
      <c r="H30" s="476"/>
      <c r="I30" s="476"/>
      <c r="J30" s="476"/>
      <c r="K30" s="476"/>
      <c r="L30" s="476"/>
      <c r="M30" s="476"/>
      <c r="N30" s="476"/>
      <c r="O30" s="476"/>
      <c r="P30" s="476"/>
      <c r="Q30" s="476"/>
      <c r="R30" s="476"/>
      <c r="S30" s="476"/>
      <c r="T30" s="476"/>
      <c r="U30" s="476"/>
      <c r="V30" s="476"/>
      <c r="W30" s="476"/>
      <c r="X30" s="476"/>
      <c r="Y30" s="476"/>
      <c r="Z30" s="481"/>
      <c r="AA30" s="474"/>
      <c r="AB30" s="476"/>
      <c r="AC30" s="476"/>
      <c r="AD30" s="476"/>
      <c r="AE30" s="476"/>
      <c r="AF30" s="474"/>
      <c r="AG30" s="474"/>
      <c r="AH30" s="474"/>
      <c r="AI30" s="476"/>
      <c r="AJ30" s="476"/>
      <c r="AK30" s="476"/>
      <c r="AL30" s="474"/>
      <c r="AM30" s="474"/>
      <c r="AN30" s="474"/>
      <c r="AO30" s="474"/>
      <c r="AP30" s="476"/>
      <c r="AQ30" s="476"/>
      <c r="AR30" s="474"/>
      <c r="AS30" s="474"/>
      <c r="AT30" s="474"/>
      <c r="BE30" s="484"/>
      <c r="BK30" s="474"/>
    </row>
    <row r="31" spans="2:63" s="475" customFormat="1" ht="11.65" customHeight="1" x14ac:dyDescent="0.25">
      <c r="B31" s="481"/>
      <c r="C31" s="476"/>
      <c r="D31" s="482"/>
      <c r="E31" s="476"/>
      <c r="F31" s="476"/>
      <c r="G31" s="476"/>
      <c r="H31" s="476"/>
      <c r="I31" s="476"/>
      <c r="J31" s="476"/>
      <c r="K31" s="476"/>
      <c r="L31" s="476"/>
      <c r="M31" s="476"/>
      <c r="N31" s="476"/>
      <c r="O31" s="476"/>
      <c r="P31" s="476"/>
      <c r="Q31" s="476"/>
      <c r="R31" s="476"/>
      <c r="S31" s="476"/>
      <c r="T31" s="476"/>
      <c r="U31" s="476"/>
      <c r="V31" s="476"/>
      <c r="W31" s="476"/>
      <c r="X31" s="476"/>
      <c r="Y31" s="476"/>
      <c r="Z31" s="481"/>
      <c r="AA31" s="474"/>
      <c r="AB31" s="476"/>
      <c r="AC31" s="476"/>
      <c r="AD31" s="476"/>
      <c r="AE31" s="476"/>
      <c r="AF31" s="474"/>
      <c r="AG31" s="474"/>
      <c r="AH31" s="474"/>
      <c r="AI31" s="476"/>
      <c r="AJ31" s="476"/>
      <c r="AK31" s="476"/>
      <c r="AL31" s="474"/>
      <c r="AM31" s="474"/>
      <c r="AN31" s="474"/>
      <c r="AO31" s="474"/>
      <c r="AP31" s="476"/>
      <c r="AQ31" s="476"/>
      <c r="AR31" s="474"/>
      <c r="AS31" s="474"/>
      <c r="AT31" s="474"/>
      <c r="BE31" s="483"/>
      <c r="BK31" s="474"/>
    </row>
    <row r="32" spans="2:63" s="475" customFormat="1" ht="11.65" customHeight="1" x14ac:dyDescent="0.25">
      <c r="B32" s="481"/>
      <c r="C32" s="476"/>
      <c r="D32" s="482"/>
      <c r="E32" s="476"/>
      <c r="F32" s="476"/>
      <c r="G32" s="476"/>
      <c r="H32" s="476"/>
      <c r="I32" s="476"/>
      <c r="J32" s="476"/>
      <c r="K32" s="476"/>
      <c r="L32" s="476"/>
      <c r="M32" s="476"/>
      <c r="N32" s="476"/>
      <c r="O32" s="476"/>
      <c r="P32" s="476"/>
      <c r="Q32" s="476"/>
      <c r="R32" s="476"/>
      <c r="S32" s="476"/>
      <c r="T32" s="476"/>
      <c r="U32" s="476"/>
      <c r="V32" s="476"/>
      <c r="W32" s="476"/>
      <c r="X32" s="476"/>
      <c r="Y32" s="476"/>
      <c r="Z32" s="481"/>
      <c r="AA32" s="474"/>
      <c r="AB32" s="476"/>
      <c r="AC32" s="476"/>
      <c r="AD32" s="476"/>
      <c r="AE32" s="476"/>
      <c r="AF32" s="474"/>
      <c r="AG32" s="474"/>
      <c r="AH32" s="474"/>
      <c r="AI32" s="476"/>
      <c r="AJ32" s="476"/>
      <c r="AK32" s="476"/>
      <c r="AL32" s="474"/>
      <c r="AM32" s="474"/>
      <c r="AN32" s="474"/>
      <c r="AO32" s="474"/>
      <c r="AP32" s="476"/>
      <c r="AQ32" s="476"/>
      <c r="AR32" s="474"/>
      <c r="AS32" s="474"/>
      <c r="AT32" s="474"/>
      <c r="BE32" s="483"/>
      <c r="BK32" s="474"/>
    </row>
    <row r="33" spans="2:63" s="475" customFormat="1" ht="11.65" customHeight="1" x14ac:dyDescent="0.25">
      <c r="B33" s="481"/>
      <c r="C33" s="476"/>
      <c r="D33" s="482"/>
      <c r="E33" s="476"/>
      <c r="F33" s="476"/>
      <c r="G33" s="476"/>
      <c r="H33" s="476"/>
      <c r="I33" s="476"/>
      <c r="J33" s="476"/>
      <c r="K33" s="476"/>
      <c r="L33" s="476"/>
      <c r="M33" s="476"/>
      <c r="N33" s="476"/>
      <c r="O33" s="476"/>
      <c r="P33" s="476"/>
      <c r="Q33" s="476"/>
      <c r="R33" s="476"/>
      <c r="S33" s="476"/>
      <c r="T33" s="476"/>
      <c r="U33" s="476"/>
      <c r="V33" s="476"/>
      <c r="W33" s="476"/>
      <c r="X33" s="476"/>
      <c r="Y33" s="476"/>
      <c r="Z33" s="481"/>
      <c r="AA33" s="474"/>
      <c r="AB33" s="476"/>
      <c r="AC33" s="476"/>
      <c r="AD33" s="476"/>
      <c r="AE33" s="476"/>
      <c r="AF33" s="474"/>
      <c r="AG33" s="474"/>
      <c r="AH33" s="474"/>
      <c r="AI33" s="476"/>
      <c r="AJ33" s="476"/>
      <c r="AK33" s="476"/>
      <c r="AL33" s="474"/>
      <c r="AM33" s="474"/>
      <c r="AN33" s="474"/>
      <c r="AO33" s="474"/>
      <c r="AP33" s="476"/>
      <c r="AQ33" s="476"/>
      <c r="AR33" s="474"/>
      <c r="AS33" s="474"/>
      <c r="AT33" s="474"/>
      <c r="BE33" s="483"/>
      <c r="BK33" s="474"/>
    </row>
    <row r="34" spans="2:63" s="475" customFormat="1" ht="11.65" customHeight="1" x14ac:dyDescent="0.25">
      <c r="B34" s="481"/>
      <c r="C34" s="476"/>
      <c r="D34" s="482"/>
      <c r="E34" s="476"/>
      <c r="F34" s="476"/>
      <c r="G34" s="476"/>
      <c r="H34" s="476"/>
      <c r="I34" s="476"/>
      <c r="J34" s="476"/>
      <c r="K34" s="476"/>
      <c r="L34" s="476"/>
      <c r="M34" s="476"/>
      <c r="N34" s="476"/>
      <c r="O34" s="476"/>
      <c r="P34" s="476"/>
      <c r="Q34" s="476"/>
      <c r="R34" s="476"/>
      <c r="S34" s="476"/>
      <c r="T34" s="476"/>
      <c r="U34" s="476"/>
      <c r="V34" s="476"/>
      <c r="W34" s="476"/>
      <c r="X34" s="476"/>
      <c r="Y34" s="476"/>
      <c r="Z34" s="481"/>
      <c r="AA34" s="474"/>
      <c r="AB34" s="476"/>
      <c r="AC34" s="476"/>
      <c r="AD34" s="476"/>
      <c r="AE34" s="476"/>
      <c r="AF34" s="474"/>
      <c r="AG34" s="474"/>
      <c r="AH34" s="474"/>
      <c r="AI34" s="476"/>
      <c r="AJ34" s="476"/>
      <c r="AK34" s="476"/>
      <c r="AL34" s="474"/>
      <c r="AM34" s="474"/>
      <c r="AN34" s="474"/>
      <c r="AO34" s="474"/>
      <c r="AP34" s="476"/>
      <c r="AQ34" s="476"/>
      <c r="AR34" s="474"/>
      <c r="AS34" s="474"/>
      <c r="AT34" s="474"/>
      <c r="BE34" s="483"/>
      <c r="BK34" s="474"/>
    </row>
    <row r="35" spans="2:63" s="475" customFormat="1" ht="11.65" customHeight="1" x14ac:dyDescent="0.25">
      <c r="B35" s="481"/>
      <c r="C35" s="476"/>
      <c r="D35" s="482"/>
      <c r="E35" s="476"/>
      <c r="F35" s="476"/>
      <c r="G35" s="476"/>
      <c r="H35" s="476"/>
      <c r="I35" s="476"/>
      <c r="J35" s="476"/>
      <c r="K35" s="476"/>
      <c r="L35" s="476"/>
      <c r="M35" s="476"/>
      <c r="N35" s="476"/>
      <c r="O35" s="476"/>
      <c r="P35" s="476"/>
      <c r="Q35" s="476"/>
      <c r="R35" s="476"/>
      <c r="S35" s="476"/>
      <c r="T35" s="476"/>
      <c r="U35" s="476"/>
      <c r="V35" s="476"/>
      <c r="W35" s="476"/>
      <c r="X35" s="476"/>
      <c r="Y35" s="476"/>
      <c r="Z35" s="481"/>
      <c r="AA35" s="474"/>
      <c r="AB35" s="476"/>
      <c r="AC35" s="476"/>
      <c r="AD35" s="476"/>
      <c r="AE35" s="476"/>
      <c r="AF35" s="474"/>
      <c r="AG35" s="474"/>
      <c r="AH35" s="474"/>
      <c r="AI35" s="476"/>
      <c r="AJ35" s="476"/>
      <c r="AK35" s="476"/>
      <c r="AL35" s="474"/>
      <c r="AM35" s="474"/>
      <c r="AN35" s="474"/>
      <c r="AO35" s="474"/>
      <c r="AP35" s="476"/>
      <c r="AQ35" s="476"/>
      <c r="AR35" s="474"/>
      <c r="AS35" s="474"/>
      <c r="AT35" s="474"/>
      <c r="BE35" s="483"/>
      <c r="BK35" s="474"/>
    </row>
    <row r="36" spans="2:63" s="475" customFormat="1" ht="14.1" customHeight="1" x14ac:dyDescent="0.25">
      <c r="B36" s="481"/>
      <c r="C36" s="476"/>
      <c r="D36" s="482"/>
      <c r="E36" s="476"/>
      <c r="F36" s="476"/>
      <c r="G36" s="476"/>
      <c r="H36" s="476"/>
      <c r="I36" s="476"/>
      <c r="J36" s="476"/>
      <c r="K36" s="476"/>
      <c r="L36" s="476"/>
      <c r="M36" s="476"/>
      <c r="N36" s="476"/>
      <c r="O36" s="476"/>
      <c r="P36" s="476"/>
      <c r="Q36" s="476"/>
      <c r="R36" s="476"/>
      <c r="S36" s="476"/>
      <c r="T36" s="476"/>
      <c r="U36" s="476"/>
      <c r="V36" s="476"/>
      <c r="W36" s="476"/>
      <c r="X36" s="476"/>
      <c r="Y36" s="476"/>
      <c r="Z36" s="481"/>
      <c r="AA36" s="474"/>
      <c r="AB36" s="476"/>
      <c r="AC36" s="476"/>
      <c r="AD36" s="476"/>
      <c r="AE36" s="476"/>
      <c r="AF36" s="474"/>
      <c r="AG36" s="474"/>
      <c r="AH36" s="474"/>
      <c r="AI36" s="476"/>
      <c r="AJ36" s="476"/>
      <c r="AK36" s="476"/>
      <c r="AL36" s="474"/>
      <c r="AM36" s="474"/>
      <c r="AN36" s="474"/>
      <c r="AO36" s="474"/>
      <c r="AP36" s="476"/>
      <c r="AQ36" s="476"/>
      <c r="AR36" s="474"/>
      <c r="AS36" s="474"/>
      <c r="AT36" s="474"/>
      <c r="BE36" s="483"/>
      <c r="BK36" s="474"/>
    </row>
    <row r="37" spans="2:63" s="475" customFormat="1" ht="11.65" customHeight="1" x14ac:dyDescent="0.25">
      <c r="B37" s="481"/>
      <c r="C37" s="385"/>
      <c r="D37" s="482"/>
      <c r="E37" s="476"/>
      <c r="F37" s="476"/>
      <c r="G37" s="476"/>
      <c r="H37" s="476"/>
      <c r="I37" s="476"/>
      <c r="J37" s="476"/>
      <c r="K37" s="476"/>
      <c r="L37" s="476"/>
      <c r="M37" s="476"/>
      <c r="N37" s="476"/>
      <c r="O37" s="476"/>
      <c r="P37" s="476"/>
      <c r="Q37" s="476"/>
      <c r="R37" s="476"/>
      <c r="S37" s="476"/>
      <c r="T37" s="476"/>
      <c r="U37" s="476"/>
      <c r="V37" s="476"/>
      <c r="W37" s="476"/>
      <c r="X37" s="476"/>
      <c r="Y37" s="476"/>
      <c r="Z37" s="481"/>
      <c r="AA37" s="474"/>
      <c r="AB37" s="476"/>
      <c r="AC37" s="476"/>
      <c r="AD37" s="476"/>
      <c r="AE37" s="476"/>
      <c r="AF37" s="474"/>
      <c r="AG37" s="474"/>
      <c r="AH37" s="474"/>
      <c r="AI37" s="476"/>
      <c r="AJ37" s="476"/>
      <c r="AK37" s="476"/>
      <c r="AL37" s="474"/>
      <c r="AM37" s="474"/>
      <c r="AN37" s="474"/>
      <c r="AO37" s="474"/>
      <c r="AP37" s="476"/>
      <c r="AQ37" s="476"/>
      <c r="AR37" s="474"/>
      <c r="AS37" s="474"/>
      <c r="AT37" s="474"/>
      <c r="BK37" s="474"/>
    </row>
    <row r="38" spans="2:63" s="475" customFormat="1" ht="11.65" customHeight="1" x14ac:dyDescent="0.25">
      <c r="B38" s="481"/>
      <c r="C38" s="476"/>
      <c r="D38" s="482"/>
      <c r="E38" s="476"/>
      <c r="F38" s="476"/>
      <c r="G38" s="476"/>
      <c r="H38" s="476"/>
      <c r="I38" s="476"/>
      <c r="J38" s="476"/>
      <c r="K38" s="476"/>
      <c r="L38" s="476"/>
      <c r="M38" s="476"/>
      <c r="N38" s="476"/>
      <c r="O38" s="476"/>
      <c r="P38" s="476"/>
      <c r="Q38" s="476"/>
      <c r="R38" s="476"/>
      <c r="S38" s="476"/>
      <c r="T38" s="476"/>
      <c r="U38" s="476"/>
      <c r="V38" s="476"/>
      <c r="W38" s="476"/>
      <c r="X38" s="476"/>
      <c r="Y38" s="476"/>
      <c r="Z38" s="481"/>
      <c r="AA38" s="474"/>
      <c r="AB38" s="476"/>
      <c r="AC38" s="476"/>
      <c r="AD38" s="476"/>
      <c r="AE38" s="476"/>
      <c r="AF38" s="474"/>
      <c r="AG38" s="474"/>
      <c r="AH38" s="474"/>
      <c r="AI38" s="476"/>
      <c r="AJ38" s="476"/>
      <c r="AK38" s="476"/>
      <c r="AL38" s="474"/>
      <c r="AM38" s="474"/>
      <c r="AN38" s="474"/>
      <c r="AO38" s="474"/>
      <c r="AP38" s="476"/>
      <c r="AQ38" s="476"/>
      <c r="AR38" s="474"/>
      <c r="AS38" s="474"/>
      <c r="AT38" s="474"/>
      <c r="BK38" s="474"/>
    </row>
    <row r="39" spans="2:63" s="475" customFormat="1" ht="11.65" customHeight="1" x14ac:dyDescent="0.25">
      <c r="B39" s="481"/>
      <c r="C39" s="476"/>
      <c r="D39" s="482"/>
      <c r="E39" s="476"/>
      <c r="F39" s="476"/>
      <c r="G39" s="476"/>
      <c r="H39" s="476"/>
      <c r="I39" s="476"/>
      <c r="J39" s="476"/>
      <c r="K39" s="476"/>
      <c r="L39" s="476"/>
      <c r="M39" s="476"/>
      <c r="N39" s="476"/>
      <c r="O39" s="476"/>
      <c r="P39" s="476"/>
      <c r="Q39" s="476"/>
      <c r="R39" s="476"/>
      <c r="S39" s="476"/>
      <c r="T39" s="476"/>
      <c r="U39" s="476"/>
      <c r="V39" s="476"/>
      <c r="W39" s="476"/>
      <c r="X39" s="476"/>
      <c r="Y39" s="476"/>
      <c r="Z39" s="481"/>
      <c r="AA39" s="474"/>
      <c r="AB39" s="476"/>
      <c r="AC39" s="476"/>
      <c r="AD39" s="476"/>
      <c r="AE39" s="476"/>
      <c r="AF39" s="474"/>
      <c r="AG39" s="474"/>
      <c r="AH39" s="474"/>
      <c r="AI39" s="476"/>
      <c r="AJ39" s="476"/>
      <c r="AK39" s="476"/>
      <c r="AL39" s="474"/>
      <c r="AM39" s="474"/>
      <c r="AN39" s="474"/>
      <c r="AO39" s="474"/>
      <c r="AP39" s="476"/>
      <c r="AQ39" s="476"/>
      <c r="AR39" s="474"/>
      <c r="AS39" s="474"/>
      <c r="AT39" s="474"/>
      <c r="BK39" s="474"/>
    </row>
    <row r="40" spans="2:63" s="475" customFormat="1" ht="11.65" customHeight="1" x14ac:dyDescent="0.25">
      <c r="B40" s="481"/>
      <c r="C40" s="476"/>
      <c r="D40" s="482"/>
      <c r="E40" s="476"/>
      <c r="F40" s="476"/>
      <c r="G40" s="476"/>
      <c r="H40" s="476"/>
      <c r="I40" s="476"/>
      <c r="J40" s="476"/>
      <c r="K40" s="476"/>
      <c r="L40" s="476"/>
      <c r="M40" s="476"/>
      <c r="N40" s="476"/>
      <c r="O40" s="476"/>
      <c r="P40" s="476"/>
      <c r="Q40" s="476"/>
      <c r="R40" s="476"/>
      <c r="S40" s="476"/>
      <c r="T40" s="476"/>
      <c r="U40" s="476"/>
      <c r="V40" s="476"/>
      <c r="W40" s="476"/>
      <c r="X40" s="476"/>
      <c r="Y40" s="476"/>
      <c r="Z40" s="481"/>
      <c r="AA40" s="474"/>
      <c r="AB40" s="476"/>
      <c r="AC40" s="476"/>
      <c r="AD40" s="476"/>
      <c r="AE40" s="476"/>
      <c r="AF40" s="474"/>
      <c r="AG40" s="474"/>
      <c r="AH40" s="474"/>
      <c r="AI40" s="476"/>
      <c r="AJ40" s="476"/>
      <c r="AK40" s="476"/>
      <c r="AL40" s="474"/>
      <c r="AM40" s="474"/>
      <c r="AN40" s="474"/>
      <c r="AO40" s="474"/>
      <c r="AP40" s="476"/>
      <c r="AQ40" s="476"/>
      <c r="AR40" s="474"/>
      <c r="AS40" s="474"/>
      <c r="AT40" s="474"/>
      <c r="BK40" s="474"/>
    </row>
    <row r="41" spans="2:63" s="475" customFormat="1" ht="11.65" customHeight="1" x14ac:dyDescent="0.25">
      <c r="B41" s="481"/>
      <c r="C41" s="476"/>
      <c r="D41" s="482"/>
      <c r="E41" s="476"/>
      <c r="F41" s="476"/>
      <c r="G41" s="476"/>
      <c r="H41" s="476"/>
      <c r="I41" s="476"/>
      <c r="J41" s="476"/>
      <c r="K41" s="476"/>
      <c r="L41" s="476"/>
      <c r="M41" s="476"/>
      <c r="N41" s="476"/>
      <c r="O41" s="476"/>
      <c r="P41" s="476"/>
      <c r="Q41" s="476"/>
      <c r="R41" s="476"/>
      <c r="S41" s="476"/>
      <c r="T41" s="476"/>
      <c r="U41" s="476"/>
      <c r="V41" s="476"/>
      <c r="W41" s="476"/>
      <c r="X41" s="476"/>
      <c r="Y41" s="476"/>
      <c r="Z41" s="481"/>
      <c r="AA41" s="474"/>
      <c r="AB41" s="476"/>
      <c r="AC41" s="476"/>
      <c r="AD41" s="476"/>
      <c r="AE41" s="476"/>
      <c r="AF41" s="474"/>
      <c r="AG41" s="474"/>
      <c r="AH41" s="474"/>
      <c r="AI41" s="476"/>
      <c r="AJ41" s="476"/>
      <c r="AK41" s="476"/>
      <c r="AL41" s="474"/>
      <c r="AM41" s="474"/>
      <c r="AN41" s="474"/>
      <c r="AO41" s="474"/>
      <c r="AP41" s="476"/>
      <c r="AQ41" s="476"/>
      <c r="AR41" s="474"/>
      <c r="AS41" s="474"/>
      <c r="AT41" s="474"/>
      <c r="BK41" s="474"/>
    </row>
    <row r="42" spans="2:63" s="475" customFormat="1" ht="12.6" customHeight="1" x14ac:dyDescent="0.25">
      <c r="B42" s="481"/>
      <c r="C42" s="476"/>
      <c r="D42" s="482"/>
      <c r="E42" s="476"/>
      <c r="F42" s="476"/>
      <c r="G42" s="476"/>
      <c r="H42" s="476"/>
      <c r="I42" s="476"/>
      <c r="J42" s="476"/>
      <c r="K42" s="476"/>
      <c r="L42" s="476"/>
      <c r="M42" s="476"/>
      <c r="N42" s="476"/>
      <c r="O42" s="476"/>
      <c r="P42" s="476"/>
      <c r="Q42" s="476"/>
      <c r="R42" s="476"/>
      <c r="S42" s="476"/>
      <c r="T42" s="476"/>
      <c r="U42" s="476"/>
      <c r="V42" s="476"/>
      <c r="W42" s="476"/>
      <c r="X42" s="476"/>
      <c r="Y42" s="476"/>
      <c r="Z42" s="481"/>
      <c r="AA42" s="474"/>
      <c r="AB42" s="476"/>
      <c r="AC42" s="476"/>
      <c r="AD42" s="476"/>
      <c r="AE42" s="476"/>
      <c r="AF42" s="474"/>
      <c r="AG42" s="474"/>
      <c r="AH42" s="474"/>
      <c r="AI42" s="476"/>
      <c r="AJ42" s="476"/>
      <c r="AK42" s="476"/>
      <c r="AL42" s="474"/>
      <c r="AM42" s="474"/>
      <c r="AN42" s="474"/>
      <c r="AO42" s="474"/>
      <c r="AP42" s="476"/>
      <c r="AQ42" s="476"/>
      <c r="AR42" s="474"/>
      <c r="AS42" s="474"/>
      <c r="AT42" s="474"/>
      <c r="BK42" s="474"/>
    </row>
    <row r="43" spans="2:63" s="475" customFormat="1" ht="12.6" customHeight="1" x14ac:dyDescent="0.25">
      <c r="B43" s="481"/>
      <c r="C43" s="476"/>
      <c r="D43" s="482"/>
      <c r="E43" s="476"/>
      <c r="F43" s="476"/>
      <c r="G43" s="476"/>
      <c r="H43" s="476"/>
      <c r="I43" s="476"/>
      <c r="J43" s="476"/>
      <c r="K43" s="476"/>
      <c r="L43" s="476"/>
      <c r="M43" s="476"/>
      <c r="N43" s="476"/>
      <c r="O43" s="476"/>
      <c r="P43" s="476"/>
      <c r="Q43" s="476"/>
      <c r="R43" s="476"/>
      <c r="S43" s="476"/>
      <c r="T43" s="476"/>
      <c r="U43" s="476"/>
      <c r="V43" s="476"/>
      <c r="W43" s="476"/>
      <c r="X43" s="476"/>
      <c r="Y43" s="476"/>
      <c r="Z43" s="481"/>
      <c r="AA43" s="474"/>
      <c r="AB43" s="476"/>
      <c r="AC43" s="476"/>
      <c r="AD43" s="476"/>
      <c r="AE43" s="476"/>
      <c r="AF43" s="474"/>
      <c r="AG43" s="474"/>
      <c r="AH43" s="474"/>
      <c r="AI43" s="476"/>
      <c r="AJ43" s="476"/>
      <c r="AK43" s="476"/>
      <c r="AL43" s="474"/>
      <c r="AM43" s="474"/>
      <c r="AN43" s="474"/>
      <c r="AO43" s="474"/>
      <c r="AP43" s="476"/>
      <c r="AQ43" s="476"/>
      <c r="AR43" s="474"/>
      <c r="AS43" s="474"/>
      <c r="AT43" s="474"/>
      <c r="BK43" s="474"/>
    </row>
    <row r="44" spans="2:63" s="475" customFormat="1" ht="11.65" customHeight="1" x14ac:dyDescent="0.25">
      <c r="B44" s="481"/>
      <c r="C44" s="476"/>
      <c r="D44" s="482"/>
      <c r="E44" s="476"/>
      <c r="F44" s="476"/>
      <c r="G44" s="476"/>
      <c r="H44" s="476"/>
      <c r="I44" s="476"/>
      <c r="J44" s="476"/>
      <c r="K44" s="476"/>
      <c r="L44" s="476"/>
      <c r="M44" s="476"/>
      <c r="N44" s="476"/>
      <c r="O44" s="476"/>
      <c r="P44" s="476"/>
      <c r="Q44" s="476"/>
      <c r="R44" s="476"/>
      <c r="S44" s="476"/>
      <c r="T44" s="476"/>
      <c r="U44" s="476"/>
      <c r="V44" s="476"/>
      <c r="W44" s="476"/>
      <c r="X44" s="476"/>
      <c r="Y44" s="476"/>
      <c r="Z44" s="481"/>
      <c r="AA44" s="474"/>
      <c r="AB44" s="476"/>
      <c r="AC44" s="476"/>
      <c r="AD44" s="476"/>
      <c r="AE44" s="476"/>
      <c r="AF44" s="474"/>
      <c r="AG44" s="474"/>
      <c r="AH44" s="474"/>
      <c r="AI44" s="476"/>
      <c r="AJ44" s="476"/>
      <c r="AK44" s="476"/>
      <c r="AL44" s="474"/>
      <c r="AM44" s="474"/>
      <c r="AN44" s="474"/>
      <c r="AO44" s="474"/>
      <c r="AP44" s="476"/>
      <c r="AQ44" s="476"/>
      <c r="AR44" s="474"/>
      <c r="AS44" s="474"/>
      <c r="AT44" s="474"/>
      <c r="BK44" s="474"/>
    </row>
    <row r="45" spans="2:63" s="475" customFormat="1" ht="11.65" customHeight="1" x14ac:dyDescent="0.25">
      <c r="B45" s="481"/>
      <c r="C45" s="476"/>
      <c r="D45" s="482"/>
      <c r="E45" s="476"/>
      <c r="F45" s="476"/>
      <c r="G45" s="476"/>
      <c r="H45" s="476"/>
      <c r="I45" s="476"/>
      <c r="J45" s="476"/>
      <c r="K45" s="476"/>
      <c r="L45" s="476"/>
      <c r="M45" s="476"/>
      <c r="N45" s="476"/>
      <c r="O45" s="476"/>
      <c r="P45" s="476"/>
      <c r="Q45" s="476"/>
      <c r="R45" s="476"/>
      <c r="S45" s="476"/>
      <c r="T45" s="476"/>
      <c r="U45" s="476"/>
      <c r="V45" s="476"/>
      <c r="W45" s="476"/>
      <c r="X45" s="476"/>
      <c r="Y45" s="476"/>
      <c r="Z45" s="481"/>
      <c r="AA45" s="474"/>
      <c r="AB45" s="476"/>
      <c r="AC45" s="476"/>
      <c r="AD45" s="476"/>
      <c r="AE45" s="476"/>
      <c r="AF45" s="474"/>
      <c r="AG45" s="474"/>
      <c r="AH45" s="474"/>
      <c r="AI45" s="476"/>
      <c r="AJ45" s="476"/>
      <c r="AK45" s="476"/>
      <c r="AL45" s="474"/>
      <c r="AM45" s="474"/>
      <c r="AN45" s="474"/>
      <c r="AO45" s="474"/>
      <c r="AP45" s="476"/>
      <c r="AQ45" s="476"/>
      <c r="AR45" s="474"/>
      <c r="AS45" s="474"/>
      <c r="AT45" s="474"/>
      <c r="BK45" s="474"/>
    </row>
    <row r="46" spans="2:63" s="475" customFormat="1" ht="14.1" customHeight="1" x14ac:dyDescent="0.25">
      <c r="C46" s="474"/>
      <c r="D46" s="474"/>
      <c r="E46" s="474"/>
      <c r="F46" s="474"/>
      <c r="G46" s="474"/>
      <c r="H46" s="474"/>
      <c r="I46" s="474"/>
      <c r="J46" s="474"/>
      <c r="K46" s="474"/>
      <c r="L46" s="474"/>
      <c r="M46" s="474"/>
      <c r="N46" s="474"/>
      <c r="O46" s="474"/>
      <c r="P46" s="474"/>
      <c r="Q46" s="474"/>
      <c r="R46" s="474"/>
      <c r="S46" s="474"/>
      <c r="T46" s="474"/>
      <c r="U46" s="474"/>
      <c r="V46" s="474"/>
      <c r="W46" s="474"/>
      <c r="X46" s="474"/>
      <c r="Y46" s="474"/>
      <c r="Z46" s="481"/>
      <c r="AA46" s="474"/>
      <c r="AB46" s="476"/>
      <c r="AC46" s="476"/>
      <c r="AD46" s="476"/>
      <c r="AE46" s="476"/>
      <c r="AF46" s="474"/>
      <c r="AG46" s="474"/>
      <c r="AH46" s="474"/>
      <c r="AI46" s="476"/>
      <c r="AJ46" s="476"/>
      <c r="AK46" s="476"/>
      <c r="AL46" s="474"/>
      <c r="AM46" s="474"/>
      <c r="AN46" s="474"/>
      <c r="AO46" s="474"/>
      <c r="AP46" s="476"/>
      <c r="AQ46" s="476"/>
      <c r="AR46" s="474"/>
      <c r="AS46" s="474"/>
      <c r="AT46" s="474"/>
      <c r="BK46" s="474"/>
    </row>
    <row r="47" spans="2:63" s="475" customFormat="1" ht="11.65" customHeight="1" x14ac:dyDescent="0.25">
      <c r="C47" s="474"/>
      <c r="D47" s="474"/>
      <c r="E47" s="474"/>
      <c r="F47" s="474"/>
      <c r="G47" s="474"/>
      <c r="H47" s="474"/>
      <c r="I47" s="474"/>
      <c r="J47" s="474"/>
      <c r="K47" s="474"/>
      <c r="L47" s="474"/>
      <c r="M47" s="474"/>
      <c r="N47" s="474"/>
      <c r="O47" s="474"/>
      <c r="P47" s="474"/>
      <c r="Q47" s="474"/>
      <c r="R47" s="474"/>
      <c r="S47" s="474"/>
      <c r="T47" s="474"/>
      <c r="U47" s="474"/>
      <c r="V47" s="474"/>
      <c r="W47" s="474"/>
      <c r="X47" s="474"/>
      <c r="Y47" s="474"/>
      <c r="Z47" s="481"/>
      <c r="AA47" s="474"/>
      <c r="AB47" s="476"/>
      <c r="AC47" s="476"/>
      <c r="AD47" s="476"/>
      <c r="AE47" s="476"/>
      <c r="AF47" s="474"/>
      <c r="AG47" s="474"/>
      <c r="AH47" s="474"/>
      <c r="AI47" s="476"/>
      <c r="AJ47" s="476"/>
      <c r="AK47" s="476"/>
      <c r="AL47" s="474"/>
      <c r="AM47" s="474"/>
      <c r="AN47" s="474"/>
      <c r="AO47" s="474"/>
      <c r="AP47" s="476"/>
      <c r="AQ47" s="476"/>
      <c r="AR47" s="474"/>
      <c r="AS47" s="474"/>
      <c r="AT47" s="474"/>
      <c r="BK47" s="474"/>
    </row>
    <row r="48" spans="2:63" s="475" customFormat="1" ht="11.65" customHeight="1" x14ac:dyDescent="0.25">
      <c r="C48" s="474"/>
      <c r="D48" s="474"/>
      <c r="E48" s="474"/>
      <c r="F48" s="474"/>
      <c r="G48" s="474"/>
      <c r="H48" s="474"/>
      <c r="I48" s="474"/>
      <c r="J48" s="474"/>
      <c r="K48" s="474"/>
      <c r="L48" s="474"/>
      <c r="M48" s="474"/>
      <c r="N48" s="474"/>
      <c r="O48" s="474"/>
      <c r="P48" s="474"/>
      <c r="Q48" s="474"/>
      <c r="R48" s="474"/>
      <c r="S48" s="474"/>
      <c r="T48" s="474"/>
      <c r="U48" s="474"/>
      <c r="V48" s="474"/>
      <c r="W48" s="474"/>
      <c r="X48" s="474"/>
      <c r="Y48" s="474"/>
      <c r="Z48" s="481"/>
      <c r="AA48" s="474"/>
      <c r="AB48" s="476"/>
      <c r="AC48" s="476"/>
      <c r="AD48" s="476"/>
      <c r="AE48" s="476"/>
      <c r="AF48" s="474"/>
      <c r="AG48" s="474"/>
      <c r="AH48" s="474"/>
      <c r="AI48" s="476"/>
      <c r="AJ48" s="476"/>
      <c r="AK48" s="476"/>
      <c r="AL48" s="474"/>
      <c r="AM48" s="474"/>
      <c r="AN48" s="474"/>
      <c r="AO48" s="474"/>
      <c r="AP48" s="476"/>
      <c r="AQ48" s="476"/>
      <c r="AR48" s="474"/>
      <c r="AS48" s="474"/>
      <c r="AT48" s="474"/>
      <c r="BK48" s="474"/>
    </row>
    <row r="49" spans="3:63" s="475" customFormat="1" ht="11.65" customHeight="1" x14ac:dyDescent="0.25">
      <c r="C49" s="474"/>
      <c r="D49" s="474"/>
      <c r="E49" s="474"/>
      <c r="F49" s="474"/>
      <c r="G49" s="474"/>
      <c r="H49" s="474"/>
      <c r="I49" s="474"/>
      <c r="J49" s="474"/>
      <c r="K49" s="474"/>
      <c r="L49" s="474"/>
      <c r="M49" s="474"/>
      <c r="N49" s="474"/>
      <c r="O49" s="474"/>
      <c r="P49" s="474"/>
      <c r="Q49" s="474"/>
      <c r="R49" s="474"/>
      <c r="S49" s="474"/>
      <c r="T49" s="474"/>
      <c r="U49" s="474"/>
      <c r="V49" s="474"/>
      <c r="W49" s="474"/>
      <c r="X49" s="474"/>
      <c r="Y49" s="474"/>
      <c r="Z49" s="481"/>
      <c r="AA49" s="474"/>
      <c r="AB49" s="476"/>
      <c r="AC49" s="476"/>
      <c r="AD49" s="476"/>
      <c r="AE49" s="476"/>
      <c r="AF49" s="474"/>
      <c r="AG49" s="474"/>
      <c r="AH49" s="474"/>
      <c r="AI49" s="476"/>
      <c r="AJ49" s="476"/>
      <c r="AK49" s="476"/>
      <c r="AL49" s="474"/>
      <c r="AM49" s="474"/>
      <c r="AN49" s="474"/>
      <c r="AO49" s="474"/>
      <c r="AP49" s="476"/>
      <c r="AQ49" s="476"/>
      <c r="AR49" s="474"/>
      <c r="AS49" s="474"/>
      <c r="AT49" s="474"/>
      <c r="BK49" s="474"/>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conditionalFormatting sqref="S18:S24">
    <cfRule type="cellIs" dxfId="165" priority="39" stopIfTrue="1" operator="between">
      <formula>0.9</formula>
      <formula>1</formula>
    </cfRule>
    <cfRule type="cellIs" dxfId="164" priority="40" stopIfTrue="1" operator="between">
      <formula>0.7</formula>
      <formula>0.8999</formula>
    </cfRule>
    <cfRule type="cellIs" dxfId="163" priority="41" stopIfTrue="1" operator="between">
      <formula>0</formula>
      <formula>0.699</formula>
    </cfRule>
  </conditionalFormatting>
  <conditionalFormatting sqref="M18:M24 J18:J24 G18:G24 P18:P24">
    <cfRule type="cellIs" dxfId="162" priority="42" stopIfTrue="1" operator="between">
      <formula>0.9</formula>
      <formula>1.05</formula>
    </cfRule>
    <cfRule type="cellIs" dxfId="161" priority="43" stopIfTrue="1" operator="between">
      <formula>0.7</formula>
      <formula>0.8999</formula>
    </cfRule>
    <cfRule type="cellIs" dxfId="160" priority="44" stopIfTrue="1" operator="between">
      <formula>0</formula>
      <formula>0.699</formula>
    </cfRule>
    <cfRule type="cellIs" dxfId="159" priority="45" stopIfTrue="1" operator="greaterThan">
      <formula>1.05</formula>
    </cfRule>
  </conditionalFormatting>
  <conditionalFormatting sqref="S25">
    <cfRule type="cellIs" dxfId="158" priority="46" stopIfTrue="1" operator="between">
      <formula>0.9</formula>
      <formula>1</formula>
    </cfRule>
    <cfRule type="cellIs" dxfId="157" priority="47" stopIfTrue="1" operator="between">
      <formula>0.7</formula>
      <formula>0.8999</formula>
    </cfRule>
    <cfRule type="cellIs" dxfId="156" priority="48" stopIfTrue="1" operator="between">
      <formula>0</formula>
      <formula>0.699</formula>
    </cfRule>
  </conditionalFormatting>
  <conditionalFormatting sqref="G25">
    <cfRule type="cellIs" dxfId="155" priority="49" stopIfTrue="1" operator="between">
      <formula>0.9</formula>
      <formula>1.05</formula>
    </cfRule>
    <cfRule type="cellIs" dxfId="154" priority="50" stopIfTrue="1" operator="between">
      <formula>0.7</formula>
      <formula>0.8999</formula>
    </cfRule>
    <cfRule type="cellIs" dxfId="153" priority="51" stopIfTrue="1" operator="between">
      <formula>0</formula>
      <formula>0.699</formula>
    </cfRule>
    <cfRule type="cellIs" dxfId="152" priority="52" stopIfTrue="1" operator="greaterThan">
      <formula>1.05</formula>
    </cfRule>
  </conditionalFormatting>
  <conditionalFormatting sqref="J25">
    <cfRule type="cellIs" dxfId="151" priority="53" stopIfTrue="1" operator="between">
      <formula>0.9</formula>
      <formula>1.05</formula>
    </cfRule>
    <cfRule type="cellIs" dxfId="150" priority="54" stopIfTrue="1" operator="between">
      <formula>0.7</formula>
      <formula>0.8999</formula>
    </cfRule>
    <cfRule type="cellIs" dxfId="149" priority="55" stopIfTrue="1" operator="between">
      <formula>0</formula>
      <formula>0.699</formula>
    </cfRule>
    <cfRule type="cellIs" dxfId="148" priority="56" stopIfTrue="1" operator="greaterThan">
      <formula>1.05</formula>
    </cfRule>
  </conditionalFormatting>
  <conditionalFormatting sqref="M25">
    <cfRule type="cellIs" dxfId="147" priority="57" stopIfTrue="1" operator="between">
      <formula>0.9</formula>
      <formula>1.05</formula>
    </cfRule>
    <cfRule type="cellIs" dxfId="146" priority="58" stopIfTrue="1" operator="between">
      <formula>0.7</formula>
      <formula>0.8999</formula>
    </cfRule>
    <cfRule type="cellIs" dxfId="145" priority="59" stopIfTrue="1" operator="between">
      <formula>0</formula>
      <formula>0.699</formula>
    </cfRule>
    <cfRule type="cellIs" dxfId="144" priority="60" stopIfTrue="1" operator="greaterThan">
      <formula>1.05</formula>
    </cfRule>
  </conditionalFormatting>
  <conditionalFormatting sqref="P25">
    <cfRule type="cellIs" dxfId="143" priority="61" stopIfTrue="1" operator="between">
      <formula>0.9</formula>
      <formula>1.05</formula>
    </cfRule>
    <cfRule type="cellIs" dxfId="142" priority="62" stopIfTrue="1" operator="between">
      <formula>0.7</formula>
      <formula>0.8999</formula>
    </cfRule>
    <cfRule type="cellIs" dxfId="141" priority="63" stopIfTrue="1" operator="between">
      <formula>0</formula>
      <formula>0.699</formula>
    </cfRule>
    <cfRule type="cellIs" dxfId="140" priority="64" stopIfTrue="1" operator="greaterThan">
      <formula>1.05</formula>
    </cfRule>
  </conditionalFormatting>
  <conditionalFormatting sqref="S26">
    <cfRule type="cellIs" dxfId="139" priority="65" stopIfTrue="1" operator="between">
      <formula>0.9</formula>
      <formula>1</formula>
    </cfRule>
    <cfRule type="cellIs" dxfId="138" priority="66" stopIfTrue="1" operator="between">
      <formula>0.7</formula>
      <formula>0.8999</formula>
    </cfRule>
    <cfRule type="cellIs" dxfId="137" priority="67" stopIfTrue="1" operator="between">
      <formula>0</formula>
      <formula>0.699</formula>
    </cfRule>
  </conditionalFormatting>
  <conditionalFormatting sqref="G26">
    <cfRule type="cellIs" dxfId="136" priority="68" stopIfTrue="1" operator="between">
      <formula>0.9</formula>
      <formula>1.05</formula>
    </cfRule>
    <cfRule type="cellIs" dxfId="135" priority="69" stopIfTrue="1" operator="between">
      <formula>0.7</formula>
      <formula>0.8999</formula>
    </cfRule>
    <cfRule type="cellIs" dxfId="134" priority="70" stopIfTrue="1" operator="between">
      <formula>0</formula>
      <formula>0.699</formula>
    </cfRule>
    <cfRule type="cellIs" dxfId="133" priority="71" stopIfTrue="1" operator="greaterThan">
      <formula>1.05</formula>
    </cfRule>
  </conditionalFormatting>
  <conditionalFormatting sqref="J26">
    <cfRule type="cellIs" dxfId="132" priority="72" stopIfTrue="1" operator="between">
      <formula>0.9</formula>
      <formula>1.05</formula>
    </cfRule>
    <cfRule type="cellIs" dxfId="131" priority="73" stopIfTrue="1" operator="between">
      <formula>0.7</formula>
      <formula>0.8999</formula>
    </cfRule>
    <cfRule type="cellIs" dxfId="130" priority="74" stopIfTrue="1" operator="between">
      <formula>0</formula>
      <formula>0.699</formula>
    </cfRule>
    <cfRule type="cellIs" dxfId="129" priority="75" stopIfTrue="1" operator="greaterThan">
      <formula>1.05</formula>
    </cfRule>
  </conditionalFormatting>
  <conditionalFormatting sqref="M26">
    <cfRule type="cellIs" dxfId="128" priority="76" stopIfTrue="1" operator="between">
      <formula>0.9</formula>
      <formula>1.05</formula>
    </cfRule>
    <cfRule type="cellIs" dxfId="127" priority="77" stopIfTrue="1" operator="between">
      <formula>0.7</formula>
      <formula>0.8999</formula>
    </cfRule>
    <cfRule type="cellIs" dxfId="126" priority="78" stopIfTrue="1" operator="between">
      <formula>0</formula>
      <formula>0.699</formula>
    </cfRule>
    <cfRule type="cellIs" dxfId="125" priority="79" stopIfTrue="1" operator="greaterThan">
      <formula>1.05</formula>
    </cfRule>
  </conditionalFormatting>
  <conditionalFormatting sqref="P26">
    <cfRule type="cellIs" dxfId="124" priority="80" stopIfTrue="1" operator="between">
      <formula>0.9</formula>
      <formula>1.05</formula>
    </cfRule>
    <cfRule type="cellIs" dxfId="123" priority="81" stopIfTrue="1" operator="between">
      <formula>0.7</formula>
      <formula>0.8999</formula>
    </cfRule>
    <cfRule type="cellIs" dxfId="122" priority="82" stopIfTrue="1" operator="between">
      <formula>0</formula>
      <formula>0.699</formula>
    </cfRule>
    <cfRule type="cellIs" dxfId="121" priority="83" stopIfTrue="1" operator="greaterThan">
      <formula>1.05</formula>
    </cfRule>
  </conditionalFormatting>
  <conditionalFormatting sqref="S25">
    <cfRule type="cellIs" dxfId="120" priority="84" stopIfTrue="1" operator="between">
      <formula>0.9</formula>
      <formula>1</formula>
    </cfRule>
    <cfRule type="cellIs" dxfId="119" priority="85" stopIfTrue="1" operator="between">
      <formula>0.7</formula>
      <formula>0.8999</formula>
    </cfRule>
    <cfRule type="cellIs" dxfId="118" priority="86" stopIfTrue="1" operator="between">
      <formula>0</formula>
      <formula>0.699</formula>
    </cfRule>
  </conditionalFormatting>
  <conditionalFormatting sqref="G25">
    <cfRule type="cellIs" dxfId="117" priority="87" stopIfTrue="1" operator="between">
      <formula>0.9</formula>
      <formula>1.05</formula>
    </cfRule>
    <cfRule type="cellIs" dxfId="116" priority="88" stopIfTrue="1" operator="between">
      <formula>0.7</formula>
      <formula>0.8999</formula>
    </cfRule>
    <cfRule type="cellIs" dxfId="115" priority="89" stopIfTrue="1" operator="between">
      <formula>0</formula>
      <formula>0.699</formula>
    </cfRule>
    <cfRule type="cellIs" dxfId="114" priority="90" stopIfTrue="1" operator="greaterThan">
      <formula>1.05</formula>
    </cfRule>
  </conditionalFormatting>
  <conditionalFormatting sqref="J25">
    <cfRule type="cellIs" dxfId="113" priority="91" stopIfTrue="1" operator="between">
      <formula>0.9</formula>
      <formula>1.05</formula>
    </cfRule>
    <cfRule type="cellIs" dxfId="112" priority="92" stopIfTrue="1" operator="between">
      <formula>0.7</formula>
      <formula>0.8999</formula>
    </cfRule>
    <cfRule type="cellIs" dxfId="111" priority="93" stopIfTrue="1" operator="between">
      <formula>0</formula>
      <formula>0.699</formula>
    </cfRule>
    <cfRule type="cellIs" dxfId="110" priority="94" stopIfTrue="1" operator="greaterThan">
      <formula>1.05</formula>
    </cfRule>
  </conditionalFormatting>
  <conditionalFormatting sqref="M25">
    <cfRule type="cellIs" dxfId="109" priority="95" stopIfTrue="1" operator="between">
      <formula>0.9</formula>
      <formula>1.05</formula>
    </cfRule>
    <cfRule type="cellIs" dxfId="108" priority="96" stopIfTrue="1" operator="between">
      <formula>0.7</formula>
      <formula>0.8999</formula>
    </cfRule>
    <cfRule type="cellIs" dxfId="107" priority="97" stopIfTrue="1" operator="between">
      <formula>0</formula>
      <formula>0.699</formula>
    </cfRule>
    <cfRule type="cellIs" dxfId="106" priority="98" stopIfTrue="1" operator="greaterThan">
      <formula>1.05</formula>
    </cfRule>
  </conditionalFormatting>
  <conditionalFormatting sqref="P25">
    <cfRule type="cellIs" dxfId="105" priority="99" stopIfTrue="1" operator="between">
      <formula>0.9</formula>
      <formula>1.05</formula>
    </cfRule>
    <cfRule type="cellIs" dxfId="104" priority="100" stopIfTrue="1" operator="between">
      <formula>0.7</formula>
      <formula>0.8999</formula>
    </cfRule>
    <cfRule type="cellIs" dxfId="103" priority="101" stopIfTrue="1" operator="between">
      <formula>0</formula>
      <formula>0.699</formula>
    </cfRule>
    <cfRule type="cellIs" dxfId="102" priority="102" stopIfTrue="1" operator="greaterThan">
      <formula>1.05</formula>
    </cfRule>
  </conditionalFormatting>
  <conditionalFormatting sqref="S26">
    <cfRule type="cellIs" dxfId="101" priority="103" stopIfTrue="1" operator="between">
      <formula>0.9</formula>
      <formula>1</formula>
    </cfRule>
    <cfRule type="cellIs" dxfId="100" priority="104" stopIfTrue="1" operator="between">
      <formula>0.7</formula>
      <formula>0.8999</formula>
    </cfRule>
    <cfRule type="cellIs" dxfId="99" priority="105" stopIfTrue="1" operator="between">
      <formula>0</formula>
      <formula>0.699</formula>
    </cfRule>
  </conditionalFormatting>
  <conditionalFormatting sqref="G26">
    <cfRule type="cellIs" dxfId="98" priority="106" stopIfTrue="1" operator="between">
      <formula>0.9</formula>
      <formula>1.05</formula>
    </cfRule>
    <cfRule type="cellIs" dxfId="97" priority="107" stopIfTrue="1" operator="between">
      <formula>0.7</formula>
      <formula>0.8999</formula>
    </cfRule>
    <cfRule type="cellIs" dxfId="96" priority="108" stopIfTrue="1" operator="between">
      <formula>0</formula>
      <formula>0.699</formula>
    </cfRule>
    <cfRule type="cellIs" dxfId="95" priority="109" stopIfTrue="1" operator="greaterThan">
      <formula>1.05</formula>
    </cfRule>
  </conditionalFormatting>
  <conditionalFormatting sqref="J26">
    <cfRule type="cellIs" dxfId="94" priority="110" stopIfTrue="1" operator="between">
      <formula>0.9</formula>
      <formula>1.05</formula>
    </cfRule>
    <cfRule type="cellIs" dxfId="93" priority="111" stopIfTrue="1" operator="between">
      <formula>0.7</formula>
      <formula>0.8999</formula>
    </cfRule>
    <cfRule type="cellIs" dxfId="92" priority="112" stopIfTrue="1" operator="between">
      <formula>0</formula>
      <formula>0.699</formula>
    </cfRule>
    <cfRule type="cellIs" dxfId="91" priority="113" stopIfTrue="1" operator="greaterThan">
      <formula>1.05</formula>
    </cfRule>
  </conditionalFormatting>
  <conditionalFormatting sqref="M26">
    <cfRule type="cellIs" dxfId="90" priority="114" stopIfTrue="1" operator="between">
      <formula>0.9</formula>
      <formula>1.05</formula>
    </cfRule>
    <cfRule type="cellIs" dxfId="89" priority="115" stopIfTrue="1" operator="between">
      <formula>0.7</formula>
      <formula>0.8999</formula>
    </cfRule>
    <cfRule type="cellIs" dxfId="88" priority="116" stopIfTrue="1" operator="between">
      <formula>0</formula>
      <formula>0.699</formula>
    </cfRule>
    <cfRule type="cellIs" dxfId="87" priority="117" stopIfTrue="1" operator="greaterThan">
      <formula>1.05</formula>
    </cfRule>
  </conditionalFormatting>
  <conditionalFormatting sqref="P26">
    <cfRule type="cellIs" dxfId="86" priority="118" stopIfTrue="1" operator="between">
      <formula>0.9</formula>
      <formula>1.05</formula>
    </cfRule>
    <cfRule type="cellIs" dxfId="85" priority="119" stopIfTrue="1" operator="between">
      <formula>0.7</formula>
      <formula>0.8999</formula>
    </cfRule>
    <cfRule type="cellIs" dxfId="84" priority="120" stopIfTrue="1" operator="between">
      <formula>0</formula>
      <formula>0.699</formula>
    </cfRule>
    <cfRule type="cellIs" dxfId="83" priority="121" stopIfTrue="1" operator="greaterThan">
      <formula>1.05</formula>
    </cfRule>
  </conditionalFormatting>
  <dataValidations count="11">
    <dataValidation type="list" operator="equal" allowBlank="1" showErrorMessage="1" sqref="AP27:AQ4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B13:AB49">
      <formula1>"Alcaldía Local,Central,Sectorial,"</formula1>
      <formula2>0</formula2>
    </dataValidation>
    <dataValidation type="list" operator="equal" allowBlank="1" showErrorMessage="1" sqref="AC13:AC49">
      <formula1>"Coeficiente,Índice o razón,Porcentaje,Tasa,Valor absoluto"</formula1>
      <formula2>0</formula2>
    </dataValidation>
    <dataValidation type="list" operator="equal" allowBlank="1" showErrorMessage="1" sqref="AD13:AD49">
      <formula1>"Diario,Semanal,Mensual,Bimestral ,Trimestral,Semestral ,Anual"</formula1>
      <formula2>0</formula2>
    </dataValidation>
    <dataValidation type="list" operator="equal" allowBlank="1" showErrorMessage="1" sqref="AE13:AE49">
      <formula1>"Alta ,Media ,Baja"</formula1>
      <formula2>0</formula2>
    </dataValidation>
    <dataValidation type="list" operator="equal" allowBlank="1" showErrorMessage="1" sqref="AI13:AI49">
      <formula1>"Gestión"</formula1>
      <formula2>0</formula2>
    </dataValidation>
    <dataValidation type="list" operator="equal" allowBlank="1" showErrorMessage="1" sqref="AJ13:AJ49">
      <formula1>",Distrital ,Dsitrital-Rural ,Distrital- Urbano,Entidad ,Localidad,UPZ,Departamental,Regional,Nacional"</formula1>
      <formula2>0</formula2>
    </dataValidation>
    <dataValidation type="list" operator="equal" allowBlank="1" showErrorMessage="1" sqref="Z27:Z49">
      <formula1>"Eficacia,Eficiencia,Efectividad,"</formula1>
      <formula2>0</formula2>
    </dataValidation>
    <dataValidation operator="equal" allowBlank="1" showErrorMessage="1" sqref="AK7">
      <formula1>0</formula1>
      <formula2>0</formula2>
    </dataValidation>
    <dataValidation type="list" operator="equal" allowBlank="1" showErrorMessage="1" sqref="AK27:AK4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R20:AS20">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CPAD\OAP\POA\[4.2 DOF Operaciones 20-01-2022.xlsx]datos'!#REF!</xm:f>
          </x14:formula1>
          <xm:sqref>AM7:AT7 AK13:AK26 AO18:AO26</xm:sqref>
        </x14:dataValidation>
        <x14:dataValidation type="list" operator="equal" allowBlank="1" showErrorMessage="1">
          <x14:formula1>
            <xm:f>'D:\AAA SDSCJ CPAD\OAP\POA\[4.2 DOF Operaciones 20-01-2022.xlsx]datos'!#REF!</xm:f>
          </x14:formula1>
          <xm:sqref>AP13:AQ26</xm:sqref>
        </x14:dataValidation>
        <x14:dataValidation type="list" errorStyle="information" operator="equal" showInputMessage="1" showErrorMessage="1" prompt="Escoja el Proceso del Menú desplegable">
          <x14:formula1>
            <xm:f>'D:\AAA SDSCJ CPAD\OAP\POA\[4.2 DOF Operaciones 20-01-2022.xlsx]datos'!#REF!</xm:f>
          </x14:formula1>
          <xm:sqref>D7:Z7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5"/>
  <sheetViews>
    <sheetView showGridLines="0" zoomScale="70" zoomScaleNormal="70" workbookViewId="0">
      <selection activeCell="R8" sqref="R8"/>
    </sheetView>
  </sheetViews>
  <sheetFormatPr baseColWidth="10" defaultRowHeight="15" x14ac:dyDescent="0.25"/>
  <cols>
    <col min="10" max="10" width="26.85546875" customWidth="1"/>
    <col min="15" max="15" width="10" customWidth="1"/>
    <col min="16" max="16" width="4.140625" customWidth="1"/>
  </cols>
  <sheetData>
    <row r="2" spans="2:16" ht="15.75" thickBot="1" x14ac:dyDescent="0.3"/>
    <row r="3" spans="2:16" x14ac:dyDescent="0.25">
      <c r="B3" s="2"/>
      <c r="C3" s="3"/>
      <c r="D3" s="3"/>
      <c r="E3" s="3"/>
      <c r="F3" s="3"/>
      <c r="G3" s="3"/>
      <c r="H3" s="3"/>
      <c r="I3" s="3"/>
      <c r="J3" s="3"/>
      <c r="K3" s="3"/>
      <c r="L3" s="3"/>
      <c r="M3" s="3"/>
      <c r="N3" s="3"/>
      <c r="O3" s="3"/>
      <c r="P3" s="4"/>
    </row>
    <row r="4" spans="2:16" x14ac:dyDescent="0.25">
      <c r="B4" s="5"/>
      <c r="C4" s="1"/>
      <c r="D4" s="1"/>
      <c r="E4" s="1"/>
      <c r="F4" s="1"/>
      <c r="G4" s="1"/>
      <c r="H4" s="1"/>
      <c r="I4" s="1"/>
      <c r="J4" s="1"/>
      <c r="K4" s="1"/>
      <c r="L4" s="1"/>
      <c r="M4" s="1"/>
      <c r="N4" s="1"/>
      <c r="O4" s="1"/>
      <c r="P4" s="6"/>
    </row>
    <row r="5" spans="2:16" x14ac:dyDescent="0.25">
      <c r="B5" s="5"/>
      <c r="C5" s="1"/>
      <c r="D5" s="1"/>
      <c r="E5" s="1"/>
      <c r="F5" s="1"/>
      <c r="G5" s="1"/>
      <c r="H5" s="1"/>
      <c r="I5" s="1"/>
      <c r="J5" s="1"/>
      <c r="K5" s="1"/>
      <c r="L5" s="1"/>
      <c r="M5" s="1"/>
      <c r="N5" s="1"/>
      <c r="O5" s="1"/>
      <c r="P5" s="6"/>
    </row>
    <row r="6" spans="2:16" x14ac:dyDescent="0.25">
      <c r="B6" s="5"/>
      <c r="C6" s="1"/>
      <c r="D6" s="1"/>
      <c r="E6" s="1"/>
      <c r="F6" s="1"/>
      <c r="G6" s="1"/>
      <c r="H6" s="1"/>
      <c r="I6" s="1"/>
      <c r="J6" s="1"/>
      <c r="K6" s="1"/>
      <c r="L6" s="1"/>
      <c r="M6" s="1"/>
      <c r="N6" s="1"/>
      <c r="O6" s="1"/>
      <c r="P6" s="6"/>
    </row>
    <row r="7" spans="2:16" ht="27.75" customHeight="1" x14ac:dyDescent="0.25">
      <c r="B7" s="692" t="s">
        <v>962</v>
      </c>
      <c r="C7" s="693"/>
      <c r="D7" s="693"/>
      <c r="E7" s="693"/>
      <c r="F7" s="693"/>
      <c r="G7" s="693"/>
      <c r="H7" s="693"/>
      <c r="I7" s="693"/>
      <c r="J7" s="693"/>
      <c r="K7" s="1"/>
      <c r="L7" s="1"/>
      <c r="M7" s="1"/>
      <c r="N7" s="1"/>
      <c r="O7" s="1"/>
      <c r="P7" s="6"/>
    </row>
    <row r="8" spans="2:16" ht="114.75" customHeight="1" x14ac:dyDescent="0.25">
      <c r="B8" s="694" t="s">
        <v>963</v>
      </c>
      <c r="C8" s="695"/>
      <c r="D8" s="695"/>
      <c r="E8" s="695"/>
      <c r="F8" s="695"/>
      <c r="G8" s="695"/>
      <c r="H8" s="695"/>
      <c r="I8" s="695"/>
      <c r="J8" s="695"/>
      <c r="K8" s="1"/>
      <c r="L8" s="1"/>
      <c r="M8" s="1"/>
      <c r="N8" s="1"/>
      <c r="O8" s="1"/>
      <c r="P8" s="6"/>
    </row>
    <row r="9" spans="2:16" ht="15.75" x14ac:dyDescent="0.3">
      <c r="B9" s="12"/>
      <c r="C9" s="10"/>
      <c r="D9" s="10"/>
      <c r="E9" s="10"/>
      <c r="F9" s="10"/>
      <c r="G9" s="10"/>
      <c r="H9" s="10"/>
      <c r="I9" s="10"/>
      <c r="J9" s="10"/>
      <c r="K9" s="1"/>
      <c r="L9" s="1"/>
      <c r="M9" s="1"/>
      <c r="N9" s="1"/>
      <c r="O9" s="1"/>
      <c r="P9" s="6"/>
    </row>
    <row r="10" spans="2:16" ht="26.25" x14ac:dyDescent="0.25">
      <c r="B10" s="692" t="s">
        <v>964</v>
      </c>
      <c r="C10" s="693"/>
      <c r="D10" s="693"/>
      <c r="E10" s="693"/>
      <c r="F10" s="693"/>
      <c r="G10" s="693"/>
      <c r="H10" s="693"/>
      <c r="I10" s="693"/>
      <c r="J10" s="693"/>
      <c r="K10" s="1"/>
      <c r="L10" s="1"/>
      <c r="M10" s="1"/>
      <c r="N10" s="1"/>
      <c r="O10" s="1"/>
      <c r="P10" s="6"/>
    </row>
    <row r="11" spans="2:16" ht="15.75" x14ac:dyDescent="0.3">
      <c r="B11" s="12"/>
      <c r="C11" s="10"/>
      <c r="D11" s="10"/>
      <c r="E11" s="10"/>
      <c r="F11" s="10"/>
      <c r="G11" s="10"/>
      <c r="H11" s="10"/>
      <c r="I11" s="10"/>
      <c r="J11" s="10"/>
      <c r="K11" s="1"/>
      <c r="L11" s="1"/>
      <c r="M11" s="1"/>
      <c r="N11" s="1"/>
      <c r="O11" s="1"/>
      <c r="P11" s="6"/>
    </row>
    <row r="12" spans="2:16" ht="77.25" customHeight="1" x14ac:dyDescent="0.25">
      <c r="B12" s="694" t="s">
        <v>965</v>
      </c>
      <c r="C12" s="695"/>
      <c r="D12" s="695"/>
      <c r="E12" s="695"/>
      <c r="F12" s="695"/>
      <c r="G12" s="695"/>
      <c r="H12" s="695"/>
      <c r="I12" s="695"/>
      <c r="J12" s="695"/>
      <c r="K12" s="1"/>
      <c r="L12" s="1"/>
      <c r="M12" s="1"/>
      <c r="N12" s="1"/>
      <c r="O12" s="1"/>
      <c r="P12" s="6"/>
    </row>
    <row r="13" spans="2:16" ht="36.75" customHeight="1" x14ac:dyDescent="0.25">
      <c r="B13" s="13"/>
      <c r="C13" s="14"/>
      <c r="D13" s="14"/>
      <c r="E13" s="14"/>
      <c r="F13" s="14"/>
      <c r="G13" s="14"/>
      <c r="H13" s="14"/>
      <c r="I13" s="14"/>
      <c r="J13" s="14"/>
      <c r="K13" s="1"/>
      <c r="L13" s="1"/>
      <c r="M13" s="1"/>
      <c r="N13" s="1"/>
      <c r="O13" s="1"/>
      <c r="P13" s="6"/>
    </row>
    <row r="14" spans="2:16" ht="24.75" x14ac:dyDescent="0.25">
      <c r="B14" s="698"/>
      <c r="C14" s="699"/>
      <c r="D14" s="699"/>
      <c r="E14" s="699"/>
      <c r="F14" s="699"/>
      <c r="G14" s="699"/>
      <c r="H14" s="699"/>
      <c r="I14" s="699"/>
      <c r="J14" s="699"/>
      <c r="K14" s="1"/>
      <c r="L14" s="1"/>
      <c r="M14" s="1"/>
      <c r="N14" s="1"/>
      <c r="O14" s="1"/>
      <c r="P14" s="6"/>
    </row>
    <row r="15" spans="2:16" ht="49.5" customHeight="1" thickBot="1" x14ac:dyDescent="0.3">
      <c r="B15" s="696"/>
      <c r="C15" s="697"/>
      <c r="D15" s="697"/>
      <c r="E15" s="697"/>
      <c r="F15" s="697"/>
      <c r="G15" s="697"/>
      <c r="H15" s="697"/>
      <c r="I15" s="697"/>
      <c r="J15" s="697"/>
      <c r="K15" s="8"/>
      <c r="L15" s="8"/>
      <c r="M15" s="8"/>
      <c r="N15" s="8"/>
      <c r="O15" s="8"/>
      <c r="P15" s="9"/>
    </row>
  </sheetData>
  <mergeCells count="6">
    <mergeCell ref="B7:J7"/>
    <mergeCell ref="B8:J8"/>
    <mergeCell ref="B10:J10"/>
    <mergeCell ref="B12:J12"/>
    <mergeCell ref="B15:J15"/>
    <mergeCell ref="B14:J14"/>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1"/>
  <sheetViews>
    <sheetView showGridLines="0" zoomScale="70" zoomScaleNormal="70" workbookViewId="0">
      <pane xSplit="2" ySplit="12" topLeftCell="C13" activePane="bottomRight" state="frozen"/>
      <selection pane="topRight" activeCell="C1" sqref="C1"/>
      <selection pane="bottomLeft" activeCell="A13" sqref="A13"/>
      <selection pane="bottomRight" activeCell="AU1" sqref="AU1:BJ1048576"/>
    </sheetView>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6" width="22.85546875" style="106" customWidth="1"/>
    <col min="47" max="48" width="20.5703125" style="106" hidden="1" customWidth="1"/>
    <col min="49" max="49" width="43.42578125" style="106" hidden="1" customWidth="1"/>
    <col min="50" max="50" width="33.7109375" style="76" hidden="1" customWidth="1"/>
    <col min="51" max="54" width="20.5703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77"/>
  </cols>
  <sheetData>
    <row r="1" spans="2:251"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c r="AV1" s="71"/>
      <c r="AW1" s="71"/>
      <c r="AX1" s="68"/>
      <c r="AY1" s="68"/>
      <c r="AZ1" s="68"/>
      <c r="BA1" s="68"/>
      <c r="BB1" s="68"/>
      <c r="BC1" s="68"/>
      <c r="BD1" s="68"/>
      <c r="BE1" s="68"/>
      <c r="BF1" s="68"/>
      <c r="BG1" s="68"/>
      <c r="BH1" s="68"/>
      <c r="BI1" s="68"/>
      <c r="BJ1" s="68"/>
      <c r="BK1" s="70"/>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2:251" ht="12" customHeight="1" x14ac:dyDescent="0.25">
      <c r="B2" s="718"/>
      <c r="C2" s="735" t="s">
        <v>0</v>
      </c>
      <c r="D2" s="735"/>
      <c r="E2" s="735"/>
      <c r="F2" s="735"/>
      <c r="G2" s="735"/>
      <c r="H2" s="735"/>
      <c r="I2" s="735"/>
      <c r="J2" s="735"/>
      <c r="K2" s="735"/>
      <c r="L2" s="735"/>
      <c r="M2" s="735"/>
      <c r="N2" s="735"/>
      <c r="O2" s="735"/>
      <c r="P2" s="735"/>
      <c r="Q2" s="735"/>
      <c r="R2" s="735" t="s">
        <v>1</v>
      </c>
      <c r="S2" s="735"/>
      <c r="T2" s="735"/>
      <c r="U2" s="735"/>
      <c r="V2" s="735"/>
      <c r="W2" s="735"/>
      <c r="X2" s="735"/>
      <c r="Y2" s="735"/>
      <c r="Z2" s="735"/>
      <c r="AA2" s="735"/>
      <c r="AB2" s="735"/>
      <c r="AC2" s="735"/>
      <c r="AD2" s="735"/>
      <c r="AE2" s="735"/>
      <c r="AF2" s="735"/>
      <c r="AG2" s="735"/>
      <c r="AH2" s="735"/>
      <c r="AI2" s="735"/>
      <c r="AJ2" s="735" t="s">
        <v>2</v>
      </c>
      <c r="AK2" s="735"/>
      <c r="AL2" s="735"/>
      <c r="AM2" s="735"/>
      <c r="AN2" s="735"/>
      <c r="AO2" s="735"/>
      <c r="AP2" s="735"/>
      <c r="AQ2" s="735"/>
      <c r="AR2" s="735"/>
      <c r="AS2" s="735"/>
      <c r="AT2" s="735"/>
      <c r="AU2" s="735"/>
      <c r="AV2" s="735" t="s">
        <v>3</v>
      </c>
      <c r="AW2" s="735"/>
      <c r="AX2" s="735"/>
      <c r="AY2" s="735"/>
      <c r="AZ2" s="735"/>
      <c r="BA2" s="735"/>
      <c r="BB2" s="735"/>
      <c r="BC2" s="735"/>
      <c r="BD2" s="735"/>
      <c r="BE2" s="735"/>
      <c r="BF2" s="735"/>
      <c r="BG2" s="735"/>
      <c r="BH2" s="735"/>
      <c r="BI2" s="735"/>
      <c r="BJ2" s="736"/>
    </row>
    <row r="3" spans="2:251" ht="12" customHeight="1" x14ac:dyDescent="0.25">
      <c r="B3" s="719"/>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t="s">
        <v>4</v>
      </c>
      <c r="AK3" s="728"/>
      <c r="AL3" s="728"/>
      <c r="AM3" s="728"/>
      <c r="AN3" s="728"/>
      <c r="AO3" s="728"/>
      <c r="AP3" s="728"/>
      <c r="AQ3" s="728"/>
      <c r="AR3" s="728"/>
      <c r="AS3" s="728"/>
      <c r="AT3" s="728"/>
      <c r="AU3" s="728"/>
      <c r="AV3" s="710">
        <v>3</v>
      </c>
      <c r="AW3" s="710"/>
      <c r="AX3" s="710"/>
      <c r="AY3" s="710"/>
      <c r="AZ3" s="710"/>
      <c r="BA3" s="710"/>
      <c r="BB3" s="710"/>
      <c r="BC3" s="710"/>
      <c r="BD3" s="710"/>
      <c r="BE3" s="710"/>
      <c r="BF3" s="710"/>
      <c r="BG3" s="710"/>
      <c r="BH3" s="710"/>
      <c r="BI3" s="710"/>
      <c r="BJ3" s="711"/>
    </row>
    <row r="4" spans="2:251" ht="12" customHeight="1" x14ac:dyDescent="0.25">
      <c r="B4" s="719"/>
      <c r="C4" s="728"/>
      <c r="D4" s="728"/>
      <c r="E4" s="728"/>
      <c r="F4" s="728"/>
      <c r="G4" s="728"/>
      <c r="H4" s="728"/>
      <c r="I4" s="728"/>
      <c r="J4" s="728"/>
      <c r="K4" s="728"/>
      <c r="L4" s="728"/>
      <c r="M4" s="728"/>
      <c r="N4" s="728"/>
      <c r="O4" s="728"/>
      <c r="P4" s="728"/>
      <c r="Q4" s="728"/>
      <c r="R4" s="728"/>
      <c r="S4" s="728"/>
      <c r="T4" s="728"/>
      <c r="U4" s="728"/>
      <c r="V4" s="728"/>
      <c r="W4" s="728"/>
      <c r="X4" s="728"/>
      <c r="Y4" s="728"/>
      <c r="Z4" s="728"/>
      <c r="AA4" s="728"/>
      <c r="AB4" s="728"/>
      <c r="AC4" s="728"/>
      <c r="AD4" s="728"/>
      <c r="AE4" s="728"/>
      <c r="AF4" s="728"/>
      <c r="AG4" s="728"/>
      <c r="AH4" s="728"/>
      <c r="AI4" s="728"/>
      <c r="AJ4" s="728" t="s">
        <v>5</v>
      </c>
      <c r="AK4" s="728"/>
      <c r="AL4" s="728"/>
      <c r="AM4" s="728"/>
      <c r="AN4" s="728"/>
      <c r="AO4" s="728"/>
      <c r="AP4" s="728"/>
      <c r="AQ4" s="728"/>
      <c r="AR4" s="728"/>
      <c r="AS4" s="728"/>
      <c r="AT4" s="728"/>
      <c r="AU4" s="728"/>
      <c r="AV4" s="738">
        <v>42741</v>
      </c>
      <c r="AW4" s="738"/>
      <c r="AX4" s="738"/>
      <c r="AY4" s="738"/>
      <c r="AZ4" s="738"/>
      <c r="BA4" s="738"/>
      <c r="BB4" s="738"/>
      <c r="BC4" s="738"/>
      <c r="BD4" s="738"/>
      <c r="BE4" s="738"/>
      <c r="BF4" s="738"/>
      <c r="BG4" s="738"/>
      <c r="BH4" s="738"/>
      <c r="BI4" s="738"/>
      <c r="BJ4" s="739"/>
    </row>
    <row r="5" spans="2:251" ht="12" customHeight="1" x14ac:dyDescent="0.25">
      <c r="B5" s="719"/>
      <c r="C5" s="728" t="s">
        <v>6</v>
      </c>
      <c r="D5" s="728"/>
      <c r="E5" s="728"/>
      <c r="F5" s="728"/>
      <c r="G5" s="728"/>
      <c r="H5" s="728"/>
      <c r="I5" s="728"/>
      <c r="J5" s="728"/>
      <c r="K5" s="728"/>
      <c r="L5" s="728"/>
      <c r="M5" s="728"/>
      <c r="N5" s="728"/>
      <c r="O5" s="728"/>
      <c r="P5" s="728"/>
      <c r="Q5" s="728"/>
      <c r="R5" s="728" t="s">
        <v>7</v>
      </c>
      <c r="S5" s="728"/>
      <c r="T5" s="728"/>
      <c r="U5" s="728"/>
      <c r="V5" s="728"/>
      <c r="W5" s="728"/>
      <c r="X5" s="728"/>
      <c r="Y5" s="728"/>
      <c r="Z5" s="728"/>
      <c r="AA5" s="728"/>
      <c r="AB5" s="728"/>
      <c r="AC5" s="728"/>
      <c r="AD5" s="728"/>
      <c r="AE5" s="728"/>
      <c r="AF5" s="728"/>
      <c r="AG5" s="728"/>
      <c r="AH5" s="728"/>
      <c r="AI5" s="728"/>
      <c r="AJ5" s="728" t="s">
        <v>8</v>
      </c>
      <c r="AK5" s="728"/>
      <c r="AL5" s="728"/>
      <c r="AM5" s="728"/>
      <c r="AN5" s="728"/>
      <c r="AO5" s="728"/>
      <c r="AP5" s="728"/>
      <c r="AQ5" s="728"/>
      <c r="AR5" s="728"/>
      <c r="AS5" s="728"/>
      <c r="AT5" s="728"/>
      <c r="AU5" s="728"/>
      <c r="AV5" s="710" t="s">
        <v>9</v>
      </c>
      <c r="AW5" s="710"/>
      <c r="AX5" s="710"/>
      <c r="AY5" s="710"/>
      <c r="AZ5" s="710"/>
      <c r="BA5" s="710"/>
      <c r="BB5" s="710"/>
      <c r="BC5" s="710"/>
      <c r="BD5" s="710"/>
      <c r="BE5" s="710"/>
      <c r="BF5" s="710"/>
      <c r="BG5" s="710"/>
      <c r="BH5" s="710"/>
      <c r="BI5" s="710"/>
      <c r="BJ5" s="711"/>
    </row>
    <row r="6" spans="2:251" ht="12" customHeight="1" x14ac:dyDescent="0.25">
      <c r="B6" s="719"/>
      <c r="C6" s="728"/>
      <c r="D6" s="728"/>
      <c r="E6" s="728"/>
      <c r="F6" s="728"/>
      <c r="G6" s="728"/>
      <c r="H6" s="728"/>
      <c r="I6" s="728"/>
      <c r="J6" s="728"/>
      <c r="K6" s="728"/>
      <c r="L6" s="728"/>
      <c r="M6" s="728"/>
      <c r="N6" s="728"/>
      <c r="O6" s="728"/>
      <c r="P6" s="728"/>
      <c r="Q6" s="728"/>
      <c r="R6" s="728"/>
      <c r="S6" s="728"/>
      <c r="T6" s="728"/>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c r="AT6" s="728"/>
      <c r="AU6" s="728"/>
      <c r="AV6" s="710"/>
      <c r="AW6" s="710"/>
      <c r="AX6" s="710"/>
      <c r="AY6" s="710"/>
      <c r="AZ6" s="710"/>
      <c r="BA6" s="710"/>
      <c r="BB6" s="710"/>
      <c r="BC6" s="710"/>
      <c r="BD6" s="710"/>
      <c r="BE6" s="710"/>
      <c r="BF6" s="710"/>
      <c r="BG6" s="710"/>
      <c r="BH6" s="710"/>
      <c r="BI6" s="710"/>
      <c r="BJ6" s="711"/>
    </row>
    <row r="7" spans="2:251" s="387" customFormat="1" ht="50.25" customHeight="1" x14ac:dyDescent="0.25">
      <c r="B7" s="839" t="s">
        <v>10</v>
      </c>
      <c r="C7" s="840"/>
      <c r="D7" s="810" t="s">
        <v>663</v>
      </c>
      <c r="E7" s="810"/>
      <c r="F7" s="810"/>
      <c r="G7" s="810"/>
      <c r="H7" s="810"/>
      <c r="I7" s="810"/>
      <c r="J7" s="810"/>
      <c r="K7" s="810"/>
      <c r="L7" s="810"/>
      <c r="M7" s="810"/>
      <c r="N7" s="810"/>
      <c r="O7" s="810"/>
      <c r="P7" s="810"/>
      <c r="Q7" s="810"/>
      <c r="R7" s="810"/>
      <c r="S7" s="810"/>
      <c r="T7" s="810"/>
      <c r="U7" s="810"/>
      <c r="V7" s="810"/>
      <c r="W7" s="810"/>
      <c r="X7" s="810"/>
      <c r="Y7" s="810"/>
      <c r="Z7" s="810"/>
      <c r="AA7" s="841" t="s">
        <v>12</v>
      </c>
      <c r="AB7" s="841"/>
      <c r="AC7" s="812" t="s">
        <v>732</v>
      </c>
      <c r="AD7" s="812"/>
      <c r="AE7" s="812"/>
      <c r="AF7" s="812"/>
      <c r="AG7" s="812"/>
      <c r="AH7" s="812"/>
      <c r="AI7" s="812"/>
      <c r="AJ7" s="812"/>
      <c r="AK7" s="841" t="s">
        <v>14</v>
      </c>
      <c r="AL7" s="841"/>
      <c r="AM7" s="813" t="s">
        <v>317</v>
      </c>
      <c r="AN7" s="813"/>
      <c r="AO7" s="813"/>
      <c r="AP7" s="813"/>
      <c r="AQ7" s="813"/>
      <c r="AR7" s="813"/>
      <c r="AS7" s="813"/>
      <c r="AT7" s="813"/>
      <c r="AU7" s="837"/>
      <c r="AV7" s="837"/>
      <c r="AW7" s="837"/>
      <c r="AX7" s="837"/>
      <c r="AY7" s="837"/>
      <c r="AZ7" s="837"/>
      <c r="BA7" s="837"/>
      <c r="BB7" s="837"/>
      <c r="BC7" s="837"/>
      <c r="BD7" s="837"/>
      <c r="BE7" s="837"/>
      <c r="BF7" s="837"/>
      <c r="BG7" s="837"/>
      <c r="BH7" s="837"/>
      <c r="BI7" s="837"/>
      <c r="BJ7" s="838"/>
      <c r="BK7" s="386"/>
    </row>
    <row r="8" spans="2:251" s="387" customFormat="1" ht="49.15" customHeight="1" x14ac:dyDescent="0.25">
      <c r="B8" s="842" t="s">
        <v>16</v>
      </c>
      <c r="C8" s="843"/>
      <c r="D8" s="821" t="s">
        <v>733</v>
      </c>
      <c r="E8" s="822"/>
      <c r="F8" s="822"/>
      <c r="G8" s="822"/>
      <c r="H8" s="822"/>
      <c r="I8" s="822"/>
      <c r="J8" s="822"/>
      <c r="K8" s="822"/>
      <c r="L8" s="822"/>
      <c r="M8" s="822"/>
      <c r="N8" s="822"/>
      <c r="O8" s="822"/>
      <c r="P8" s="822"/>
      <c r="Q8" s="822"/>
      <c r="R8" s="822"/>
      <c r="S8" s="822"/>
      <c r="T8" s="822"/>
      <c r="U8" s="822"/>
      <c r="V8" s="822"/>
      <c r="W8" s="822"/>
      <c r="X8" s="822"/>
      <c r="Y8" s="822"/>
      <c r="Z8" s="822"/>
      <c r="AA8" s="822"/>
      <c r="AB8" s="822"/>
      <c r="AC8" s="822"/>
      <c r="AD8" s="822"/>
      <c r="AE8" s="822"/>
      <c r="AF8" s="822"/>
      <c r="AG8" s="822"/>
      <c r="AH8" s="822"/>
      <c r="AI8" s="822"/>
      <c r="AJ8" s="822"/>
      <c r="AK8" s="822"/>
      <c r="AL8" s="823"/>
      <c r="AM8" s="493" t="s">
        <v>18</v>
      </c>
      <c r="AN8" s="844">
        <v>44568</v>
      </c>
      <c r="AO8" s="845"/>
      <c r="AP8" s="845"/>
      <c r="AQ8" s="845"/>
      <c r="AR8" s="845"/>
      <c r="AS8" s="845"/>
      <c r="AT8" s="845"/>
      <c r="AU8" s="837"/>
      <c r="AV8" s="837"/>
      <c r="AW8" s="837"/>
      <c r="AX8" s="837"/>
      <c r="AY8" s="837"/>
      <c r="AZ8" s="837"/>
      <c r="BA8" s="837"/>
      <c r="BB8" s="837"/>
      <c r="BC8" s="837"/>
      <c r="BD8" s="837"/>
      <c r="BE8" s="837"/>
      <c r="BF8" s="837"/>
      <c r="BG8" s="837"/>
      <c r="BH8" s="837"/>
      <c r="BI8" s="837"/>
      <c r="BJ8" s="838"/>
      <c r="BK8" s="386"/>
    </row>
    <row r="9" spans="2:251" s="79" customFormat="1" ht="25.5" customHeight="1" x14ac:dyDescent="0.25">
      <c r="B9" s="740" t="s">
        <v>176</v>
      </c>
      <c r="C9" s="741"/>
      <c r="D9" s="741"/>
      <c r="E9" s="741"/>
      <c r="F9" s="741"/>
      <c r="G9" s="741"/>
      <c r="H9" s="741"/>
      <c r="I9" s="741"/>
      <c r="J9" s="741"/>
      <c r="K9" s="741"/>
      <c r="L9" s="741"/>
      <c r="M9" s="741"/>
      <c r="N9" s="741"/>
      <c r="O9" s="741"/>
      <c r="P9" s="741"/>
      <c r="Q9" s="741"/>
      <c r="R9" s="741"/>
      <c r="S9" s="741"/>
      <c r="T9" s="741"/>
      <c r="U9" s="741"/>
      <c r="V9" s="741"/>
      <c r="W9" s="741"/>
      <c r="X9" s="741"/>
      <c r="Y9" s="741"/>
      <c r="Z9" s="741"/>
      <c r="AA9" s="741"/>
      <c r="AB9" s="741"/>
      <c r="AC9" s="741"/>
      <c r="AD9" s="741"/>
      <c r="AE9" s="741"/>
      <c r="AF9" s="741"/>
      <c r="AG9" s="741"/>
      <c r="AH9" s="741"/>
      <c r="AI9" s="741"/>
      <c r="AJ9" s="741"/>
      <c r="AK9" s="741"/>
      <c r="AL9" s="741"/>
      <c r="AM9" s="741"/>
      <c r="AN9" s="741"/>
      <c r="AO9" s="741"/>
      <c r="AP9" s="741"/>
      <c r="AQ9" s="741"/>
      <c r="AR9" s="741"/>
      <c r="AS9" s="741"/>
      <c r="AT9" s="741"/>
      <c r="AU9" s="725" t="s">
        <v>177</v>
      </c>
      <c r="AV9" s="716"/>
      <c r="AW9" s="716"/>
      <c r="AX9" s="716"/>
      <c r="AY9" s="716"/>
      <c r="AZ9" s="716"/>
      <c r="BA9" s="716"/>
      <c r="BB9" s="716"/>
      <c r="BC9" s="716"/>
      <c r="BD9" s="716"/>
      <c r="BE9" s="716"/>
      <c r="BF9" s="716"/>
      <c r="BG9" s="716"/>
      <c r="BH9" s="716"/>
      <c r="BI9" s="716"/>
      <c r="BJ9" s="717"/>
      <c r="BK9" s="78"/>
    </row>
    <row r="10" spans="2:251" s="79" customFormat="1" ht="25.5" customHeight="1" x14ac:dyDescent="0.25">
      <c r="B10" s="740"/>
      <c r="C10" s="741"/>
      <c r="D10" s="741"/>
      <c r="E10" s="741" t="s">
        <v>19</v>
      </c>
      <c r="F10" s="741"/>
      <c r="G10" s="741"/>
      <c r="H10" s="741"/>
      <c r="I10" s="741"/>
      <c r="J10" s="741"/>
      <c r="K10" s="741"/>
      <c r="L10" s="741"/>
      <c r="M10" s="741"/>
      <c r="N10" s="741"/>
      <c r="O10" s="741"/>
      <c r="P10" s="741"/>
      <c r="Q10" s="741"/>
      <c r="R10" s="741"/>
      <c r="S10" s="741"/>
      <c r="T10" s="741"/>
      <c r="U10" s="741" t="s">
        <v>20</v>
      </c>
      <c r="V10" s="741"/>
      <c r="W10" s="741"/>
      <c r="X10" s="741"/>
      <c r="Y10" s="741"/>
      <c r="Z10" s="741"/>
      <c r="AA10" s="741"/>
      <c r="AB10" s="741"/>
      <c r="AC10" s="741"/>
      <c r="AD10" s="741"/>
      <c r="AE10" s="741"/>
      <c r="AF10" s="741"/>
      <c r="AG10" s="741"/>
      <c r="AH10" s="741"/>
      <c r="AI10" s="741"/>
      <c r="AJ10" s="741"/>
      <c r="AK10" s="741"/>
      <c r="AL10" s="741"/>
      <c r="AM10" s="741"/>
      <c r="AN10" s="741"/>
      <c r="AO10" s="741"/>
      <c r="AP10" s="741"/>
      <c r="AQ10" s="741"/>
      <c r="AR10" s="741"/>
      <c r="AS10" s="741"/>
      <c r="AT10" s="741"/>
      <c r="AU10" s="716"/>
      <c r="AV10" s="716"/>
      <c r="AW10" s="716"/>
      <c r="AX10" s="716"/>
      <c r="AY10" s="716"/>
      <c r="AZ10" s="716"/>
      <c r="BA10" s="716"/>
      <c r="BB10" s="716"/>
      <c r="BC10" s="716"/>
      <c r="BD10" s="716"/>
      <c r="BE10" s="716"/>
      <c r="BF10" s="716"/>
      <c r="BG10" s="716"/>
      <c r="BH10" s="716"/>
      <c r="BI10" s="716"/>
      <c r="BJ10" s="717"/>
      <c r="BK10" s="78"/>
    </row>
    <row r="11" spans="2:251" s="81" customFormat="1" ht="22.5" customHeight="1" x14ac:dyDescent="0.25">
      <c r="B11" s="740" t="s">
        <v>21</v>
      </c>
      <c r="C11" s="741" t="s">
        <v>22</v>
      </c>
      <c r="D11" s="741" t="s">
        <v>23</v>
      </c>
      <c r="E11" s="741" t="s">
        <v>24</v>
      </c>
      <c r="F11" s="741"/>
      <c r="G11" s="741"/>
      <c r="H11" s="741" t="s">
        <v>25</v>
      </c>
      <c r="I11" s="741"/>
      <c r="J11" s="741"/>
      <c r="K11" s="741" t="s">
        <v>26</v>
      </c>
      <c r="L11" s="741"/>
      <c r="M11" s="741"/>
      <c r="N11" s="741" t="s">
        <v>27</v>
      </c>
      <c r="O11" s="741"/>
      <c r="P11" s="741"/>
      <c r="Q11" s="741" t="s">
        <v>28</v>
      </c>
      <c r="R11" s="741"/>
      <c r="S11" s="741"/>
      <c r="T11" s="112" t="s">
        <v>29</v>
      </c>
      <c r="U11" s="741" t="s">
        <v>30</v>
      </c>
      <c r="V11" s="741" t="s">
        <v>31</v>
      </c>
      <c r="W11" s="741" t="s">
        <v>32</v>
      </c>
      <c r="X11" s="741" t="s">
        <v>33</v>
      </c>
      <c r="Y11" s="741"/>
      <c r="Z11" s="742" t="s">
        <v>34</v>
      </c>
      <c r="AA11" s="741" t="s">
        <v>35</v>
      </c>
      <c r="AB11" s="741" t="s">
        <v>36</v>
      </c>
      <c r="AC11" s="741" t="s">
        <v>37</v>
      </c>
      <c r="AD11" s="741" t="s">
        <v>38</v>
      </c>
      <c r="AE11" s="741" t="s">
        <v>39</v>
      </c>
      <c r="AF11" s="741" t="s">
        <v>40</v>
      </c>
      <c r="AG11" s="741"/>
      <c r="AH11" s="741"/>
      <c r="AI11" s="741" t="s">
        <v>41</v>
      </c>
      <c r="AJ11" s="741" t="s">
        <v>42</v>
      </c>
      <c r="AK11" s="741" t="s">
        <v>43</v>
      </c>
      <c r="AL11" s="741"/>
      <c r="AM11" s="741"/>
      <c r="AN11" s="741"/>
      <c r="AO11" s="741"/>
      <c r="AP11" s="741"/>
      <c r="AQ11" s="741"/>
      <c r="AR11" s="725" t="s">
        <v>44</v>
      </c>
      <c r="AS11" s="741" t="s">
        <v>45</v>
      </c>
      <c r="AT11" s="741" t="s">
        <v>46</v>
      </c>
      <c r="AU11" s="779" t="s">
        <v>47</v>
      </c>
      <c r="AV11" s="779" t="s">
        <v>47</v>
      </c>
      <c r="AW11" s="779" t="s">
        <v>47</v>
      </c>
      <c r="AX11" s="779" t="s">
        <v>47</v>
      </c>
      <c r="AY11" s="779" t="s">
        <v>48</v>
      </c>
      <c r="AZ11" s="779" t="s">
        <v>47</v>
      </c>
      <c r="BA11" s="779" t="s">
        <v>47</v>
      </c>
      <c r="BB11" s="779" t="s">
        <v>47</v>
      </c>
      <c r="BC11" s="779" t="s">
        <v>49</v>
      </c>
      <c r="BD11" s="779" t="s">
        <v>49</v>
      </c>
      <c r="BE11" s="779" t="s">
        <v>49</v>
      </c>
      <c r="BF11" s="779" t="s">
        <v>49</v>
      </c>
      <c r="BG11" s="779" t="s">
        <v>50</v>
      </c>
      <c r="BH11" s="779" t="s">
        <v>49</v>
      </c>
      <c r="BI11" s="779" t="s">
        <v>49</v>
      </c>
      <c r="BJ11" s="780" t="s">
        <v>49</v>
      </c>
      <c r="BK11" s="80"/>
    </row>
    <row r="12" spans="2:251" s="81" customFormat="1" ht="30" customHeight="1" x14ac:dyDescent="0.25">
      <c r="B12" s="740"/>
      <c r="C12" s="741"/>
      <c r="D12" s="741"/>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41"/>
      <c r="V12" s="741"/>
      <c r="W12" s="741"/>
      <c r="X12" s="112" t="s">
        <v>54</v>
      </c>
      <c r="Y12" s="112" t="s">
        <v>55</v>
      </c>
      <c r="Z12" s="742"/>
      <c r="AA12" s="741"/>
      <c r="AB12" s="741"/>
      <c r="AC12" s="741"/>
      <c r="AD12" s="741"/>
      <c r="AE12" s="741"/>
      <c r="AF12" s="112" t="s">
        <v>56</v>
      </c>
      <c r="AG12" s="112" t="s">
        <v>57</v>
      </c>
      <c r="AH12" s="112" t="s">
        <v>58</v>
      </c>
      <c r="AI12" s="741"/>
      <c r="AJ12" s="741"/>
      <c r="AK12" s="112" t="s">
        <v>59</v>
      </c>
      <c r="AL12" s="112" t="s">
        <v>60</v>
      </c>
      <c r="AM12" s="112" t="s">
        <v>61</v>
      </c>
      <c r="AN12" s="112" t="s">
        <v>62</v>
      </c>
      <c r="AO12" s="112" t="s">
        <v>63</v>
      </c>
      <c r="AP12" s="112" t="s">
        <v>64</v>
      </c>
      <c r="AQ12" s="112" t="s">
        <v>65</v>
      </c>
      <c r="AR12" s="725"/>
      <c r="AS12" s="741"/>
      <c r="AT12" s="741"/>
      <c r="AU12" s="380" t="s">
        <v>66</v>
      </c>
      <c r="AV12" s="380" t="s">
        <v>67</v>
      </c>
      <c r="AW12" s="380" t="s">
        <v>68</v>
      </c>
      <c r="AX12" s="380" t="s">
        <v>69</v>
      </c>
      <c r="AY12" s="380" t="s">
        <v>66</v>
      </c>
      <c r="AZ12" s="380" t="s">
        <v>67</v>
      </c>
      <c r="BA12" s="380" t="s">
        <v>68</v>
      </c>
      <c r="BB12" s="380" t="s">
        <v>69</v>
      </c>
      <c r="BC12" s="380" t="s">
        <v>66</v>
      </c>
      <c r="BD12" s="380" t="s">
        <v>67</v>
      </c>
      <c r="BE12" s="380" t="s">
        <v>68</v>
      </c>
      <c r="BF12" s="380" t="s">
        <v>69</v>
      </c>
      <c r="BG12" s="380" t="s">
        <v>66</v>
      </c>
      <c r="BH12" s="380" t="s">
        <v>67</v>
      </c>
      <c r="BI12" s="380" t="s">
        <v>68</v>
      </c>
      <c r="BJ12" s="381" t="s">
        <v>70</v>
      </c>
      <c r="BK12" s="80"/>
    </row>
    <row r="13" spans="2:251" s="136" customFormat="1" ht="56.25" customHeight="1" x14ac:dyDescent="0.25">
      <c r="B13" s="116">
        <v>1</v>
      </c>
      <c r="C13" s="117" t="s">
        <v>736</v>
      </c>
      <c r="D13" s="118">
        <v>0.4</v>
      </c>
      <c r="E13" s="181">
        <v>0.25</v>
      </c>
      <c r="F13" s="120"/>
      <c r="G13" s="121">
        <f>IF(ISERROR(F13/E13),"",(F13/E13))</f>
        <v>0</v>
      </c>
      <c r="H13" s="120">
        <v>0.25</v>
      </c>
      <c r="I13" s="120"/>
      <c r="J13" s="121">
        <f>IF(ISERROR(I13/H13),"",(I13/H13))</f>
        <v>0</v>
      </c>
      <c r="K13" s="120">
        <v>0.25</v>
      </c>
      <c r="L13" s="120"/>
      <c r="M13" s="121">
        <f>IF(ISERROR(L13/K13),"",(L13/K13))</f>
        <v>0</v>
      </c>
      <c r="N13" s="120">
        <v>0.25</v>
      </c>
      <c r="O13" s="120"/>
      <c r="P13" s="121">
        <f>IF(ISERROR(O13/N13),"",(O13/N13))</f>
        <v>0</v>
      </c>
      <c r="Q13" s="120">
        <f>SUM(E13,H13,K13,N13)</f>
        <v>1</v>
      </c>
      <c r="R13" s="119">
        <f t="shared" ref="R13:R14" si="0">SUM(F13,I13,L13,O13)</f>
        <v>0</v>
      </c>
      <c r="S13" s="122">
        <f>IF((IF(ISERROR(R13/Q13),0,(R13/Q13)))&gt;1,1,(IF(ISERROR(R13/Q13),0,(R13/Q13))))</f>
        <v>0</v>
      </c>
      <c r="T13" s="122">
        <f>S13*D13</f>
        <v>0</v>
      </c>
      <c r="U13" s="117" t="s">
        <v>737</v>
      </c>
      <c r="V13" s="117" t="s">
        <v>738</v>
      </c>
      <c r="W13" s="121" t="s">
        <v>739</v>
      </c>
      <c r="X13" s="121" t="s">
        <v>740</v>
      </c>
      <c r="Y13" s="121" t="s">
        <v>741</v>
      </c>
      <c r="Z13" s="124" t="s">
        <v>77</v>
      </c>
      <c r="AA13" s="121" t="s">
        <v>669</v>
      </c>
      <c r="AB13" s="124" t="s">
        <v>79</v>
      </c>
      <c r="AC13" s="124" t="s">
        <v>74</v>
      </c>
      <c r="AD13" s="124" t="s">
        <v>106</v>
      </c>
      <c r="AE13" s="124" t="s">
        <v>81</v>
      </c>
      <c r="AF13" s="124" t="s">
        <v>281</v>
      </c>
      <c r="AG13" s="124" t="s">
        <v>281</v>
      </c>
      <c r="AH13" s="124" t="s">
        <v>281</v>
      </c>
      <c r="AI13" s="124" t="s">
        <v>83</v>
      </c>
      <c r="AJ13" s="124" t="s">
        <v>118</v>
      </c>
      <c r="AK13" s="117" t="s">
        <v>85</v>
      </c>
      <c r="AL13" s="126" t="s">
        <v>742</v>
      </c>
      <c r="AM13" s="127" t="s">
        <v>281</v>
      </c>
      <c r="AN13" s="126" t="s">
        <v>743</v>
      </c>
      <c r="AO13" s="126"/>
      <c r="AP13" s="126"/>
      <c r="AQ13" s="126"/>
      <c r="AR13" s="123"/>
      <c r="AS13" s="123"/>
      <c r="AT13" s="128" t="s">
        <v>744</v>
      </c>
      <c r="AU13" s="129">
        <f>E13</f>
        <v>0.25</v>
      </c>
      <c r="AV13" s="130"/>
      <c r="AW13" s="131"/>
      <c r="AX13" s="131"/>
      <c r="AY13" s="129">
        <f>H13</f>
        <v>0.25</v>
      </c>
      <c r="AZ13" s="132"/>
      <c r="BA13" s="123"/>
      <c r="BB13" s="123"/>
      <c r="BC13" s="130">
        <f>K13</f>
        <v>0.25</v>
      </c>
      <c r="BD13" s="130"/>
      <c r="BE13" s="131"/>
      <c r="BF13" s="131"/>
      <c r="BG13" s="133">
        <f>N13</f>
        <v>0.25</v>
      </c>
      <c r="BH13" s="129"/>
      <c r="BI13" s="134"/>
      <c r="BJ13" s="135"/>
    </row>
    <row r="14" spans="2:251" s="136" customFormat="1" ht="66" customHeight="1" x14ac:dyDescent="0.25">
      <c r="B14" s="116">
        <v>2</v>
      </c>
      <c r="C14" s="117" t="s">
        <v>1047</v>
      </c>
      <c r="D14" s="118">
        <v>0.15</v>
      </c>
      <c r="E14" s="120">
        <v>0.25</v>
      </c>
      <c r="F14" s="120"/>
      <c r="G14" s="121">
        <f>IF(ISERROR(F14/E14),"",(F14/E14))</f>
        <v>0</v>
      </c>
      <c r="H14" s="120">
        <v>0.25</v>
      </c>
      <c r="I14" s="120"/>
      <c r="J14" s="121">
        <f>IF(ISERROR(I14/H14),"",(I14/H14))</f>
        <v>0</v>
      </c>
      <c r="K14" s="120">
        <v>0.25</v>
      </c>
      <c r="L14" s="120"/>
      <c r="M14" s="121">
        <f>IF(ISERROR(L14/K14),"",(L14/K14))</f>
        <v>0</v>
      </c>
      <c r="N14" s="120">
        <v>0.25</v>
      </c>
      <c r="O14" s="120"/>
      <c r="P14" s="121">
        <f>IF(ISERROR(O14/N14),"",(O14/N14))</f>
        <v>0</v>
      </c>
      <c r="Q14" s="120">
        <v>1</v>
      </c>
      <c r="R14" s="120">
        <f t="shared" si="0"/>
        <v>0</v>
      </c>
      <c r="S14" s="122">
        <f>IF((IF(ISERROR(R14/Q14),0,(R14/Q14)))&gt;1,1,(IF(ISERROR(R14/Q14),0,(R14/Q14))))</f>
        <v>0</v>
      </c>
      <c r="T14" s="122">
        <f t="shared" ref="T14:T18" si="1">S14*D14</f>
        <v>0</v>
      </c>
      <c r="U14" s="492" t="s">
        <v>745</v>
      </c>
      <c r="V14" s="117" t="s">
        <v>746</v>
      </c>
      <c r="W14" s="121" t="s">
        <v>747</v>
      </c>
      <c r="X14" s="121" t="s">
        <v>748</v>
      </c>
      <c r="Y14" s="121" t="s">
        <v>749</v>
      </c>
      <c r="Z14" s="124" t="s">
        <v>77</v>
      </c>
      <c r="AA14" s="121" t="s">
        <v>669</v>
      </c>
      <c r="AB14" s="124" t="s">
        <v>79</v>
      </c>
      <c r="AC14" s="124" t="s">
        <v>74</v>
      </c>
      <c r="AD14" s="124" t="s">
        <v>149</v>
      </c>
      <c r="AE14" s="124" t="s">
        <v>100</v>
      </c>
      <c r="AF14" s="124" t="s">
        <v>281</v>
      </c>
      <c r="AG14" s="124" t="s">
        <v>281</v>
      </c>
      <c r="AH14" s="124" t="s">
        <v>281</v>
      </c>
      <c r="AI14" s="124" t="s">
        <v>83</v>
      </c>
      <c r="AJ14" s="124" t="s">
        <v>118</v>
      </c>
      <c r="AK14" s="117" t="s">
        <v>526</v>
      </c>
      <c r="AL14" s="126" t="s">
        <v>750</v>
      </c>
      <c r="AM14" s="127" t="s">
        <v>751</v>
      </c>
      <c r="AN14" s="126"/>
      <c r="AO14" s="126" t="s">
        <v>752</v>
      </c>
      <c r="AP14" s="126"/>
      <c r="AQ14" s="126" t="s">
        <v>109</v>
      </c>
      <c r="AR14" s="123" t="s">
        <v>753</v>
      </c>
      <c r="AS14" s="123"/>
      <c r="AT14" s="128" t="s">
        <v>744</v>
      </c>
      <c r="AU14" s="138"/>
      <c r="AV14" s="130"/>
      <c r="AW14" s="131"/>
      <c r="AX14" s="131"/>
      <c r="AY14" s="129"/>
      <c r="AZ14" s="132"/>
      <c r="BA14" s="123"/>
      <c r="BB14" s="123"/>
      <c r="BC14" s="130"/>
      <c r="BD14" s="130"/>
      <c r="BE14" s="131"/>
      <c r="BF14" s="131"/>
      <c r="BG14" s="129"/>
      <c r="BH14" s="129"/>
      <c r="BI14" s="134"/>
      <c r="BJ14" s="139"/>
    </row>
    <row r="15" spans="2:251" s="136" customFormat="1" ht="57" customHeight="1" x14ac:dyDescent="0.25">
      <c r="B15" s="116">
        <v>3</v>
      </c>
      <c r="C15" s="117" t="s">
        <v>1048</v>
      </c>
      <c r="D15" s="118">
        <v>0.1</v>
      </c>
      <c r="E15" s="120">
        <v>0</v>
      </c>
      <c r="F15" s="120"/>
      <c r="G15" s="121" t="str">
        <f t="shared" ref="G15:G18" si="2">IF(ISERROR(F15/E15),"",(F15/E15))</f>
        <v/>
      </c>
      <c r="H15" s="120">
        <v>0</v>
      </c>
      <c r="I15" s="120"/>
      <c r="J15" s="121" t="str">
        <f t="shared" ref="J15:J18" si="3">IF(ISERROR(I15/H15),"",(I15/H15))</f>
        <v/>
      </c>
      <c r="K15" s="120">
        <v>0</v>
      </c>
      <c r="L15" s="120"/>
      <c r="M15" s="121" t="str">
        <f t="shared" ref="M15:M18" si="4">IF(ISERROR(L15/K15),"",(L15/K15))</f>
        <v/>
      </c>
      <c r="N15" s="120">
        <v>1</v>
      </c>
      <c r="O15" s="120"/>
      <c r="P15" s="121">
        <f t="shared" ref="P15:P18" si="5">IF(ISERROR(O15/N15),"",(O15/N15))</f>
        <v>0</v>
      </c>
      <c r="Q15" s="120">
        <f t="shared" ref="Q15:Q18" si="6">SUM(E15,H15,K15,N15)</f>
        <v>1</v>
      </c>
      <c r="R15" s="120"/>
      <c r="S15" s="122">
        <f t="shared" ref="S15:S18" si="7">IF((IF(ISERROR(R15/Q15),0,(R15/Q15)))&gt;1,1,(IF(ISERROR(R15/Q15),0,(R15/Q15))))</f>
        <v>0</v>
      </c>
      <c r="T15" s="122">
        <f t="shared" si="1"/>
        <v>0</v>
      </c>
      <c r="U15" s="117" t="s">
        <v>754</v>
      </c>
      <c r="V15" s="117" t="s">
        <v>755</v>
      </c>
      <c r="W15" s="121" t="s">
        <v>756</v>
      </c>
      <c r="X15" s="121" t="s">
        <v>757</v>
      </c>
      <c r="Y15" s="121" t="s">
        <v>281</v>
      </c>
      <c r="Z15" s="124" t="s">
        <v>77</v>
      </c>
      <c r="AA15" s="119" t="s">
        <v>669</v>
      </c>
      <c r="AB15" s="124" t="s">
        <v>79</v>
      </c>
      <c r="AC15" s="124" t="s">
        <v>185</v>
      </c>
      <c r="AD15" s="124" t="s">
        <v>170</v>
      </c>
      <c r="AE15" s="124" t="s">
        <v>81</v>
      </c>
      <c r="AF15" s="124" t="s">
        <v>281</v>
      </c>
      <c r="AG15" s="124" t="s">
        <v>281</v>
      </c>
      <c r="AH15" s="124" t="s">
        <v>281</v>
      </c>
      <c r="AI15" s="124" t="s">
        <v>83</v>
      </c>
      <c r="AJ15" s="124" t="s">
        <v>118</v>
      </c>
      <c r="AK15" s="117" t="s">
        <v>85</v>
      </c>
      <c r="AL15" s="126"/>
      <c r="AM15" s="126" t="s">
        <v>281</v>
      </c>
      <c r="AN15" s="126"/>
      <c r="AO15" s="126" t="s">
        <v>558</v>
      </c>
      <c r="AP15" s="126" t="s">
        <v>87</v>
      </c>
      <c r="AQ15" s="126"/>
      <c r="AR15" s="123"/>
      <c r="AS15" s="123"/>
      <c r="AT15" s="128" t="s">
        <v>744</v>
      </c>
      <c r="AU15" s="133"/>
      <c r="AV15" s="130"/>
      <c r="AW15" s="131"/>
      <c r="AX15" s="131"/>
      <c r="AY15" s="129"/>
      <c r="AZ15" s="132"/>
      <c r="BA15" s="123"/>
      <c r="BB15" s="123"/>
      <c r="BC15" s="130"/>
      <c r="BD15" s="130"/>
      <c r="BE15" s="131"/>
      <c r="BF15" s="131"/>
      <c r="BG15" s="129"/>
      <c r="BH15" s="129"/>
      <c r="BI15" s="134"/>
      <c r="BJ15" s="139"/>
    </row>
    <row r="16" spans="2:251" s="136" customFormat="1" ht="56.25" customHeight="1" x14ac:dyDescent="0.25">
      <c r="B16" s="116">
        <v>4</v>
      </c>
      <c r="C16" s="117" t="s">
        <v>758</v>
      </c>
      <c r="D16" s="118">
        <v>0.15</v>
      </c>
      <c r="E16" s="120">
        <v>0.25</v>
      </c>
      <c r="F16" s="120"/>
      <c r="G16" s="121">
        <f t="shared" si="2"/>
        <v>0</v>
      </c>
      <c r="H16" s="120">
        <v>0.25</v>
      </c>
      <c r="I16" s="120"/>
      <c r="J16" s="121">
        <f t="shared" si="3"/>
        <v>0</v>
      </c>
      <c r="K16" s="120">
        <v>0.25</v>
      </c>
      <c r="L16" s="120"/>
      <c r="M16" s="121">
        <f t="shared" si="4"/>
        <v>0</v>
      </c>
      <c r="N16" s="120">
        <v>0.25</v>
      </c>
      <c r="O16" s="120"/>
      <c r="P16" s="121">
        <f t="shared" si="5"/>
        <v>0</v>
      </c>
      <c r="Q16" s="120">
        <f t="shared" si="6"/>
        <v>1</v>
      </c>
      <c r="R16" s="120"/>
      <c r="S16" s="122">
        <f t="shared" si="7"/>
        <v>0</v>
      </c>
      <c r="T16" s="122">
        <f t="shared" si="1"/>
        <v>0</v>
      </c>
      <c r="U16" s="117" t="s">
        <v>759</v>
      </c>
      <c r="V16" s="117" t="s">
        <v>760</v>
      </c>
      <c r="W16" s="121" t="s">
        <v>1050</v>
      </c>
      <c r="X16" s="778"/>
      <c r="Y16" s="778"/>
      <c r="Z16" s="124" t="s">
        <v>371</v>
      </c>
      <c r="AA16" s="119" t="s">
        <v>761</v>
      </c>
      <c r="AB16" s="124" t="s">
        <v>79</v>
      </c>
      <c r="AC16" s="124" t="s">
        <v>74</v>
      </c>
      <c r="AD16" s="124" t="s">
        <v>106</v>
      </c>
      <c r="AE16" s="124" t="s">
        <v>100</v>
      </c>
      <c r="AF16" s="347" t="s">
        <v>281</v>
      </c>
      <c r="AG16" s="124" t="s">
        <v>281</v>
      </c>
      <c r="AH16" s="124" t="s">
        <v>281</v>
      </c>
      <c r="AI16" s="124" t="s">
        <v>83</v>
      </c>
      <c r="AJ16" s="124" t="s">
        <v>118</v>
      </c>
      <c r="AK16" s="117" t="s">
        <v>85</v>
      </c>
      <c r="AL16" s="126" t="s">
        <v>762</v>
      </c>
      <c r="AM16" s="126"/>
      <c r="AN16" s="126"/>
      <c r="AO16" s="126" t="s">
        <v>558</v>
      </c>
      <c r="AP16" s="126"/>
      <c r="AQ16" s="126"/>
      <c r="AR16" s="123"/>
      <c r="AS16" s="123"/>
      <c r="AT16" s="125" t="s">
        <v>744</v>
      </c>
      <c r="AU16" s="133"/>
      <c r="AV16" s="130"/>
      <c r="AW16" s="131"/>
      <c r="AX16" s="131"/>
      <c r="AY16" s="129"/>
      <c r="AZ16" s="132"/>
      <c r="BA16" s="123"/>
      <c r="BB16" s="123"/>
      <c r="BC16" s="130"/>
      <c r="BD16" s="130"/>
      <c r="BE16" s="131"/>
      <c r="BF16" s="131"/>
      <c r="BG16" s="129"/>
      <c r="BH16" s="129"/>
      <c r="BI16" s="134"/>
      <c r="BJ16" s="139"/>
    </row>
    <row r="17" spans="2:63" s="136" customFormat="1" ht="96" customHeight="1" x14ac:dyDescent="0.25">
      <c r="B17" s="116">
        <v>5</v>
      </c>
      <c r="C17" s="117" t="s">
        <v>763</v>
      </c>
      <c r="D17" s="118">
        <v>0.15</v>
      </c>
      <c r="E17" s="120">
        <v>0.14000000000000001</v>
      </c>
      <c r="F17" s="120"/>
      <c r="G17" s="121">
        <f t="shared" si="2"/>
        <v>0</v>
      </c>
      <c r="H17" s="120">
        <v>0.34</v>
      </c>
      <c r="I17" s="120"/>
      <c r="J17" s="121">
        <f t="shared" si="3"/>
        <v>0</v>
      </c>
      <c r="K17" s="120">
        <v>0.33</v>
      </c>
      <c r="L17" s="120"/>
      <c r="M17" s="121">
        <f t="shared" si="4"/>
        <v>0</v>
      </c>
      <c r="N17" s="120">
        <v>0.19</v>
      </c>
      <c r="O17" s="120"/>
      <c r="P17" s="121">
        <f t="shared" si="5"/>
        <v>0</v>
      </c>
      <c r="Q17" s="120">
        <f t="shared" si="6"/>
        <v>1</v>
      </c>
      <c r="R17" s="120"/>
      <c r="S17" s="122">
        <f t="shared" si="7"/>
        <v>0</v>
      </c>
      <c r="T17" s="122">
        <f t="shared" si="1"/>
        <v>0</v>
      </c>
      <c r="U17" s="117" t="s">
        <v>764</v>
      </c>
      <c r="V17" s="117" t="s">
        <v>765</v>
      </c>
      <c r="W17" s="121" t="s">
        <v>1051</v>
      </c>
      <c r="X17" s="123" t="s">
        <v>766</v>
      </c>
      <c r="Y17" s="123" t="s">
        <v>767</v>
      </c>
      <c r="Z17" s="124" t="s">
        <v>77</v>
      </c>
      <c r="AA17" s="123" t="s">
        <v>669</v>
      </c>
      <c r="AB17" s="124" t="s">
        <v>79</v>
      </c>
      <c r="AC17" s="124" t="s">
        <v>74</v>
      </c>
      <c r="AD17" s="124" t="s">
        <v>80</v>
      </c>
      <c r="AE17" s="124" t="s">
        <v>81</v>
      </c>
      <c r="AF17" s="347" t="s">
        <v>281</v>
      </c>
      <c r="AG17" s="124" t="s">
        <v>281</v>
      </c>
      <c r="AH17" s="124" t="s">
        <v>281</v>
      </c>
      <c r="AI17" s="124" t="s">
        <v>83</v>
      </c>
      <c r="AJ17" s="124" t="s">
        <v>118</v>
      </c>
      <c r="AK17" s="117" t="s">
        <v>85</v>
      </c>
      <c r="AL17" s="126" t="s">
        <v>762</v>
      </c>
      <c r="AM17" s="126"/>
      <c r="AN17" s="126" t="s">
        <v>768</v>
      </c>
      <c r="AO17" s="126" t="s">
        <v>558</v>
      </c>
      <c r="AP17" s="126" t="s">
        <v>87</v>
      </c>
      <c r="AQ17" s="126"/>
      <c r="AR17" s="123"/>
      <c r="AS17" s="123"/>
      <c r="AT17" s="125" t="s">
        <v>744</v>
      </c>
      <c r="AU17" s="133"/>
      <c r="AV17" s="130"/>
      <c r="AW17" s="131"/>
      <c r="AX17" s="131"/>
      <c r="AY17" s="129"/>
      <c r="AZ17" s="132"/>
      <c r="BA17" s="123"/>
      <c r="BB17" s="123"/>
      <c r="BC17" s="130"/>
      <c r="BD17" s="130"/>
      <c r="BE17" s="131"/>
      <c r="BF17" s="131"/>
      <c r="BG17" s="129"/>
      <c r="BH17" s="129"/>
      <c r="BI17" s="134"/>
      <c r="BJ17" s="139"/>
    </row>
    <row r="18" spans="2:63" s="136" customFormat="1" ht="81.75" customHeight="1" thickBot="1" x14ac:dyDescent="0.3">
      <c r="B18" s="140">
        <v>6</v>
      </c>
      <c r="C18" s="141" t="s">
        <v>1049</v>
      </c>
      <c r="D18" s="142">
        <v>0.05</v>
      </c>
      <c r="E18" s="143">
        <v>0.25</v>
      </c>
      <c r="F18" s="143"/>
      <c r="G18" s="144">
        <f t="shared" si="2"/>
        <v>0</v>
      </c>
      <c r="H18" s="143">
        <v>0.25</v>
      </c>
      <c r="I18" s="143"/>
      <c r="J18" s="144">
        <f t="shared" si="3"/>
        <v>0</v>
      </c>
      <c r="K18" s="143">
        <v>0.25</v>
      </c>
      <c r="L18" s="143"/>
      <c r="M18" s="144">
        <f t="shared" si="4"/>
        <v>0</v>
      </c>
      <c r="N18" s="143">
        <v>0.25</v>
      </c>
      <c r="O18" s="143"/>
      <c r="P18" s="144">
        <f t="shared" si="5"/>
        <v>0</v>
      </c>
      <c r="Q18" s="143">
        <f t="shared" si="6"/>
        <v>1</v>
      </c>
      <c r="R18" s="143"/>
      <c r="S18" s="145">
        <f t="shared" si="7"/>
        <v>0</v>
      </c>
      <c r="T18" s="145">
        <f t="shared" si="1"/>
        <v>0</v>
      </c>
      <c r="U18" s="141" t="s">
        <v>769</v>
      </c>
      <c r="V18" s="141" t="s">
        <v>723</v>
      </c>
      <c r="W18" s="144" t="s">
        <v>1052</v>
      </c>
      <c r="X18" s="146" t="s">
        <v>770</v>
      </c>
      <c r="Y18" s="146" t="s">
        <v>724</v>
      </c>
      <c r="Z18" s="147" t="s">
        <v>77</v>
      </c>
      <c r="AA18" s="146" t="s">
        <v>669</v>
      </c>
      <c r="AB18" s="147" t="s">
        <v>79</v>
      </c>
      <c r="AC18" s="147" t="s">
        <v>74</v>
      </c>
      <c r="AD18" s="147" t="s">
        <v>106</v>
      </c>
      <c r="AE18" s="147" t="s">
        <v>81</v>
      </c>
      <c r="AF18" s="186">
        <v>1</v>
      </c>
      <c r="AG18" s="147">
        <v>2020</v>
      </c>
      <c r="AH18" s="147">
        <v>2021</v>
      </c>
      <c r="AI18" s="147" t="s">
        <v>83</v>
      </c>
      <c r="AJ18" s="147" t="s">
        <v>118</v>
      </c>
      <c r="AK18" s="141" t="s">
        <v>85</v>
      </c>
      <c r="AL18" s="150"/>
      <c r="AM18" s="150"/>
      <c r="AN18" s="150"/>
      <c r="AO18" s="150"/>
      <c r="AP18" s="150" t="s">
        <v>305</v>
      </c>
      <c r="AQ18" s="150"/>
      <c r="AR18" s="146"/>
      <c r="AS18" s="146"/>
      <c r="AT18" s="151" t="s">
        <v>744</v>
      </c>
      <c r="AU18" s="152"/>
      <c r="AV18" s="153"/>
      <c r="AW18" s="154"/>
      <c r="AX18" s="154"/>
      <c r="AY18" s="155"/>
      <c r="AZ18" s="156"/>
      <c r="BA18" s="146"/>
      <c r="BB18" s="146"/>
      <c r="BC18" s="153"/>
      <c r="BD18" s="153"/>
      <c r="BE18" s="154"/>
      <c r="BF18" s="154"/>
      <c r="BG18" s="155"/>
      <c r="BH18" s="155"/>
      <c r="BI18" s="157"/>
      <c r="BJ18" s="158"/>
    </row>
    <row r="19" spans="2:63" s="106" customFormat="1" ht="11.65" customHeight="1" x14ac:dyDescent="0.25">
      <c r="B19" s="102"/>
      <c r="C19" s="103"/>
      <c r="D19" s="104">
        <f>SUM(D13:D18)</f>
        <v>1</v>
      </c>
      <c r="E19" s="78"/>
      <c r="F19" s="78"/>
      <c r="G19" s="78"/>
      <c r="H19" s="78"/>
      <c r="I19" s="78"/>
      <c r="J19" s="78"/>
      <c r="K19" s="78"/>
      <c r="L19" s="78"/>
      <c r="M19" s="78"/>
      <c r="N19" s="78"/>
      <c r="O19" s="78"/>
      <c r="P19" s="78"/>
      <c r="Q19" s="78"/>
      <c r="R19" s="78"/>
      <c r="S19" s="78"/>
      <c r="T19" s="78"/>
      <c r="U19" s="103"/>
      <c r="V19" s="103"/>
      <c r="W19" s="78"/>
      <c r="X19" s="78"/>
      <c r="Y19" s="78"/>
      <c r="Z19" s="102"/>
      <c r="AA19" s="75"/>
      <c r="AB19" s="78"/>
      <c r="AC19" s="78"/>
      <c r="AD19" s="78"/>
      <c r="AE19" s="78"/>
      <c r="AF19" s="75"/>
      <c r="AG19" s="75"/>
      <c r="AH19" s="75"/>
      <c r="AI19" s="78"/>
      <c r="AJ19" s="78"/>
      <c r="AK19" s="103"/>
      <c r="AL19" s="105"/>
      <c r="AM19" s="105"/>
      <c r="AN19" s="105"/>
      <c r="AO19" s="105"/>
      <c r="AP19" s="103"/>
      <c r="AQ19" s="103"/>
      <c r="AR19" s="75"/>
      <c r="AS19" s="75"/>
      <c r="AT19" s="75"/>
      <c r="BE19" s="159"/>
      <c r="BF19" s="106">
        <f>12+4+2+6+6+11+4+1+5+2+5+5+8+5</f>
        <v>76</v>
      </c>
      <c r="BK19" s="75"/>
    </row>
    <row r="20" spans="2:63" s="106" customFormat="1" ht="11.65" customHeight="1" x14ac:dyDescent="0.25">
      <c r="B20" s="102"/>
      <c r="C20" s="103"/>
      <c r="D20" s="104"/>
      <c r="E20" s="78"/>
      <c r="F20" s="78"/>
      <c r="G20" s="78"/>
      <c r="H20" s="78"/>
      <c r="I20" s="78"/>
      <c r="J20" s="78"/>
      <c r="K20" s="78"/>
      <c r="L20" s="78"/>
      <c r="M20" s="78"/>
      <c r="N20" s="78"/>
      <c r="O20" s="78"/>
      <c r="P20" s="78"/>
      <c r="Q20" s="78"/>
      <c r="R20" s="78"/>
      <c r="S20" s="78"/>
      <c r="T20" s="78"/>
      <c r="U20" s="103"/>
      <c r="V20" s="103"/>
      <c r="W20" s="78"/>
      <c r="X20" s="78"/>
      <c r="Y20" s="78"/>
      <c r="Z20" s="102"/>
      <c r="AA20" s="75"/>
      <c r="AB20" s="78"/>
      <c r="AC20" s="78"/>
      <c r="AD20" s="78"/>
      <c r="AE20" s="78"/>
      <c r="AF20" s="75"/>
      <c r="AG20" s="75"/>
      <c r="AH20" s="75"/>
      <c r="AI20" s="78"/>
      <c r="AJ20" s="78"/>
      <c r="AK20" s="103"/>
      <c r="AL20" s="105"/>
      <c r="AM20" s="105"/>
      <c r="AN20" s="105"/>
      <c r="AO20" s="105"/>
      <c r="AP20" s="103"/>
      <c r="AQ20" s="103"/>
      <c r="AR20" s="75"/>
      <c r="AS20" s="75"/>
      <c r="AT20" s="75"/>
      <c r="BE20" s="159"/>
      <c r="BK20" s="75"/>
    </row>
    <row r="21" spans="2:63" s="106" customFormat="1" ht="11.65" customHeight="1" x14ac:dyDescent="0.25">
      <c r="B21" s="102"/>
      <c r="C21" s="160"/>
      <c r="D21" s="104"/>
      <c r="E21" s="78"/>
      <c r="F21" s="78"/>
      <c r="G21" s="78"/>
      <c r="H21" s="78"/>
      <c r="I21" s="78"/>
      <c r="J21" s="78"/>
      <c r="K21" s="78"/>
      <c r="L21" s="78"/>
      <c r="M21" s="78"/>
      <c r="N21" s="78"/>
      <c r="O21" s="78"/>
      <c r="P21" s="78"/>
      <c r="Q21" s="78"/>
      <c r="R21" s="78"/>
      <c r="S21" s="78"/>
      <c r="T21" s="78"/>
      <c r="U21" s="103"/>
      <c r="V21" s="103"/>
      <c r="W21" s="78"/>
      <c r="X21" s="78"/>
      <c r="Y21" s="78"/>
      <c r="Z21" s="102"/>
      <c r="AA21" s="75"/>
      <c r="AB21" s="78"/>
      <c r="AC21" s="78"/>
      <c r="AD21" s="78"/>
      <c r="AE21" s="78"/>
      <c r="AF21" s="75"/>
      <c r="AG21" s="75"/>
      <c r="AH21" s="75"/>
      <c r="AI21" s="78"/>
      <c r="AJ21" s="78"/>
      <c r="AK21" s="103"/>
      <c r="AL21" s="105"/>
      <c r="AM21" s="105"/>
      <c r="AN21" s="105"/>
      <c r="AO21" s="105"/>
      <c r="AP21" s="103"/>
      <c r="AQ21" s="103"/>
      <c r="AR21" s="75"/>
      <c r="AS21" s="75"/>
      <c r="AT21" s="75"/>
      <c r="BE21" s="159"/>
      <c r="BK21" s="75"/>
    </row>
    <row r="22" spans="2:63" s="106" customFormat="1" ht="11.65" customHeight="1" x14ac:dyDescent="0.25">
      <c r="B22" s="102"/>
      <c r="C22" s="103"/>
      <c r="D22" s="104"/>
      <c r="E22" s="78"/>
      <c r="F22" s="78"/>
      <c r="G22" s="78"/>
      <c r="H22" s="78"/>
      <c r="I22" s="78"/>
      <c r="J22" s="78"/>
      <c r="K22" s="78"/>
      <c r="L22" s="78"/>
      <c r="M22" s="78"/>
      <c r="N22" s="78"/>
      <c r="O22" s="78"/>
      <c r="P22" s="78"/>
      <c r="Q22" s="78"/>
      <c r="R22" s="78"/>
      <c r="S22" s="78"/>
      <c r="T22" s="78"/>
      <c r="U22" s="103"/>
      <c r="V22" s="103"/>
      <c r="W22" s="78"/>
      <c r="X22" s="78"/>
      <c r="Y22" s="78"/>
      <c r="Z22" s="102"/>
      <c r="AA22" s="75"/>
      <c r="AB22" s="78"/>
      <c r="AC22" s="78"/>
      <c r="AD22" s="78"/>
      <c r="AE22" s="78"/>
      <c r="AF22" s="75"/>
      <c r="AG22" s="75"/>
      <c r="AH22" s="75"/>
      <c r="AI22" s="78"/>
      <c r="AJ22" s="78"/>
      <c r="AK22" s="103"/>
      <c r="AL22" s="105"/>
      <c r="AM22" s="105"/>
      <c r="AN22" s="105"/>
      <c r="AO22" s="105"/>
      <c r="AP22" s="103"/>
      <c r="AQ22" s="103"/>
      <c r="AR22" s="75"/>
      <c r="AS22" s="75"/>
      <c r="AT22" s="75"/>
      <c r="BE22" s="161"/>
      <c r="BK22" s="75"/>
    </row>
    <row r="23" spans="2:63" s="106" customFormat="1" ht="11.6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5"/>
      <c r="AT23" s="75"/>
      <c r="BE23" s="159"/>
      <c r="BK23" s="75"/>
    </row>
    <row r="24" spans="2:63"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5"/>
      <c r="AT24" s="75"/>
      <c r="BE24" s="159"/>
      <c r="BK24" s="75"/>
    </row>
    <row r="25" spans="2:63"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5"/>
      <c r="AT25" s="75"/>
      <c r="BE25" s="159"/>
      <c r="BK25" s="75"/>
    </row>
    <row r="26" spans="2:63" s="106" customFormat="1" ht="11.6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5"/>
      <c r="AT26" s="75"/>
      <c r="BE26" s="159"/>
      <c r="BK26" s="75"/>
    </row>
    <row r="27" spans="2:63" s="106" customFormat="1" ht="11.65" customHeight="1" x14ac:dyDescent="0.25">
      <c r="B27" s="102"/>
      <c r="C27" s="103"/>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5"/>
      <c r="AT27" s="75"/>
      <c r="BE27" s="159"/>
      <c r="BK27" s="75"/>
    </row>
    <row r="28" spans="2:63" s="106" customFormat="1" ht="14.1" customHeight="1" x14ac:dyDescent="0.25">
      <c r="B28" s="102"/>
      <c r="C28" s="103"/>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5"/>
      <c r="AT28" s="75"/>
      <c r="BE28" s="159"/>
      <c r="BK28" s="75"/>
    </row>
    <row r="29" spans="2:63" s="106" customFormat="1" ht="11.65" customHeight="1" x14ac:dyDescent="0.25">
      <c r="B29" s="102"/>
      <c r="C29" s="162"/>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5"/>
      <c r="AT29" s="75"/>
      <c r="BK29" s="75"/>
    </row>
    <row r="30" spans="2:63" s="106" customFormat="1" ht="11.6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5"/>
      <c r="AT30" s="75"/>
      <c r="BK30" s="75"/>
    </row>
    <row r="31" spans="2:63"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5"/>
      <c r="AT31" s="75"/>
      <c r="BK31" s="75"/>
    </row>
    <row r="32" spans="2:63" s="106" customFormat="1" ht="11.65"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5"/>
      <c r="AT32" s="75"/>
      <c r="BK32" s="75"/>
    </row>
    <row r="33" spans="2:63" s="106" customFormat="1" ht="11.65"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5"/>
      <c r="AT33" s="75"/>
      <c r="BK33" s="75"/>
    </row>
    <row r="34" spans="2:63" s="106" customFormat="1" ht="12.6"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5"/>
      <c r="AT34" s="75"/>
      <c r="BK34" s="75"/>
    </row>
    <row r="35" spans="2:63" s="106" customFormat="1" ht="12.6"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5"/>
      <c r="AT35" s="75"/>
      <c r="BK35" s="75"/>
    </row>
    <row r="36" spans="2:63" s="106" customFormat="1" ht="11.65" customHeight="1" x14ac:dyDescent="0.25">
      <c r="B36" s="102"/>
      <c r="C36" s="103"/>
      <c r="D36" s="104"/>
      <c r="E36" s="78"/>
      <c r="F36" s="78"/>
      <c r="G36" s="78"/>
      <c r="H36" s="78"/>
      <c r="I36" s="78"/>
      <c r="J36" s="78"/>
      <c r="K36" s="78"/>
      <c r="L36" s="78"/>
      <c r="M36" s="78"/>
      <c r="N36" s="78"/>
      <c r="O36" s="78"/>
      <c r="P36" s="78"/>
      <c r="Q36" s="78"/>
      <c r="R36" s="78"/>
      <c r="S36" s="78"/>
      <c r="T36" s="78"/>
      <c r="U36" s="103"/>
      <c r="V36" s="103"/>
      <c r="W36" s="78"/>
      <c r="X36" s="78"/>
      <c r="Y36" s="78"/>
      <c r="Z36" s="102"/>
      <c r="AA36" s="75"/>
      <c r="AB36" s="78"/>
      <c r="AC36" s="78"/>
      <c r="AD36" s="78"/>
      <c r="AE36" s="78"/>
      <c r="AF36" s="75"/>
      <c r="AG36" s="75"/>
      <c r="AH36" s="75"/>
      <c r="AI36" s="78"/>
      <c r="AJ36" s="78"/>
      <c r="AK36" s="103"/>
      <c r="AL36" s="105"/>
      <c r="AM36" s="105"/>
      <c r="AN36" s="105"/>
      <c r="AO36" s="105"/>
      <c r="AP36" s="103"/>
      <c r="AQ36" s="103"/>
      <c r="AR36" s="75"/>
      <c r="AS36" s="75"/>
      <c r="AT36" s="75"/>
      <c r="BK36" s="75"/>
    </row>
    <row r="37" spans="2:63" s="106" customFormat="1" ht="11.65" customHeight="1" x14ac:dyDescent="0.25">
      <c r="B37" s="102"/>
      <c r="C37" s="103"/>
      <c r="D37" s="104"/>
      <c r="E37" s="78"/>
      <c r="F37" s="78"/>
      <c r="G37" s="78"/>
      <c r="H37" s="78"/>
      <c r="I37" s="78"/>
      <c r="J37" s="78"/>
      <c r="K37" s="78"/>
      <c r="L37" s="78"/>
      <c r="M37" s="78"/>
      <c r="N37" s="78"/>
      <c r="O37" s="78"/>
      <c r="P37" s="78"/>
      <c r="Q37" s="78"/>
      <c r="R37" s="78"/>
      <c r="S37" s="78"/>
      <c r="T37" s="78"/>
      <c r="U37" s="103"/>
      <c r="V37" s="103"/>
      <c r="W37" s="78"/>
      <c r="X37" s="78"/>
      <c r="Y37" s="78"/>
      <c r="Z37" s="102"/>
      <c r="AA37" s="75"/>
      <c r="AB37" s="78"/>
      <c r="AC37" s="78"/>
      <c r="AD37" s="78"/>
      <c r="AE37" s="78"/>
      <c r="AF37" s="75"/>
      <c r="AG37" s="75"/>
      <c r="AH37" s="75"/>
      <c r="AI37" s="78"/>
      <c r="AJ37" s="78"/>
      <c r="AK37" s="103"/>
      <c r="AL37" s="105"/>
      <c r="AM37" s="105"/>
      <c r="AN37" s="105"/>
      <c r="AO37" s="105"/>
      <c r="AP37" s="103"/>
      <c r="AQ37" s="103"/>
      <c r="AR37" s="75"/>
      <c r="AS37" s="75"/>
      <c r="AT37" s="75"/>
      <c r="BK37" s="75"/>
    </row>
    <row r="38" spans="2:63" s="106" customFormat="1" ht="14.1" customHeight="1" x14ac:dyDescent="0.25">
      <c r="C38" s="105"/>
      <c r="D38" s="75"/>
      <c r="E38" s="75"/>
      <c r="F38" s="75"/>
      <c r="G38" s="75"/>
      <c r="H38" s="75"/>
      <c r="I38" s="75"/>
      <c r="J38" s="75"/>
      <c r="K38" s="75"/>
      <c r="L38" s="75"/>
      <c r="M38" s="75"/>
      <c r="N38" s="75"/>
      <c r="O38" s="75"/>
      <c r="P38" s="75"/>
      <c r="Q38" s="75"/>
      <c r="R38" s="75"/>
      <c r="S38" s="75"/>
      <c r="T38" s="75"/>
      <c r="U38" s="105"/>
      <c r="V38" s="105"/>
      <c r="W38" s="75"/>
      <c r="X38" s="75"/>
      <c r="Y38" s="75"/>
      <c r="Z38" s="102"/>
      <c r="AA38" s="75"/>
      <c r="AB38" s="78"/>
      <c r="AC38" s="78"/>
      <c r="AD38" s="78"/>
      <c r="AE38" s="78"/>
      <c r="AF38" s="75"/>
      <c r="AG38" s="75"/>
      <c r="AH38" s="75"/>
      <c r="AI38" s="78"/>
      <c r="AJ38" s="78"/>
      <c r="AK38" s="103"/>
      <c r="AL38" s="105"/>
      <c r="AM38" s="105"/>
      <c r="AN38" s="105"/>
      <c r="AO38" s="105"/>
      <c r="AP38" s="103"/>
      <c r="AQ38" s="103"/>
      <c r="AR38" s="75"/>
      <c r="AS38" s="75"/>
      <c r="AT38" s="75"/>
      <c r="BK38" s="75"/>
    </row>
    <row r="39" spans="2:63" s="106" customFormat="1" ht="11.65" customHeight="1" x14ac:dyDescent="0.25">
      <c r="C39" s="105"/>
      <c r="D39" s="75"/>
      <c r="E39" s="75"/>
      <c r="F39" s="75"/>
      <c r="G39" s="75"/>
      <c r="H39" s="75"/>
      <c r="I39" s="75"/>
      <c r="J39" s="75"/>
      <c r="K39" s="75"/>
      <c r="L39" s="75"/>
      <c r="M39" s="75"/>
      <c r="N39" s="75"/>
      <c r="O39" s="75"/>
      <c r="P39" s="75"/>
      <c r="Q39" s="75"/>
      <c r="R39" s="75"/>
      <c r="S39" s="75"/>
      <c r="T39" s="75"/>
      <c r="U39" s="105"/>
      <c r="V39" s="105"/>
      <c r="W39" s="75"/>
      <c r="X39" s="75"/>
      <c r="Y39" s="75"/>
      <c r="Z39" s="102"/>
      <c r="AA39" s="75"/>
      <c r="AB39" s="78"/>
      <c r="AC39" s="78"/>
      <c r="AD39" s="78"/>
      <c r="AE39" s="78"/>
      <c r="AF39" s="75"/>
      <c r="AG39" s="75"/>
      <c r="AH39" s="75"/>
      <c r="AI39" s="78"/>
      <c r="AJ39" s="78"/>
      <c r="AK39" s="103"/>
      <c r="AL39" s="105"/>
      <c r="AM39" s="105"/>
      <c r="AN39" s="105"/>
      <c r="AO39" s="105"/>
      <c r="AP39" s="103"/>
      <c r="AQ39" s="103"/>
      <c r="AR39" s="75"/>
      <c r="AS39" s="75"/>
      <c r="AT39" s="75"/>
      <c r="BK39" s="75"/>
    </row>
    <row r="40" spans="2:63" s="106" customFormat="1" ht="11.65" customHeight="1" x14ac:dyDescent="0.25">
      <c r="C40" s="105"/>
      <c r="D40" s="75"/>
      <c r="E40" s="75"/>
      <c r="F40" s="75"/>
      <c r="G40" s="75"/>
      <c r="H40" s="75"/>
      <c r="I40" s="75"/>
      <c r="J40" s="75"/>
      <c r="K40" s="75"/>
      <c r="L40" s="75"/>
      <c r="M40" s="75"/>
      <c r="N40" s="75"/>
      <c r="O40" s="75"/>
      <c r="P40" s="75"/>
      <c r="Q40" s="75"/>
      <c r="R40" s="75"/>
      <c r="S40" s="75"/>
      <c r="T40" s="75"/>
      <c r="U40" s="105"/>
      <c r="V40" s="105"/>
      <c r="W40" s="75"/>
      <c r="X40" s="75"/>
      <c r="Y40" s="75"/>
      <c r="Z40" s="102"/>
      <c r="AA40" s="75"/>
      <c r="AB40" s="78"/>
      <c r="AC40" s="78"/>
      <c r="AD40" s="78"/>
      <c r="AE40" s="78"/>
      <c r="AF40" s="75"/>
      <c r="AG40" s="75"/>
      <c r="AH40" s="75"/>
      <c r="AI40" s="78"/>
      <c r="AJ40" s="78"/>
      <c r="AK40" s="103"/>
      <c r="AL40" s="105"/>
      <c r="AM40" s="105"/>
      <c r="AN40" s="105"/>
      <c r="AO40" s="105"/>
      <c r="AP40" s="103"/>
      <c r="AQ40" s="103"/>
      <c r="AR40" s="75"/>
      <c r="AS40" s="75"/>
      <c r="AT40" s="75"/>
      <c r="BK40" s="75"/>
    </row>
    <row r="41" spans="2:63" s="106" customFormat="1" ht="11.65" customHeight="1" x14ac:dyDescent="0.25">
      <c r="C41" s="105"/>
      <c r="D41" s="75"/>
      <c r="E41" s="75"/>
      <c r="F41" s="75"/>
      <c r="G41" s="75"/>
      <c r="H41" s="75"/>
      <c r="I41" s="75"/>
      <c r="J41" s="75"/>
      <c r="K41" s="75"/>
      <c r="L41" s="75"/>
      <c r="M41" s="75"/>
      <c r="N41" s="75"/>
      <c r="O41" s="75"/>
      <c r="P41" s="75"/>
      <c r="Q41" s="75"/>
      <c r="R41" s="75"/>
      <c r="S41" s="75"/>
      <c r="T41" s="75"/>
      <c r="U41" s="105"/>
      <c r="V41" s="105"/>
      <c r="W41" s="75"/>
      <c r="X41" s="75"/>
      <c r="Y41" s="75"/>
      <c r="Z41" s="102"/>
      <c r="AA41" s="75"/>
      <c r="AB41" s="78"/>
      <c r="AC41" s="78"/>
      <c r="AD41" s="78"/>
      <c r="AE41" s="78"/>
      <c r="AF41" s="75"/>
      <c r="AG41" s="75"/>
      <c r="AH41" s="75"/>
      <c r="AI41" s="78"/>
      <c r="AJ41" s="78"/>
      <c r="AK41" s="103"/>
      <c r="AL41" s="105"/>
      <c r="AM41" s="105"/>
      <c r="AN41" s="105"/>
      <c r="AO41" s="105"/>
      <c r="AP41" s="103"/>
      <c r="AQ41" s="103"/>
      <c r="AR41" s="75"/>
      <c r="AS41" s="75"/>
      <c r="AT41" s="75"/>
      <c r="BK41" s="75"/>
    </row>
  </sheetData>
  <sheetProtection selectLockedCells="1" selectUnlockedCells="1"/>
  <mergeCells count="59">
    <mergeCell ref="AT11:AT12"/>
    <mergeCell ref="AU11:AX11"/>
    <mergeCell ref="AY11:BB11"/>
    <mergeCell ref="BC11:BF11"/>
    <mergeCell ref="BG11:BJ11"/>
    <mergeCell ref="X16:Y16"/>
    <mergeCell ref="AF11:AH11"/>
    <mergeCell ref="AI11:AI12"/>
    <mergeCell ref="AJ11:AJ12"/>
    <mergeCell ref="AK11:AQ11"/>
    <mergeCell ref="X11:Y11"/>
    <mergeCell ref="AS11:AS12"/>
    <mergeCell ref="Z11:Z12"/>
    <mergeCell ref="AA11:AA12"/>
    <mergeCell ref="AB11:AB12"/>
    <mergeCell ref="AC11:AC12"/>
    <mergeCell ref="AD11:AD12"/>
    <mergeCell ref="AE11:AE12"/>
    <mergeCell ref="K11:M11"/>
    <mergeCell ref="B8:C8"/>
    <mergeCell ref="D8:AL8"/>
    <mergeCell ref="AN8:AT8"/>
    <mergeCell ref="B9:AT9"/>
    <mergeCell ref="B11:B12"/>
    <mergeCell ref="C11:C12"/>
    <mergeCell ref="D11:D12"/>
    <mergeCell ref="E11:G11"/>
    <mergeCell ref="H11:J11"/>
    <mergeCell ref="N11:P11"/>
    <mergeCell ref="Q11:S11"/>
    <mergeCell ref="U11:U12"/>
    <mergeCell ref="V11:V12"/>
    <mergeCell ref="W11:W12"/>
    <mergeCell ref="AR11:AR12"/>
    <mergeCell ref="AU9:BJ9"/>
    <mergeCell ref="B10:D10"/>
    <mergeCell ref="E10:T10"/>
    <mergeCell ref="U10:AT10"/>
    <mergeCell ref="AU10:BJ10"/>
    <mergeCell ref="B2:B6"/>
    <mergeCell ref="C2:Q4"/>
    <mergeCell ref="R2:AI4"/>
    <mergeCell ref="AJ2:AU2"/>
    <mergeCell ref="AV2:BJ2"/>
    <mergeCell ref="AJ3:AU3"/>
    <mergeCell ref="AV3:BJ3"/>
    <mergeCell ref="AJ4:AU4"/>
    <mergeCell ref="AV4:BJ4"/>
    <mergeCell ref="C5:Q6"/>
    <mergeCell ref="R5:AI6"/>
    <mergeCell ref="AJ5:AU6"/>
    <mergeCell ref="AV5:BJ6"/>
    <mergeCell ref="AM7:AT7"/>
    <mergeCell ref="AU7:BJ8"/>
    <mergeCell ref="B7:C7"/>
    <mergeCell ref="D7:Z7"/>
    <mergeCell ref="AA7:AB7"/>
    <mergeCell ref="AC7:AJ7"/>
    <mergeCell ref="AK7:AL7"/>
  </mergeCells>
  <dataValidations count="10">
    <dataValidation type="list" operator="equal" allowBlank="1" showErrorMessage="1" sqref="AP19:AQ4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9:Z41">
      <formula1>"Eficacia,Eficiencia,Efectividad,"</formula1>
      <formula2>0</formula2>
    </dataValidation>
    <dataValidation operator="equal" allowBlank="1" showErrorMessage="1" sqref="AK7">
      <formula1>0</formula1>
      <formula2>0</formula2>
    </dataValidation>
    <dataValidation type="list" operator="equal" allowBlank="1" showErrorMessage="1" sqref="AK19:AK4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1">
      <formula1>"Alcaldía Local,Central,Sectorial,"</formula1>
      <formula2>0</formula2>
    </dataValidation>
    <dataValidation type="list" operator="equal" allowBlank="1" showErrorMessage="1" sqref="AC13:AC41">
      <formula1>"Coeficiente,Índice o razón,Porcentaje,Tasa,Valor absoluto"</formula1>
      <formula2>0</formula2>
    </dataValidation>
    <dataValidation type="list" operator="equal" allowBlank="1" showErrorMessage="1" sqref="AD13:AD41">
      <formula1>"Diario,Semanal,Mensual,Bimestral ,Trimestral,Semestral ,Anual"</formula1>
      <formula2>0</formula2>
    </dataValidation>
    <dataValidation type="list" operator="equal" allowBlank="1" showErrorMessage="1" sqref="AE13:AE41">
      <formula1>"Alta ,Media ,Baja"</formula1>
      <formula2>0</formula2>
    </dataValidation>
    <dataValidation type="list" operator="equal" allowBlank="1" showErrorMessage="1" sqref="AI13:AI41">
      <formula1>"Gestión"</formula1>
      <formula2>0</formula2>
    </dataValidation>
    <dataValidation type="list" operator="equal" allowBlank="1" showErrorMessage="1" sqref="AJ13:AJ41">
      <formula1>",Distrital ,Dsitrital-Rural ,Distrital- Urbano,Entidad ,Localidad,UPZ,Departamental,Regional,Nacional"</formula1>
      <formula2>0</formula2>
    </dataValidation>
  </dataValidations>
  <printOptions horizontalCentered="1" verticalCentered="1"/>
  <pageMargins left="0.25" right="0.25" top="0.75" bottom="0.75" header="0.3" footer="0.3"/>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CPAD\OAP\POA\[4.3 DBSCAJ Bienes 17-01-2022.xlsx]datos'!#REF!</xm:f>
          </x14:formula1>
          <xm:sqref>AO15:AO18 AK13:AK18 AO13</xm:sqref>
        </x14:dataValidation>
        <x14:dataValidation type="list" operator="equal" allowBlank="1" showErrorMessage="1">
          <x14:formula1>
            <xm:f>'D:\AAA SDSCJ CPAD\OAP\POA\[4.3 DBSCAJ Bienes 17-01-2022.xlsx]datos'!#REF!</xm:f>
          </x14:formula1>
          <xm:sqref>AP13:AQ18</xm:sqref>
        </x14:dataValidation>
        <x14:dataValidation type="list" errorStyle="information" operator="equal" showInputMessage="1" showErrorMessage="1" prompt="Escoja el Proceso del Menú desplegable">
          <x14:formula1>
            <xm:f>'D:\AAA SDSCJ CPAD\OAP\POA\[4.2 DOF Operaciones 20-01-2022.xlsx]datos'!#REF!</xm:f>
          </x14:formula1>
          <xm:sqref>D7:Z7</xm:sqref>
        </x14:dataValidation>
        <x14:dataValidation type="list" allowBlank="1" showInputMessage="1" showErrorMessage="1">
          <x14:formula1>
            <xm:f>'D:\AAA SDSCJ CPAD\OAP\POA\[4.2 DOF Operaciones 20-01-2022.xlsx]datos'!#REF!</xm:f>
          </x14:formula1>
          <xm:sqref>AM7:AT7</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0"/>
  <sheetViews>
    <sheetView showGridLines="0" zoomScale="70" zoomScaleNormal="70" workbookViewId="0">
      <pane xSplit="2" ySplit="12" topLeftCell="C13" activePane="bottomRight" state="frozen"/>
      <selection pane="topRight" activeCell="C1" sqref="C1"/>
      <selection pane="bottomLeft" activeCell="A13" sqref="A13"/>
      <selection pane="bottomRight" activeCell="K14" sqref="K14"/>
    </sheetView>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6" width="22.85546875" style="106" customWidth="1"/>
    <col min="47" max="48" width="10" style="106" hidden="1" customWidth="1"/>
    <col min="49" max="49" width="43.42578125" style="106" hidden="1" customWidth="1"/>
    <col min="50" max="50" width="33.7109375" style="76" hidden="1" customWidth="1"/>
    <col min="51" max="52" width="12.28515625" style="76" hidden="1" customWidth="1"/>
    <col min="53" max="54" width="20.5703125" style="76" hidden="1" customWidth="1"/>
    <col min="55" max="56" width="11.42578125" style="76" hidden="1" customWidth="1"/>
    <col min="57" max="58" width="44.85546875" style="76" hidden="1" customWidth="1"/>
    <col min="59" max="60" width="9.7109375"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77"/>
  </cols>
  <sheetData>
    <row r="1" spans="2:251"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c r="AV1" s="71"/>
      <c r="AW1" s="71"/>
      <c r="AX1" s="68"/>
      <c r="AY1" s="68"/>
      <c r="AZ1" s="68"/>
      <c r="BA1" s="68"/>
      <c r="BB1" s="68"/>
      <c r="BC1" s="68"/>
      <c r="BD1" s="68"/>
      <c r="BE1" s="68"/>
      <c r="BF1" s="68"/>
      <c r="BG1" s="68"/>
      <c r="BH1" s="68"/>
      <c r="BI1" s="68"/>
      <c r="BJ1" s="68"/>
      <c r="BK1" s="70"/>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2:251" ht="12" customHeight="1" x14ac:dyDescent="0.25">
      <c r="B2" s="718"/>
      <c r="C2" s="735" t="s">
        <v>0</v>
      </c>
      <c r="D2" s="735"/>
      <c r="E2" s="735"/>
      <c r="F2" s="735"/>
      <c r="G2" s="735"/>
      <c r="H2" s="735"/>
      <c r="I2" s="735"/>
      <c r="J2" s="735"/>
      <c r="K2" s="735"/>
      <c r="L2" s="735"/>
      <c r="M2" s="735"/>
      <c r="N2" s="735"/>
      <c r="O2" s="735"/>
      <c r="P2" s="735"/>
      <c r="Q2" s="735"/>
      <c r="R2" s="735" t="s">
        <v>1</v>
      </c>
      <c r="S2" s="735"/>
      <c r="T2" s="735"/>
      <c r="U2" s="735"/>
      <c r="V2" s="735"/>
      <c r="W2" s="735"/>
      <c r="X2" s="735"/>
      <c r="Y2" s="735"/>
      <c r="Z2" s="735"/>
      <c r="AA2" s="735"/>
      <c r="AB2" s="735"/>
      <c r="AC2" s="735"/>
      <c r="AD2" s="735"/>
      <c r="AE2" s="735"/>
      <c r="AF2" s="735"/>
      <c r="AG2" s="735"/>
      <c r="AH2" s="735"/>
      <c r="AI2" s="735"/>
      <c r="AJ2" s="735" t="s">
        <v>2</v>
      </c>
      <c r="AK2" s="735"/>
      <c r="AL2" s="735"/>
      <c r="AM2" s="735"/>
      <c r="AN2" s="735"/>
      <c r="AO2" s="735"/>
      <c r="AP2" s="735"/>
      <c r="AQ2" s="735"/>
      <c r="AR2" s="735"/>
      <c r="AS2" s="735"/>
      <c r="AT2" s="735"/>
      <c r="AU2" s="735"/>
      <c r="AV2" s="735" t="s">
        <v>3</v>
      </c>
      <c r="AW2" s="735"/>
      <c r="AX2" s="735"/>
      <c r="AY2" s="735"/>
      <c r="AZ2" s="735"/>
      <c r="BA2" s="735"/>
      <c r="BB2" s="735"/>
      <c r="BC2" s="735"/>
      <c r="BD2" s="735"/>
      <c r="BE2" s="735"/>
      <c r="BF2" s="735"/>
      <c r="BG2" s="735"/>
      <c r="BH2" s="735"/>
      <c r="BI2" s="735"/>
      <c r="BJ2" s="736"/>
    </row>
    <row r="3" spans="2:251" ht="12" customHeight="1" x14ac:dyDescent="0.25">
      <c r="B3" s="719"/>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t="s">
        <v>4</v>
      </c>
      <c r="AK3" s="728"/>
      <c r="AL3" s="728"/>
      <c r="AM3" s="728"/>
      <c r="AN3" s="728"/>
      <c r="AO3" s="728"/>
      <c r="AP3" s="728"/>
      <c r="AQ3" s="728"/>
      <c r="AR3" s="728"/>
      <c r="AS3" s="728"/>
      <c r="AT3" s="728"/>
      <c r="AU3" s="728"/>
      <c r="AV3" s="710">
        <v>3</v>
      </c>
      <c r="AW3" s="710"/>
      <c r="AX3" s="710"/>
      <c r="AY3" s="710"/>
      <c r="AZ3" s="710"/>
      <c r="BA3" s="710"/>
      <c r="BB3" s="710"/>
      <c r="BC3" s="710"/>
      <c r="BD3" s="710"/>
      <c r="BE3" s="710"/>
      <c r="BF3" s="710"/>
      <c r="BG3" s="710"/>
      <c r="BH3" s="710"/>
      <c r="BI3" s="710"/>
      <c r="BJ3" s="711"/>
    </row>
    <row r="4" spans="2:251" ht="12" customHeight="1" x14ac:dyDescent="0.25">
      <c r="B4" s="719"/>
      <c r="C4" s="728"/>
      <c r="D4" s="728"/>
      <c r="E4" s="728"/>
      <c r="F4" s="728"/>
      <c r="G4" s="728"/>
      <c r="H4" s="728"/>
      <c r="I4" s="728"/>
      <c r="J4" s="728"/>
      <c r="K4" s="728"/>
      <c r="L4" s="728"/>
      <c r="M4" s="728"/>
      <c r="N4" s="728"/>
      <c r="O4" s="728"/>
      <c r="P4" s="728"/>
      <c r="Q4" s="728"/>
      <c r="R4" s="728"/>
      <c r="S4" s="728"/>
      <c r="T4" s="728"/>
      <c r="U4" s="728"/>
      <c r="V4" s="728"/>
      <c r="W4" s="728"/>
      <c r="X4" s="728"/>
      <c r="Y4" s="728"/>
      <c r="Z4" s="728"/>
      <c r="AA4" s="728"/>
      <c r="AB4" s="728"/>
      <c r="AC4" s="728"/>
      <c r="AD4" s="728"/>
      <c r="AE4" s="728"/>
      <c r="AF4" s="728"/>
      <c r="AG4" s="728"/>
      <c r="AH4" s="728"/>
      <c r="AI4" s="728"/>
      <c r="AJ4" s="728" t="s">
        <v>5</v>
      </c>
      <c r="AK4" s="728"/>
      <c r="AL4" s="728"/>
      <c r="AM4" s="728"/>
      <c r="AN4" s="728"/>
      <c r="AO4" s="728"/>
      <c r="AP4" s="728"/>
      <c r="AQ4" s="728"/>
      <c r="AR4" s="728"/>
      <c r="AS4" s="728"/>
      <c r="AT4" s="728"/>
      <c r="AU4" s="728"/>
      <c r="AV4" s="738">
        <v>42741</v>
      </c>
      <c r="AW4" s="738"/>
      <c r="AX4" s="738"/>
      <c r="AY4" s="738"/>
      <c r="AZ4" s="738"/>
      <c r="BA4" s="738"/>
      <c r="BB4" s="738"/>
      <c r="BC4" s="738"/>
      <c r="BD4" s="738"/>
      <c r="BE4" s="738"/>
      <c r="BF4" s="738"/>
      <c r="BG4" s="738"/>
      <c r="BH4" s="738"/>
      <c r="BI4" s="738"/>
      <c r="BJ4" s="739"/>
    </row>
    <row r="5" spans="2:251" ht="12" customHeight="1" x14ac:dyDescent="0.25">
      <c r="B5" s="719"/>
      <c r="C5" s="728" t="s">
        <v>6</v>
      </c>
      <c r="D5" s="728"/>
      <c r="E5" s="728"/>
      <c r="F5" s="728"/>
      <c r="G5" s="728"/>
      <c r="H5" s="728"/>
      <c r="I5" s="728"/>
      <c r="J5" s="728"/>
      <c r="K5" s="728"/>
      <c r="L5" s="728"/>
      <c r="M5" s="728"/>
      <c r="N5" s="728"/>
      <c r="O5" s="728"/>
      <c r="P5" s="728"/>
      <c r="Q5" s="728"/>
      <c r="R5" s="728" t="s">
        <v>7</v>
      </c>
      <c r="S5" s="728"/>
      <c r="T5" s="728"/>
      <c r="U5" s="728"/>
      <c r="V5" s="728"/>
      <c r="W5" s="728"/>
      <c r="X5" s="728"/>
      <c r="Y5" s="728"/>
      <c r="Z5" s="728"/>
      <c r="AA5" s="728"/>
      <c r="AB5" s="728"/>
      <c r="AC5" s="728"/>
      <c r="AD5" s="728"/>
      <c r="AE5" s="728"/>
      <c r="AF5" s="728"/>
      <c r="AG5" s="728"/>
      <c r="AH5" s="728"/>
      <c r="AI5" s="728"/>
      <c r="AJ5" s="728" t="s">
        <v>8</v>
      </c>
      <c r="AK5" s="728"/>
      <c r="AL5" s="728"/>
      <c r="AM5" s="728"/>
      <c r="AN5" s="728"/>
      <c r="AO5" s="728"/>
      <c r="AP5" s="728"/>
      <c r="AQ5" s="728"/>
      <c r="AR5" s="728"/>
      <c r="AS5" s="728"/>
      <c r="AT5" s="728"/>
      <c r="AU5" s="728"/>
      <c r="AV5" s="710" t="s">
        <v>9</v>
      </c>
      <c r="AW5" s="710"/>
      <c r="AX5" s="710"/>
      <c r="AY5" s="710"/>
      <c r="AZ5" s="710"/>
      <c r="BA5" s="710"/>
      <c r="BB5" s="710"/>
      <c r="BC5" s="710"/>
      <c r="BD5" s="710"/>
      <c r="BE5" s="710"/>
      <c r="BF5" s="710"/>
      <c r="BG5" s="710"/>
      <c r="BH5" s="710"/>
      <c r="BI5" s="710"/>
      <c r="BJ5" s="711"/>
    </row>
    <row r="6" spans="2:251" ht="12" customHeight="1" x14ac:dyDescent="0.25">
      <c r="B6" s="719"/>
      <c r="C6" s="728"/>
      <c r="D6" s="728"/>
      <c r="E6" s="728"/>
      <c r="F6" s="728"/>
      <c r="G6" s="728"/>
      <c r="H6" s="728"/>
      <c r="I6" s="728"/>
      <c r="J6" s="728"/>
      <c r="K6" s="728"/>
      <c r="L6" s="728"/>
      <c r="M6" s="728"/>
      <c r="N6" s="728"/>
      <c r="O6" s="728"/>
      <c r="P6" s="728"/>
      <c r="Q6" s="728"/>
      <c r="R6" s="728"/>
      <c r="S6" s="728"/>
      <c r="T6" s="728"/>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c r="AT6" s="728"/>
      <c r="AU6" s="728"/>
      <c r="AV6" s="710"/>
      <c r="AW6" s="710"/>
      <c r="AX6" s="710"/>
      <c r="AY6" s="710"/>
      <c r="AZ6" s="710"/>
      <c r="BA6" s="710"/>
      <c r="BB6" s="710"/>
      <c r="BC6" s="710"/>
      <c r="BD6" s="710"/>
      <c r="BE6" s="710"/>
      <c r="BF6" s="710"/>
      <c r="BG6" s="710"/>
      <c r="BH6" s="710"/>
      <c r="BI6" s="710"/>
      <c r="BJ6" s="711"/>
    </row>
    <row r="7" spans="2:251" s="79" customFormat="1" ht="25.5" customHeight="1" x14ac:dyDescent="0.25">
      <c r="B7" s="740" t="s">
        <v>10</v>
      </c>
      <c r="C7" s="741"/>
      <c r="D7" s="725" t="s">
        <v>771</v>
      </c>
      <c r="E7" s="725"/>
      <c r="F7" s="725"/>
      <c r="G7" s="725"/>
      <c r="H7" s="725"/>
      <c r="I7" s="725"/>
      <c r="J7" s="725"/>
      <c r="K7" s="725"/>
      <c r="L7" s="725"/>
      <c r="M7" s="725"/>
      <c r="N7" s="725"/>
      <c r="O7" s="725"/>
      <c r="P7" s="725"/>
      <c r="Q7" s="725"/>
      <c r="R7" s="725"/>
      <c r="S7" s="725"/>
      <c r="T7" s="725"/>
      <c r="U7" s="725"/>
      <c r="V7" s="725"/>
      <c r="W7" s="725"/>
      <c r="X7" s="725"/>
      <c r="Y7" s="725"/>
      <c r="Z7" s="725"/>
      <c r="AA7" s="725" t="s">
        <v>12</v>
      </c>
      <c r="AB7" s="725"/>
      <c r="AC7" s="728" t="s">
        <v>772</v>
      </c>
      <c r="AD7" s="728"/>
      <c r="AE7" s="728"/>
      <c r="AF7" s="728"/>
      <c r="AG7" s="728"/>
      <c r="AH7" s="728"/>
      <c r="AI7" s="728"/>
      <c r="AJ7" s="728"/>
      <c r="AK7" s="727" t="s">
        <v>14</v>
      </c>
      <c r="AL7" s="727"/>
      <c r="AM7" s="716" t="s">
        <v>773</v>
      </c>
      <c r="AN7" s="716"/>
      <c r="AO7" s="716"/>
      <c r="AP7" s="716"/>
      <c r="AQ7" s="716"/>
      <c r="AR7" s="716"/>
      <c r="AS7" s="716"/>
      <c r="AT7" s="716"/>
      <c r="AU7" s="716"/>
      <c r="AV7" s="716"/>
      <c r="AW7" s="716"/>
      <c r="AX7" s="716"/>
      <c r="AY7" s="716"/>
      <c r="AZ7" s="716"/>
      <c r="BA7" s="716"/>
      <c r="BB7" s="716"/>
      <c r="BC7" s="716"/>
      <c r="BD7" s="716"/>
      <c r="BE7" s="716"/>
      <c r="BF7" s="716"/>
      <c r="BG7" s="716"/>
      <c r="BH7" s="716"/>
      <c r="BI7" s="716"/>
      <c r="BJ7" s="717"/>
      <c r="BK7" s="78"/>
    </row>
    <row r="8" spans="2:251" s="79" customFormat="1" ht="25.5" customHeight="1" x14ac:dyDescent="0.25">
      <c r="B8" s="740" t="s">
        <v>16</v>
      </c>
      <c r="C8" s="741"/>
      <c r="D8" s="716" t="s">
        <v>774</v>
      </c>
      <c r="E8" s="716"/>
      <c r="F8" s="716"/>
      <c r="G8" s="716"/>
      <c r="H8" s="716"/>
      <c r="I8" s="716"/>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c r="AI8" s="716"/>
      <c r="AJ8" s="716"/>
      <c r="AK8" s="716"/>
      <c r="AL8" s="716"/>
      <c r="AM8" s="110" t="s">
        <v>18</v>
      </c>
      <c r="AN8" s="726">
        <v>44574</v>
      </c>
      <c r="AO8" s="727"/>
      <c r="AP8" s="727"/>
      <c r="AQ8" s="727"/>
      <c r="AR8" s="727"/>
      <c r="AS8" s="727"/>
      <c r="AT8" s="727"/>
      <c r="AU8" s="716"/>
      <c r="AV8" s="716"/>
      <c r="AW8" s="716"/>
      <c r="AX8" s="716"/>
      <c r="AY8" s="716"/>
      <c r="AZ8" s="716"/>
      <c r="BA8" s="716"/>
      <c r="BB8" s="716"/>
      <c r="BC8" s="716"/>
      <c r="BD8" s="716"/>
      <c r="BE8" s="716"/>
      <c r="BF8" s="716"/>
      <c r="BG8" s="716"/>
      <c r="BH8" s="716"/>
      <c r="BI8" s="716"/>
      <c r="BJ8" s="717"/>
      <c r="BK8" s="78"/>
    </row>
    <row r="9" spans="2:251" s="79" customFormat="1" ht="25.5" customHeight="1" x14ac:dyDescent="0.25">
      <c r="B9" s="740" t="s">
        <v>176</v>
      </c>
      <c r="C9" s="741"/>
      <c r="D9" s="741"/>
      <c r="E9" s="741"/>
      <c r="F9" s="741"/>
      <c r="G9" s="741"/>
      <c r="H9" s="741"/>
      <c r="I9" s="741"/>
      <c r="J9" s="741"/>
      <c r="K9" s="741"/>
      <c r="L9" s="741"/>
      <c r="M9" s="741"/>
      <c r="N9" s="741"/>
      <c r="O9" s="741"/>
      <c r="P9" s="741"/>
      <c r="Q9" s="741"/>
      <c r="R9" s="741"/>
      <c r="S9" s="741"/>
      <c r="T9" s="741"/>
      <c r="U9" s="741"/>
      <c r="V9" s="741"/>
      <c r="W9" s="741"/>
      <c r="X9" s="741"/>
      <c r="Y9" s="741"/>
      <c r="Z9" s="741"/>
      <c r="AA9" s="741"/>
      <c r="AB9" s="741"/>
      <c r="AC9" s="741"/>
      <c r="AD9" s="741"/>
      <c r="AE9" s="741"/>
      <c r="AF9" s="741"/>
      <c r="AG9" s="741"/>
      <c r="AH9" s="741"/>
      <c r="AI9" s="741"/>
      <c r="AJ9" s="741"/>
      <c r="AK9" s="741"/>
      <c r="AL9" s="741"/>
      <c r="AM9" s="741"/>
      <c r="AN9" s="741"/>
      <c r="AO9" s="741"/>
      <c r="AP9" s="741"/>
      <c r="AQ9" s="741"/>
      <c r="AR9" s="741"/>
      <c r="AS9" s="741"/>
      <c r="AT9" s="741"/>
      <c r="AU9" s="725" t="s">
        <v>177</v>
      </c>
      <c r="AV9" s="716"/>
      <c r="AW9" s="716"/>
      <c r="AX9" s="716"/>
      <c r="AY9" s="716"/>
      <c r="AZ9" s="716"/>
      <c r="BA9" s="716"/>
      <c r="BB9" s="716"/>
      <c r="BC9" s="716"/>
      <c r="BD9" s="716"/>
      <c r="BE9" s="716"/>
      <c r="BF9" s="716"/>
      <c r="BG9" s="716"/>
      <c r="BH9" s="716"/>
      <c r="BI9" s="716"/>
      <c r="BJ9" s="717"/>
      <c r="BK9" s="78"/>
    </row>
    <row r="10" spans="2:251" s="79" customFormat="1" ht="25.5" customHeight="1" x14ac:dyDescent="0.25">
      <c r="B10" s="740"/>
      <c r="C10" s="741"/>
      <c r="D10" s="741"/>
      <c r="E10" s="741" t="s">
        <v>19</v>
      </c>
      <c r="F10" s="741"/>
      <c r="G10" s="741"/>
      <c r="H10" s="741"/>
      <c r="I10" s="741"/>
      <c r="J10" s="741"/>
      <c r="K10" s="741"/>
      <c r="L10" s="741"/>
      <c r="M10" s="741"/>
      <c r="N10" s="741"/>
      <c r="O10" s="741"/>
      <c r="P10" s="741"/>
      <c r="Q10" s="741"/>
      <c r="R10" s="741"/>
      <c r="S10" s="741"/>
      <c r="T10" s="741"/>
      <c r="U10" s="741" t="s">
        <v>20</v>
      </c>
      <c r="V10" s="741"/>
      <c r="W10" s="741"/>
      <c r="X10" s="741"/>
      <c r="Y10" s="741"/>
      <c r="Z10" s="741"/>
      <c r="AA10" s="741"/>
      <c r="AB10" s="741"/>
      <c r="AC10" s="741"/>
      <c r="AD10" s="741"/>
      <c r="AE10" s="741"/>
      <c r="AF10" s="741"/>
      <c r="AG10" s="741"/>
      <c r="AH10" s="741"/>
      <c r="AI10" s="741"/>
      <c r="AJ10" s="741"/>
      <c r="AK10" s="741"/>
      <c r="AL10" s="741"/>
      <c r="AM10" s="741"/>
      <c r="AN10" s="741"/>
      <c r="AO10" s="741"/>
      <c r="AP10" s="741"/>
      <c r="AQ10" s="741"/>
      <c r="AR10" s="741"/>
      <c r="AS10" s="741"/>
      <c r="AT10" s="741"/>
      <c r="AU10" s="716"/>
      <c r="AV10" s="716"/>
      <c r="AW10" s="716"/>
      <c r="AX10" s="716"/>
      <c r="AY10" s="716"/>
      <c r="AZ10" s="716"/>
      <c r="BA10" s="716"/>
      <c r="BB10" s="716"/>
      <c r="BC10" s="716"/>
      <c r="BD10" s="716"/>
      <c r="BE10" s="716"/>
      <c r="BF10" s="716"/>
      <c r="BG10" s="716"/>
      <c r="BH10" s="716"/>
      <c r="BI10" s="716"/>
      <c r="BJ10" s="717"/>
      <c r="BK10" s="78"/>
    </row>
    <row r="11" spans="2:251" s="81" customFormat="1" ht="22.5" customHeight="1" x14ac:dyDescent="0.25">
      <c r="B11" s="740" t="s">
        <v>21</v>
      </c>
      <c r="C11" s="741" t="s">
        <v>22</v>
      </c>
      <c r="D11" s="741" t="s">
        <v>23</v>
      </c>
      <c r="E11" s="741" t="s">
        <v>24</v>
      </c>
      <c r="F11" s="741"/>
      <c r="G11" s="741"/>
      <c r="H11" s="741" t="s">
        <v>25</v>
      </c>
      <c r="I11" s="741"/>
      <c r="J11" s="741"/>
      <c r="K11" s="741" t="s">
        <v>26</v>
      </c>
      <c r="L11" s="741"/>
      <c r="M11" s="741"/>
      <c r="N11" s="741" t="s">
        <v>27</v>
      </c>
      <c r="O11" s="741"/>
      <c r="P11" s="741"/>
      <c r="Q11" s="741" t="s">
        <v>28</v>
      </c>
      <c r="R11" s="741"/>
      <c r="S11" s="741"/>
      <c r="T11" s="112" t="s">
        <v>29</v>
      </c>
      <c r="U11" s="741" t="s">
        <v>30</v>
      </c>
      <c r="V11" s="741" t="s">
        <v>31</v>
      </c>
      <c r="W11" s="741" t="s">
        <v>32</v>
      </c>
      <c r="X11" s="741" t="s">
        <v>33</v>
      </c>
      <c r="Y11" s="741"/>
      <c r="Z11" s="742" t="s">
        <v>34</v>
      </c>
      <c r="AA11" s="741" t="s">
        <v>35</v>
      </c>
      <c r="AB11" s="741" t="s">
        <v>36</v>
      </c>
      <c r="AC11" s="741" t="s">
        <v>37</v>
      </c>
      <c r="AD11" s="741" t="s">
        <v>38</v>
      </c>
      <c r="AE11" s="741" t="s">
        <v>39</v>
      </c>
      <c r="AF11" s="741" t="s">
        <v>40</v>
      </c>
      <c r="AG11" s="741"/>
      <c r="AH11" s="741"/>
      <c r="AI11" s="741" t="s">
        <v>41</v>
      </c>
      <c r="AJ11" s="741" t="s">
        <v>42</v>
      </c>
      <c r="AK11" s="741" t="s">
        <v>43</v>
      </c>
      <c r="AL11" s="741"/>
      <c r="AM11" s="741"/>
      <c r="AN11" s="741"/>
      <c r="AO11" s="741"/>
      <c r="AP11" s="741"/>
      <c r="AQ11" s="741"/>
      <c r="AR11" s="725" t="s">
        <v>44</v>
      </c>
      <c r="AS11" s="741" t="s">
        <v>45</v>
      </c>
      <c r="AT11" s="741" t="s">
        <v>46</v>
      </c>
      <c r="AU11" s="779" t="s">
        <v>47</v>
      </c>
      <c r="AV11" s="779" t="s">
        <v>47</v>
      </c>
      <c r="AW11" s="779" t="s">
        <v>47</v>
      </c>
      <c r="AX11" s="779" t="s">
        <v>47</v>
      </c>
      <c r="AY11" s="779" t="s">
        <v>48</v>
      </c>
      <c r="AZ11" s="779" t="s">
        <v>47</v>
      </c>
      <c r="BA11" s="779" t="s">
        <v>47</v>
      </c>
      <c r="BB11" s="779" t="s">
        <v>47</v>
      </c>
      <c r="BC11" s="779" t="s">
        <v>49</v>
      </c>
      <c r="BD11" s="779" t="s">
        <v>49</v>
      </c>
      <c r="BE11" s="779" t="s">
        <v>49</v>
      </c>
      <c r="BF11" s="779" t="s">
        <v>49</v>
      </c>
      <c r="BG11" s="779" t="s">
        <v>50</v>
      </c>
      <c r="BH11" s="779" t="s">
        <v>49</v>
      </c>
      <c r="BI11" s="779" t="s">
        <v>49</v>
      </c>
      <c r="BJ11" s="780" t="s">
        <v>49</v>
      </c>
      <c r="BK11" s="80"/>
    </row>
    <row r="12" spans="2:251" s="81" customFormat="1" ht="45" customHeight="1" x14ac:dyDescent="0.25">
      <c r="B12" s="740"/>
      <c r="C12" s="741"/>
      <c r="D12" s="741"/>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41"/>
      <c r="V12" s="741"/>
      <c r="W12" s="741"/>
      <c r="X12" s="112" t="s">
        <v>54</v>
      </c>
      <c r="Y12" s="112" t="s">
        <v>55</v>
      </c>
      <c r="Z12" s="742"/>
      <c r="AA12" s="741"/>
      <c r="AB12" s="741"/>
      <c r="AC12" s="741"/>
      <c r="AD12" s="741"/>
      <c r="AE12" s="741"/>
      <c r="AF12" s="112" t="s">
        <v>56</v>
      </c>
      <c r="AG12" s="112" t="s">
        <v>57</v>
      </c>
      <c r="AH12" s="112" t="s">
        <v>58</v>
      </c>
      <c r="AI12" s="741"/>
      <c r="AJ12" s="741"/>
      <c r="AK12" s="112" t="s">
        <v>59</v>
      </c>
      <c r="AL12" s="112" t="s">
        <v>60</v>
      </c>
      <c r="AM12" s="112" t="s">
        <v>61</v>
      </c>
      <c r="AN12" s="112" t="s">
        <v>62</v>
      </c>
      <c r="AO12" s="112" t="s">
        <v>63</v>
      </c>
      <c r="AP12" s="112" t="s">
        <v>64</v>
      </c>
      <c r="AQ12" s="112" t="s">
        <v>65</v>
      </c>
      <c r="AR12" s="725"/>
      <c r="AS12" s="741"/>
      <c r="AT12" s="741"/>
      <c r="AU12" s="380" t="s">
        <v>66</v>
      </c>
      <c r="AV12" s="380" t="s">
        <v>67</v>
      </c>
      <c r="AW12" s="380" t="s">
        <v>68</v>
      </c>
      <c r="AX12" s="380" t="s">
        <v>69</v>
      </c>
      <c r="AY12" s="380" t="s">
        <v>66</v>
      </c>
      <c r="AZ12" s="380" t="s">
        <v>67</v>
      </c>
      <c r="BA12" s="380" t="s">
        <v>68</v>
      </c>
      <c r="BB12" s="380" t="s">
        <v>69</v>
      </c>
      <c r="BC12" s="380" t="s">
        <v>66</v>
      </c>
      <c r="BD12" s="380" t="s">
        <v>67</v>
      </c>
      <c r="BE12" s="380" t="s">
        <v>68</v>
      </c>
      <c r="BF12" s="380" t="s">
        <v>69</v>
      </c>
      <c r="BG12" s="380" t="s">
        <v>66</v>
      </c>
      <c r="BH12" s="380" t="s">
        <v>67</v>
      </c>
      <c r="BI12" s="380" t="s">
        <v>68</v>
      </c>
      <c r="BJ12" s="381" t="s">
        <v>70</v>
      </c>
      <c r="BK12" s="80"/>
    </row>
    <row r="13" spans="2:251" s="136" customFormat="1" ht="76.5" customHeight="1" x14ac:dyDescent="0.25">
      <c r="B13" s="116">
        <v>1</v>
      </c>
      <c r="C13" s="117" t="s">
        <v>775</v>
      </c>
      <c r="D13" s="118">
        <v>0.2</v>
      </c>
      <c r="E13" s="119">
        <v>3</v>
      </c>
      <c r="F13" s="119"/>
      <c r="G13" s="121">
        <f>IF(ISERROR(F13/E13),"",(F13/E13))</f>
        <v>0</v>
      </c>
      <c r="H13" s="119">
        <v>3</v>
      </c>
      <c r="I13" s="119"/>
      <c r="J13" s="121">
        <f>IF(ISERROR(I13/H13),"",(I13/H13))</f>
        <v>0</v>
      </c>
      <c r="K13" s="119">
        <v>3</v>
      </c>
      <c r="L13" s="119"/>
      <c r="M13" s="121">
        <f>IF(ISERROR(L13/K13),"",(L13/K13))</f>
        <v>0</v>
      </c>
      <c r="N13" s="119">
        <v>3</v>
      </c>
      <c r="O13" s="119"/>
      <c r="P13" s="121">
        <f>IF(ISERROR(O13/N13),"",(O13/N13))</f>
        <v>0</v>
      </c>
      <c r="Q13" s="364">
        <f>SUM(E13,H13,K13,N13)</f>
        <v>12</v>
      </c>
      <c r="R13" s="364">
        <f t="shared" ref="R13" si="0">SUM(F13,I13,L13,O13)</f>
        <v>0</v>
      </c>
      <c r="S13" s="122">
        <f>IF((IF(ISERROR(R13/Q13),0,(R13/Q13)))&gt;1,1,(IF(ISERROR(R13/Q13),0,(R13/Q13))))</f>
        <v>0</v>
      </c>
      <c r="T13" s="122">
        <f>S13*D13</f>
        <v>0</v>
      </c>
      <c r="U13" s="117" t="s">
        <v>776</v>
      </c>
      <c r="V13" s="117" t="s">
        <v>777</v>
      </c>
      <c r="W13" s="123" t="s">
        <v>778</v>
      </c>
      <c r="X13" s="123" t="s">
        <v>779</v>
      </c>
      <c r="Y13" s="123" t="s">
        <v>780</v>
      </c>
      <c r="Z13" s="124" t="s">
        <v>371</v>
      </c>
      <c r="AA13" s="121"/>
      <c r="AB13" s="124" t="s">
        <v>79</v>
      </c>
      <c r="AC13" s="124" t="s">
        <v>185</v>
      </c>
      <c r="AD13" s="124" t="s">
        <v>106</v>
      </c>
      <c r="AE13" s="124" t="s">
        <v>81</v>
      </c>
      <c r="AF13" s="125" t="s">
        <v>94</v>
      </c>
      <c r="AG13" s="125" t="s">
        <v>94</v>
      </c>
      <c r="AH13" s="125" t="s">
        <v>94</v>
      </c>
      <c r="AI13" s="124" t="s">
        <v>83</v>
      </c>
      <c r="AJ13" s="124" t="s">
        <v>84</v>
      </c>
      <c r="AK13" s="117" t="s">
        <v>85</v>
      </c>
      <c r="AL13" s="126"/>
      <c r="AM13" s="127"/>
      <c r="AN13" s="126"/>
      <c r="AO13" s="126"/>
      <c r="AP13" s="126"/>
      <c r="AQ13" s="126" t="s">
        <v>109</v>
      </c>
      <c r="AR13" s="125"/>
      <c r="AS13" s="125"/>
      <c r="AT13" s="128" t="s">
        <v>781</v>
      </c>
      <c r="AU13" s="129">
        <f>E13</f>
        <v>3</v>
      </c>
      <c r="AV13" s="130"/>
      <c r="AW13" s="131"/>
      <c r="AX13" s="131"/>
      <c r="AY13" s="129">
        <f>H13</f>
        <v>3</v>
      </c>
      <c r="AZ13" s="132"/>
      <c r="BA13" s="123"/>
      <c r="BB13" s="123"/>
      <c r="BC13" s="130">
        <f>K13</f>
        <v>3</v>
      </c>
      <c r="BD13" s="130"/>
      <c r="BE13" s="131"/>
      <c r="BF13" s="131"/>
      <c r="BG13" s="133">
        <f>N13</f>
        <v>3</v>
      </c>
      <c r="BH13" s="129"/>
      <c r="BI13" s="134"/>
      <c r="BJ13" s="135"/>
    </row>
    <row r="14" spans="2:251" s="136" customFormat="1" ht="76.5" customHeight="1" x14ac:dyDescent="0.25">
      <c r="B14" s="116">
        <v>2</v>
      </c>
      <c r="C14" s="117" t="s">
        <v>782</v>
      </c>
      <c r="D14" s="118">
        <v>0.2</v>
      </c>
      <c r="E14" s="119">
        <v>1</v>
      </c>
      <c r="F14" s="119"/>
      <c r="G14" s="121">
        <f>IF(ISERROR(F14/E14),"",(F14/E14))</f>
        <v>0</v>
      </c>
      <c r="H14" s="119">
        <v>1</v>
      </c>
      <c r="I14" s="119"/>
      <c r="J14" s="121">
        <f>IF(ISERROR(I14/H14),"",(I14/H14))</f>
        <v>0</v>
      </c>
      <c r="K14" s="119">
        <v>1</v>
      </c>
      <c r="L14" s="119"/>
      <c r="M14" s="121">
        <f>IF(ISERROR(L14/K14),"",(L14/K14))</f>
        <v>0</v>
      </c>
      <c r="N14" s="119">
        <v>1</v>
      </c>
      <c r="O14" s="119"/>
      <c r="P14" s="121">
        <f>IF(ISERROR(O14/N14),"",(O14/N14))</f>
        <v>0</v>
      </c>
      <c r="Q14" s="364">
        <f t="shared" ref="Q14:R17" si="1">SUM(E14,H14,K14,N14)</f>
        <v>4</v>
      </c>
      <c r="R14" s="364">
        <f t="shared" si="1"/>
        <v>0</v>
      </c>
      <c r="S14" s="122">
        <f>IF((IF(ISERROR(R14/Q14),0,(R14/Q14)))&gt;1,1,(IF(ISERROR(R14/Q14),0,(R14/Q14))))</f>
        <v>0</v>
      </c>
      <c r="T14" s="122">
        <f t="shared" ref="T14:T17" si="2">S14*D14</f>
        <v>0</v>
      </c>
      <c r="U14" s="117" t="s">
        <v>783</v>
      </c>
      <c r="V14" s="117" t="s">
        <v>784</v>
      </c>
      <c r="W14" s="123" t="s">
        <v>785</v>
      </c>
      <c r="X14" s="123" t="s">
        <v>786</v>
      </c>
      <c r="Y14" s="123" t="s">
        <v>787</v>
      </c>
      <c r="Z14" s="124" t="s">
        <v>371</v>
      </c>
      <c r="AA14" s="119"/>
      <c r="AB14" s="124" t="s">
        <v>79</v>
      </c>
      <c r="AC14" s="124" t="s">
        <v>185</v>
      </c>
      <c r="AD14" s="124" t="s">
        <v>80</v>
      </c>
      <c r="AE14" s="124" t="s">
        <v>81</v>
      </c>
      <c r="AF14" s="359" t="s">
        <v>94</v>
      </c>
      <c r="AG14" s="124" t="s">
        <v>94</v>
      </c>
      <c r="AH14" s="124" t="s">
        <v>94</v>
      </c>
      <c r="AI14" s="124" t="s">
        <v>83</v>
      </c>
      <c r="AJ14" s="124" t="s">
        <v>84</v>
      </c>
      <c r="AK14" s="117" t="s">
        <v>85</v>
      </c>
      <c r="AL14" s="126"/>
      <c r="AM14" s="127"/>
      <c r="AN14" s="126" t="s">
        <v>596</v>
      </c>
      <c r="AO14" s="126"/>
      <c r="AP14" s="126"/>
      <c r="AQ14" s="126" t="s">
        <v>366</v>
      </c>
      <c r="AR14" s="123"/>
      <c r="AS14" s="123"/>
      <c r="AT14" s="128" t="s">
        <v>781</v>
      </c>
      <c r="AU14" s="129">
        <f>E14</f>
        <v>1</v>
      </c>
      <c r="AV14" s="130"/>
      <c r="AW14" s="131"/>
      <c r="AX14" s="131"/>
      <c r="AY14" s="129">
        <f>H14</f>
        <v>1</v>
      </c>
      <c r="AZ14" s="132"/>
      <c r="BA14" s="123"/>
      <c r="BB14" s="123"/>
      <c r="BC14" s="130">
        <f>K14</f>
        <v>1</v>
      </c>
      <c r="BD14" s="130"/>
      <c r="BE14" s="131"/>
      <c r="BF14" s="131"/>
      <c r="BG14" s="133">
        <f>N14</f>
        <v>1</v>
      </c>
      <c r="BH14" s="129"/>
      <c r="BI14" s="134"/>
      <c r="BJ14" s="139"/>
    </row>
    <row r="15" spans="2:251" s="136" customFormat="1" ht="76.5" customHeight="1" x14ac:dyDescent="0.25">
      <c r="B15" s="116">
        <v>3</v>
      </c>
      <c r="C15" s="117" t="s">
        <v>788</v>
      </c>
      <c r="D15" s="118">
        <v>0.2</v>
      </c>
      <c r="E15" s="120">
        <v>0.25</v>
      </c>
      <c r="F15" s="120"/>
      <c r="G15" s="121">
        <f t="shared" ref="G15:G17" si="3">IF(ISERROR(F15/E15),"",(F15/E15))</f>
        <v>0</v>
      </c>
      <c r="H15" s="120">
        <v>0.25</v>
      </c>
      <c r="I15" s="120"/>
      <c r="J15" s="121">
        <f t="shared" ref="J15:J17" si="4">IF(ISERROR(I15/H15),"",(I15/H15))</f>
        <v>0</v>
      </c>
      <c r="K15" s="120">
        <v>0.25</v>
      </c>
      <c r="L15" s="120"/>
      <c r="M15" s="121">
        <f t="shared" ref="M15:M17" si="5">IF(ISERROR(L15/K15),"",(L15/K15))</f>
        <v>0</v>
      </c>
      <c r="N15" s="120">
        <v>0.25</v>
      </c>
      <c r="O15" s="120"/>
      <c r="P15" s="121">
        <f t="shared" ref="P15:P17" si="6">IF(ISERROR(O15/N15),"",(O15/N15))</f>
        <v>0</v>
      </c>
      <c r="Q15" s="120">
        <f t="shared" si="1"/>
        <v>1</v>
      </c>
      <c r="R15" s="364">
        <f t="shared" si="1"/>
        <v>0</v>
      </c>
      <c r="S15" s="122">
        <f t="shared" ref="S15:S17" si="7">IF((IF(ISERROR(R15/Q15),0,(R15/Q15)))&gt;1,1,(IF(ISERROR(R15/Q15),0,(R15/Q15))))</f>
        <v>0</v>
      </c>
      <c r="T15" s="122">
        <f t="shared" si="2"/>
        <v>0</v>
      </c>
      <c r="U15" s="117" t="s">
        <v>789</v>
      </c>
      <c r="V15" s="117" t="s">
        <v>790</v>
      </c>
      <c r="W15" s="123" t="s">
        <v>791</v>
      </c>
      <c r="X15" s="123" t="s">
        <v>465</v>
      </c>
      <c r="Y15" s="123" t="s">
        <v>105</v>
      </c>
      <c r="Z15" s="124" t="s">
        <v>371</v>
      </c>
      <c r="AA15" s="119"/>
      <c r="AB15" s="124" t="s">
        <v>79</v>
      </c>
      <c r="AC15" s="124" t="s">
        <v>74</v>
      </c>
      <c r="AD15" s="124" t="s">
        <v>80</v>
      </c>
      <c r="AE15" s="124" t="s">
        <v>81</v>
      </c>
      <c r="AF15" s="359" t="s">
        <v>94</v>
      </c>
      <c r="AG15" s="124" t="s">
        <v>94</v>
      </c>
      <c r="AH15" s="124" t="s">
        <v>94</v>
      </c>
      <c r="AI15" s="124" t="s">
        <v>83</v>
      </c>
      <c r="AJ15" s="124" t="s">
        <v>84</v>
      </c>
      <c r="AK15" s="117" t="s">
        <v>85</v>
      </c>
      <c r="AL15" s="126"/>
      <c r="AM15" s="126"/>
      <c r="AN15" s="126" t="s">
        <v>596</v>
      </c>
      <c r="AO15" s="126"/>
      <c r="AP15" s="126"/>
      <c r="AQ15" s="126" t="s">
        <v>366</v>
      </c>
      <c r="AR15" s="123"/>
      <c r="AS15" s="123"/>
      <c r="AT15" s="125" t="s">
        <v>792</v>
      </c>
      <c r="AU15" s="346">
        <f>E15</f>
        <v>0.25</v>
      </c>
      <c r="AV15" s="130"/>
      <c r="AW15" s="131"/>
      <c r="AX15" s="131"/>
      <c r="AY15" s="346">
        <f>H15</f>
        <v>0.25</v>
      </c>
      <c r="AZ15" s="132"/>
      <c r="BA15" s="123"/>
      <c r="BB15" s="123"/>
      <c r="BC15" s="330">
        <f>K15</f>
        <v>0.25</v>
      </c>
      <c r="BD15" s="130"/>
      <c r="BE15" s="131"/>
      <c r="BF15" s="131"/>
      <c r="BG15" s="330">
        <f>N15</f>
        <v>0.25</v>
      </c>
      <c r="BH15" s="129"/>
      <c r="BI15" s="134"/>
      <c r="BJ15" s="139"/>
    </row>
    <row r="16" spans="2:251" s="136" customFormat="1" ht="76.5" customHeight="1" x14ac:dyDescent="0.25">
      <c r="B16" s="116">
        <v>4</v>
      </c>
      <c r="C16" s="126" t="s">
        <v>793</v>
      </c>
      <c r="D16" s="118">
        <v>0.2</v>
      </c>
      <c r="E16" s="119">
        <v>2</v>
      </c>
      <c r="F16" s="119"/>
      <c r="G16" s="121">
        <f t="shared" si="3"/>
        <v>0</v>
      </c>
      <c r="H16" s="119">
        <v>3</v>
      </c>
      <c r="I16" s="119"/>
      <c r="J16" s="121">
        <f t="shared" si="4"/>
        <v>0</v>
      </c>
      <c r="K16" s="119">
        <v>2</v>
      </c>
      <c r="L16" s="119"/>
      <c r="M16" s="121">
        <f t="shared" si="5"/>
        <v>0</v>
      </c>
      <c r="N16" s="364">
        <v>3</v>
      </c>
      <c r="O16" s="364"/>
      <c r="P16" s="121">
        <f t="shared" si="6"/>
        <v>0</v>
      </c>
      <c r="Q16" s="364">
        <f>SUM(E16,H16,K16,N16)</f>
        <v>10</v>
      </c>
      <c r="R16" s="364">
        <f t="shared" si="1"/>
        <v>0</v>
      </c>
      <c r="S16" s="122">
        <f t="shared" si="7"/>
        <v>0</v>
      </c>
      <c r="T16" s="122">
        <f t="shared" si="2"/>
        <v>0</v>
      </c>
      <c r="U16" s="117" t="s">
        <v>794</v>
      </c>
      <c r="V16" s="117" t="s">
        <v>795</v>
      </c>
      <c r="W16" s="123" t="s">
        <v>796</v>
      </c>
      <c r="X16" s="123" t="s">
        <v>797</v>
      </c>
      <c r="Y16" s="123" t="s">
        <v>798</v>
      </c>
      <c r="Z16" s="124" t="s">
        <v>371</v>
      </c>
      <c r="AA16" s="119"/>
      <c r="AB16" s="124" t="s">
        <v>79</v>
      </c>
      <c r="AC16" s="124" t="s">
        <v>185</v>
      </c>
      <c r="AD16" s="124" t="s">
        <v>80</v>
      </c>
      <c r="AE16" s="124" t="s">
        <v>81</v>
      </c>
      <c r="AF16" s="359" t="s">
        <v>94</v>
      </c>
      <c r="AG16" s="124" t="s">
        <v>94</v>
      </c>
      <c r="AH16" s="124" t="s">
        <v>94</v>
      </c>
      <c r="AI16" s="124" t="s">
        <v>83</v>
      </c>
      <c r="AJ16" s="124" t="s">
        <v>84</v>
      </c>
      <c r="AK16" s="117" t="s">
        <v>85</v>
      </c>
      <c r="AL16" s="126"/>
      <c r="AM16" s="126"/>
      <c r="AN16" s="126" t="s">
        <v>596</v>
      </c>
      <c r="AO16" s="126"/>
      <c r="AP16" s="126"/>
      <c r="AQ16" s="126" t="s">
        <v>366</v>
      </c>
      <c r="AR16" s="123"/>
      <c r="AS16" s="123"/>
      <c r="AT16" s="125" t="s">
        <v>792</v>
      </c>
      <c r="AU16" s="129">
        <f>E16</f>
        <v>2</v>
      </c>
      <c r="AV16" s="130"/>
      <c r="AW16" s="131"/>
      <c r="AX16" s="131"/>
      <c r="AY16" s="129">
        <f>H16</f>
        <v>3</v>
      </c>
      <c r="AZ16" s="132"/>
      <c r="BA16" s="123"/>
      <c r="BB16" s="123"/>
      <c r="BC16" s="130">
        <f>K16</f>
        <v>2</v>
      </c>
      <c r="BD16" s="130"/>
      <c r="BE16" s="131"/>
      <c r="BF16" s="131"/>
      <c r="BG16" s="133">
        <f>N16</f>
        <v>3</v>
      </c>
      <c r="BH16" s="129"/>
      <c r="BI16" s="134"/>
      <c r="BJ16" s="139"/>
    </row>
    <row r="17" spans="2:63" s="136" customFormat="1" ht="76.5" customHeight="1" thickBot="1" x14ac:dyDescent="0.3">
      <c r="B17" s="140">
        <v>5</v>
      </c>
      <c r="C17" s="141" t="s">
        <v>799</v>
      </c>
      <c r="D17" s="142">
        <v>0.2</v>
      </c>
      <c r="E17" s="148">
        <v>0</v>
      </c>
      <c r="F17" s="143"/>
      <c r="G17" s="144" t="str">
        <f t="shared" si="3"/>
        <v/>
      </c>
      <c r="H17" s="148">
        <v>1</v>
      </c>
      <c r="I17" s="143"/>
      <c r="J17" s="144">
        <f t="shared" si="4"/>
        <v>0</v>
      </c>
      <c r="K17" s="148">
        <v>1</v>
      </c>
      <c r="L17" s="143"/>
      <c r="M17" s="144">
        <f t="shared" si="5"/>
        <v>0</v>
      </c>
      <c r="N17" s="148">
        <v>1</v>
      </c>
      <c r="O17" s="143"/>
      <c r="P17" s="144">
        <f t="shared" si="6"/>
        <v>0</v>
      </c>
      <c r="Q17" s="494">
        <f>SUM(E17,H17,K17,N17)</f>
        <v>3</v>
      </c>
      <c r="R17" s="494">
        <f t="shared" si="1"/>
        <v>0</v>
      </c>
      <c r="S17" s="145">
        <f t="shared" si="7"/>
        <v>0</v>
      </c>
      <c r="T17" s="145">
        <f t="shared" si="2"/>
        <v>0</v>
      </c>
      <c r="U17" s="141" t="s">
        <v>800</v>
      </c>
      <c r="V17" s="141" t="s">
        <v>801</v>
      </c>
      <c r="W17" s="146" t="s">
        <v>802</v>
      </c>
      <c r="X17" s="146" t="s">
        <v>803</v>
      </c>
      <c r="Y17" s="146" t="s">
        <v>804</v>
      </c>
      <c r="Z17" s="147" t="s">
        <v>371</v>
      </c>
      <c r="AA17" s="146"/>
      <c r="AB17" s="147" t="s">
        <v>79</v>
      </c>
      <c r="AC17" s="147" t="s">
        <v>185</v>
      </c>
      <c r="AD17" s="147" t="s">
        <v>80</v>
      </c>
      <c r="AE17" s="147" t="s">
        <v>81</v>
      </c>
      <c r="AF17" s="331" t="s">
        <v>94</v>
      </c>
      <c r="AG17" s="147" t="s">
        <v>94</v>
      </c>
      <c r="AH17" s="147" t="s">
        <v>94</v>
      </c>
      <c r="AI17" s="147" t="s">
        <v>83</v>
      </c>
      <c r="AJ17" s="147" t="s">
        <v>84</v>
      </c>
      <c r="AK17" s="141" t="s">
        <v>85</v>
      </c>
      <c r="AL17" s="150"/>
      <c r="AM17" s="150"/>
      <c r="AN17" s="150" t="s">
        <v>596</v>
      </c>
      <c r="AO17" s="150"/>
      <c r="AP17" s="150"/>
      <c r="AQ17" s="150" t="s">
        <v>366</v>
      </c>
      <c r="AR17" s="146"/>
      <c r="AS17" s="146"/>
      <c r="AT17" s="151" t="s">
        <v>792</v>
      </c>
      <c r="AU17" s="155">
        <f>E17</f>
        <v>0</v>
      </c>
      <c r="AV17" s="153"/>
      <c r="AW17" s="154"/>
      <c r="AX17" s="154"/>
      <c r="AY17" s="155">
        <f>H17</f>
        <v>1</v>
      </c>
      <c r="AZ17" s="156"/>
      <c r="BA17" s="146"/>
      <c r="BB17" s="146"/>
      <c r="BC17" s="153">
        <f>K17</f>
        <v>1</v>
      </c>
      <c r="BD17" s="153"/>
      <c r="BE17" s="154"/>
      <c r="BF17" s="154"/>
      <c r="BG17" s="152">
        <f>N17</f>
        <v>1</v>
      </c>
      <c r="BH17" s="155"/>
      <c r="BI17" s="157"/>
      <c r="BJ17" s="158"/>
    </row>
    <row r="18" spans="2:63" s="106" customFormat="1" ht="33.6" customHeight="1" x14ac:dyDescent="0.25">
      <c r="B18" s="102"/>
      <c r="C18" s="103"/>
      <c r="D18" s="104">
        <f>SUM(D13:D17)</f>
        <v>1</v>
      </c>
      <c r="E18" s="78"/>
      <c r="F18" s="78"/>
      <c r="G18" s="78"/>
      <c r="H18" s="78"/>
      <c r="I18" s="78"/>
      <c r="J18" s="78"/>
      <c r="K18" s="78"/>
      <c r="L18" s="78"/>
      <c r="M18" s="78"/>
      <c r="N18" s="78"/>
      <c r="O18" s="78"/>
      <c r="P18" s="78"/>
      <c r="Q18" s="78"/>
      <c r="R18" s="78"/>
      <c r="S18" s="78"/>
      <c r="T18" s="78"/>
      <c r="U18" s="103"/>
      <c r="V18" s="103"/>
      <c r="W18" s="78"/>
      <c r="X18" s="78"/>
      <c r="Y18" s="78"/>
      <c r="Z18" s="102"/>
      <c r="AA18" s="75"/>
      <c r="AB18" s="78"/>
      <c r="AC18" s="78"/>
      <c r="AD18" s="78"/>
      <c r="AE18" s="78"/>
      <c r="AF18" s="75"/>
      <c r="AG18" s="75"/>
      <c r="AH18" s="75"/>
      <c r="AI18" s="78"/>
      <c r="AJ18" s="78"/>
      <c r="AK18" s="103"/>
      <c r="AL18" s="105"/>
      <c r="AM18" s="105"/>
      <c r="AN18" s="105"/>
      <c r="AO18" s="105"/>
      <c r="AP18" s="103"/>
      <c r="AQ18" s="103"/>
      <c r="AR18" s="75"/>
      <c r="AS18" s="75"/>
      <c r="AT18" s="75"/>
      <c r="BE18" s="159"/>
      <c r="BK18" s="75"/>
    </row>
    <row r="19" spans="2:63" s="106" customFormat="1" ht="11.65" customHeight="1" x14ac:dyDescent="0.25">
      <c r="B19" s="102"/>
      <c r="C19" s="103"/>
      <c r="D19" s="104"/>
      <c r="E19" s="78"/>
      <c r="F19" s="78"/>
      <c r="G19" s="78"/>
      <c r="H19" s="78"/>
      <c r="I19" s="78"/>
      <c r="J19" s="78"/>
      <c r="K19" s="78"/>
      <c r="L19" s="78"/>
      <c r="M19" s="78"/>
      <c r="N19" s="78"/>
      <c r="O19" s="78"/>
      <c r="P19" s="78"/>
      <c r="Q19" s="78"/>
      <c r="R19" s="78"/>
      <c r="S19" s="78"/>
      <c r="T19" s="78"/>
      <c r="U19" s="103"/>
      <c r="V19" s="103"/>
      <c r="W19" s="78"/>
      <c r="X19" s="78"/>
      <c r="Y19" s="78"/>
      <c r="Z19" s="102"/>
      <c r="AA19" s="75"/>
      <c r="AB19" s="78"/>
      <c r="AC19" s="78"/>
      <c r="AD19" s="78"/>
      <c r="AE19" s="78"/>
      <c r="AF19" s="75"/>
      <c r="AG19" s="75"/>
      <c r="AH19" s="75"/>
      <c r="AI19" s="78"/>
      <c r="AJ19" s="78"/>
      <c r="AK19" s="103"/>
      <c r="AL19" s="105"/>
      <c r="AM19" s="105"/>
      <c r="AN19" s="105"/>
      <c r="AO19" s="105"/>
      <c r="AP19" s="103"/>
      <c r="AQ19" s="103"/>
      <c r="AR19" s="75"/>
      <c r="AS19" s="75"/>
      <c r="AT19" s="75"/>
      <c r="BE19" s="159"/>
      <c r="BK19" s="75"/>
    </row>
    <row r="20" spans="2:63" s="106" customFormat="1" ht="11.65" customHeight="1" x14ac:dyDescent="0.25">
      <c r="B20" s="102"/>
      <c r="C20" s="160"/>
      <c r="D20" s="104"/>
      <c r="E20" s="78"/>
      <c r="F20" s="78"/>
      <c r="G20" s="78"/>
      <c r="H20" s="78"/>
      <c r="I20" s="78"/>
      <c r="J20" s="78"/>
      <c r="K20" s="78"/>
      <c r="L20" s="78"/>
      <c r="M20" s="78"/>
      <c r="N20" s="78"/>
      <c r="O20" s="78"/>
      <c r="P20" s="78"/>
      <c r="Q20" s="78"/>
      <c r="R20" s="78"/>
      <c r="S20" s="78"/>
      <c r="T20" s="78"/>
      <c r="U20" s="103"/>
      <c r="V20" s="103"/>
      <c r="W20" s="78"/>
      <c r="X20" s="78"/>
      <c r="Y20" s="78"/>
      <c r="Z20" s="102"/>
      <c r="AA20" s="75"/>
      <c r="AB20" s="78"/>
      <c r="AC20" s="78"/>
      <c r="AD20" s="78"/>
      <c r="AE20" s="78"/>
      <c r="AF20" s="75"/>
      <c r="AG20" s="75"/>
      <c r="AH20" s="75"/>
      <c r="AI20" s="78"/>
      <c r="AJ20" s="78"/>
      <c r="AK20" s="103"/>
      <c r="AL20" s="105"/>
      <c r="AM20" s="105"/>
      <c r="AN20" s="105"/>
      <c r="AO20" s="105"/>
      <c r="AP20" s="103"/>
      <c r="AQ20" s="103"/>
      <c r="AR20" s="75"/>
      <c r="AS20" s="75"/>
      <c r="AT20" s="75"/>
      <c r="BE20" s="159"/>
      <c r="BK20" s="75"/>
    </row>
    <row r="21" spans="2:63" s="106" customFormat="1" ht="11.65" customHeight="1" x14ac:dyDescent="0.25">
      <c r="B21" s="102"/>
      <c r="C21" s="103"/>
      <c r="D21" s="104"/>
      <c r="E21" s="78"/>
      <c r="F21" s="78"/>
      <c r="G21" s="78"/>
      <c r="H21" s="78"/>
      <c r="I21" s="78"/>
      <c r="J21" s="78"/>
      <c r="K21" s="78"/>
      <c r="L21" s="78"/>
      <c r="M21" s="78"/>
      <c r="N21" s="78"/>
      <c r="O21" s="78"/>
      <c r="P21" s="78"/>
      <c r="Q21" s="78"/>
      <c r="R21" s="78"/>
      <c r="S21" s="78"/>
      <c r="T21" s="78"/>
      <c r="U21" s="103"/>
      <c r="V21" s="103"/>
      <c r="W21" s="78"/>
      <c r="X21" s="78"/>
      <c r="Y21" s="78"/>
      <c r="Z21" s="102"/>
      <c r="AA21" s="75"/>
      <c r="AB21" s="78"/>
      <c r="AC21" s="78"/>
      <c r="AD21" s="78"/>
      <c r="AE21" s="78"/>
      <c r="AF21" s="75"/>
      <c r="AG21" s="75"/>
      <c r="AH21" s="75"/>
      <c r="AI21" s="78"/>
      <c r="AJ21" s="78"/>
      <c r="AK21" s="103"/>
      <c r="AL21" s="105"/>
      <c r="AM21" s="105"/>
      <c r="AN21" s="105"/>
      <c r="AO21" s="105"/>
      <c r="AP21" s="103"/>
      <c r="AQ21" s="103"/>
      <c r="AR21" s="75"/>
      <c r="AS21" s="75"/>
      <c r="AT21" s="75"/>
      <c r="BE21" s="161"/>
      <c r="BK21" s="75"/>
    </row>
    <row r="22" spans="2:63" s="106" customFormat="1" ht="11.65" customHeight="1" x14ac:dyDescent="0.25">
      <c r="B22" s="102"/>
      <c r="C22" s="103"/>
      <c r="D22" s="104"/>
      <c r="E22" s="78"/>
      <c r="F22" s="78"/>
      <c r="G22" s="78"/>
      <c r="H22" s="78"/>
      <c r="I22" s="78"/>
      <c r="J22" s="78"/>
      <c r="K22" s="78"/>
      <c r="L22" s="78"/>
      <c r="M22" s="78"/>
      <c r="N22" s="78"/>
      <c r="O22" s="78"/>
      <c r="P22" s="78"/>
      <c r="Q22" s="78"/>
      <c r="R22" s="78"/>
      <c r="S22" s="78"/>
      <c r="T22" s="78"/>
      <c r="U22" s="103"/>
      <c r="V22" s="103"/>
      <c r="W22" s="78"/>
      <c r="X22" s="78"/>
      <c r="Y22" s="78"/>
      <c r="Z22" s="102"/>
      <c r="AA22" s="75"/>
      <c r="AB22" s="78"/>
      <c r="AC22" s="78"/>
      <c r="AD22" s="78"/>
      <c r="AE22" s="78"/>
      <c r="AF22" s="75"/>
      <c r="AG22" s="75"/>
      <c r="AH22" s="75"/>
      <c r="AI22" s="78"/>
      <c r="AJ22" s="78"/>
      <c r="AK22" s="103"/>
      <c r="AL22" s="105"/>
      <c r="AM22" s="105"/>
      <c r="AN22" s="105"/>
      <c r="AO22" s="105"/>
      <c r="AP22" s="103"/>
      <c r="AQ22" s="103"/>
      <c r="AR22" s="75"/>
      <c r="AS22" s="75"/>
      <c r="AT22" s="75"/>
      <c r="BE22" s="159"/>
      <c r="BK22" s="75"/>
    </row>
    <row r="23" spans="2:63" s="106" customFormat="1" ht="11.6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5"/>
      <c r="AT23" s="75"/>
      <c r="BE23" s="159"/>
      <c r="BK23" s="75"/>
    </row>
    <row r="24" spans="2:63"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5"/>
      <c r="AT24" s="75"/>
      <c r="BE24" s="159"/>
      <c r="BK24" s="75"/>
    </row>
    <row r="25" spans="2:63"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5"/>
      <c r="AT25" s="75"/>
      <c r="BE25" s="159"/>
      <c r="BK25" s="75"/>
    </row>
    <row r="26" spans="2:63" s="106" customFormat="1" ht="11.6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5"/>
      <c r="AT26" s="75"/>
      <c r="BE26" s="159"/>
      <c r="BK26" s="75"/>
    </row>
    <row r="27" spans="2:63" s="106" customFormat="1" ht="14.1" customHeight="1" x14ac:dyDescent="0.25">
      <c r="B27" s="102"/>
      <c r="C27" s="103"/>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5"/>
      <c r="AT27" s="75"/>
      <c r="BE27" s="159"/>
      <c r="BK27" s="75"/>
    </row>
    <row r="28" spans="2:63" s="106" customFormat="1" ht="11.65" customHeight="1" x14ac:dyDescent="0.25">
      <c r="B28" s="102"/>
      <c r="C28" s="162"/>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5"/>
      <c r="AT28" s="75"/>
      <c r="BK28" s="75"/>
    </row>
    <row r="29" spans="2:63" s="106" customFormat="1" ht="11.65" customHeight="1" x14ac:dyDescent="0.25">
      <c r="B29" s="102"/>
      <c r="C29" s="103"/>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5"/>
      <c r="AT29" s="75"/>
      <c r="BK29" s="75"/>
    </row>
    <row r="30" spans="2:63" s="106" customFormat="1" ht="11.6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5"/>
      <c r="AT30" s="75"/>
      <c r="BK30" s="75"/>
    </row>
    <row r="31" spans="2:63"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5"/>
      <c r="AT31" s="75"/>
      <c r="BK31" s="75"/>
    </row>
    <row r="32" spans="2:63" s="106" customFormat="1" ht="11.65"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5"/>
      <c r="AT32" s="75"/>
      <c r="BK32" s="75"/>
    </row>
    <row r="33" spans="2:63" s="106" customFormat="1" ht="12.6"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5"/>
      <c r="AT33" s="75"/>
      <c r="BK33" s="75"/>
    </row>
    <row r="34" spans="2:63" s="106" customFormat="1" ht="12.6"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5"/>
      <c r="AT34" s="75"/>
      <c r="BK34" s="75"/>
    </row>
    <row r="35" spans="2:63" s="106" customFormat="1" ht="11.65"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5"/>
      <c r="AT35" s="75"/>
      <c r="BK35" s="75"/>
    </row>
    <row r="36" spans="2:63" s="106" customFormat="1" ht="11.65" customHeight="1" x14ac:dyDescent="0.25">
      <c r="B36" s="102"/>
      <c r="C36" s="103"/>
      <c r="D36" s="104"/>
      <c r="E36" s="78"/>
      <c r="F36" s="78"/>
      <c r="G36" s="78"/>
      <c r="H36" s="78"/>
      <c r="I36" s="78"/>
      <c r="J36" s="78"/>
      <c r="K36" s="78"/>
      <c r="L36" s="78"/>
      <c r="M36" s="78"/>
      <c r="N36" s="78"/>
      <c r="O36" s="78"/>
      <c r="P36" s="78"/>
      <c r="Q36" s="78"/>
      <c r="R36" s="78"/>
      <c r="S36" s="78"/>
      <c r="T36" s="78"/>
      <c r="U36" s="103"/>
      <c r="V36" s="103"/>
      <c r="W36" s="78"/>
      <c r="X36" s="78"/>
      <c r="Y36" s="78"/>
      <c r="Z36" s="102"/>
      <c r="AA36" s="75"/>
      <c r="AB36" s="78"/>
      <c r="AC36" s="78"/>
      <c r="AD36" s="78"/>
      <c r="AE36" s="78"/>
      <c r="AF36" s="75"/>
      <c r="AG36" s="75"/>
      <c r="AH36" s="75"/>
      <c r="AI36" s="78"/>
      <c r="AJ36" s="78"/>
      <c r="AK36" s="103"/>
      <c r="AL36" s="105"/>
      <c r="AM36" s="105"/>
      <c r="AN36" s="105"/>
      <c r="AO36" s="105"/>
      <c r="AP36" s="103"/>
      <c r="AQ36" s="103"/>
      <c r="AR36" s="75"/>
      <c r="AS36" s="75"/>
      <c r="AT36" s="75"/>
      <c r="BK36" s="75"/>
    </row>
    <row r="37" spans="2:63" s="106" customFormat="1" ht="14.1" customHeight="1" x14ac:dyDescent="0.25">
      <c r="C37" s="105"/>
      <c r="D37" s="75"/>
      <c r="E37" s="75"/>
      <c r="F37" s="75"/>
      <c r="G37" s="75"/>
      <c r="H37" s="75"/>
      <c r="I37" s="75"/>
      <c r="J37" s="75"/>
      <c r="K37" s="75"/>
      <c r="L37" s="75"/>
      <c r="M37" s="75"/>
      <c r="N37" s="75"/>
      <c r="O37" s="75"/>
      <c r="P37" s="75"/>
      <c r="Q37" s="75"/>
      <c r="R37" s="75"/>
      <c r="S37" s="75"/>
      <c r="T37" s="75"/>
      <c r="U37" s="105"/>
      <c r="V37" s="105"/>
      <c r="W37" s="75"/>
      <c r="X37" s="75"/>
      <c r="Y37" s="75"/>
      <c r="Z37" s="102"/>
      <c r="AA37" s="75"/>
      <c r="AB37" s="78"/>
      <c r="AC37" s="78"/>
      <c r="AD37" s="78"/>
      <c r="AE37" s="78"/>
      <c r="AF37" s="75"/>
      <c r="AG37" s="75"/>
      <c r="AH37" s="75"/>
      <c r="AI37" s="78"/>
      <c r="AJ37" s="78"/>
      <c r="AK37" s="103"/>
      <c r="AL37" s="105"/>
      <c r="AM37" s="105"/>
      <c r="AN37" s="105"/>
      <c r="AO37" s="105"/>
      <c r="AP37" s="103"/>
      <c r="AQ37" s="103"/>
      <c r="AR37" s="75"/>
      <c r="AS37" s="75"/>
      <c r="AT37" s="75"/>
      <c r="BK37" s="75"/>
    </row>
    <row r="38" spans="2:63" s="106" customFormat="1" ht="11.65" customHeight="1" x14ac:dyDescent="0.25">
      <c r="C38" s="105"/>
      <c r="D38" s="75"/>
      <c r="E38" s="75"/>
      <c r="F38" s="75"/>
      <c r="G38" s="75"/>
      <c r="H38" s="75"/>
      <c r="I38" s="75"/>
      <c r="J38" s="75"/>
      <c r="K38" s="75"/>
      <c r="L38" s="75"/>
      <c r="M38" s="75"/>
      <c r="N38" s="75"/>
      <c r="O38" s="75"/>
      <c r="P38" s="75"/>
      <c r="Q38" s="75"/>
      <c r="R38" s="75"/>
      <c r="S38" s="75"/>
      <c r="T38" s="75"/>
      <c r="U38" s="105"/>
      <c r="V38" s="105"/>
      <c r="W38" s="75"/>
      <c r="X38" s="75"/>
      <c r="Y38" s="75"/>
      <c r="Z38" s="102"/>
      <c r="AA38" s="75"/>
      <c r="AB38" s="78"/>
      <c r="AC38" s="78"/>
      <c r="AD38" s="78"/>
      <c r="AE38" s="78"/>
      <c r="AF38" s="75"/>
      <c r="AG38" s="75"/>
      <c r="AH38" s="75"/>
      <c r="AI38" s="78"/>
      <c r="AJ38" s="78"/>
      <c r="AK38" s="103"/>
      <c r="AL38" s="105"/>
      <c r="AM38" s="105"/>
      <c r="AN38" s="105"/>
      <c r="AO38" s="105"/>
      <c r="AP38" s="103"/>
      <c r="AQ38" s="103"/>
      <c r="AR38" s="75"/>
      <c r="AS38" s="75"/>
      <c r="AT38" s="75"/>
      <c r="BK38" s="75"/>
    </row>
    <row r="39" spans="2:63" s="106" customFormat="1" ht="11.65" customHeight="1" x14ac:dyDescent="0.25">
      <c r="C39" s="105"/>
      <c r="D39" s="75"/>
      <c r="E39" s="75"/>
      <c r="F39" s="75"/>
      <c r="G39" s="75"/>
      <c r="H39" s="75"/>
      <c r="I39" s="75"/>
      <c r="J39" s="75"/>
      <c r="K39" s="75"/>
      <c r="L39" s="75"/>
      <c r="M39" s="75"/>
      <c r="N39" s="75"/>
      <c r="O39" s="75"/>
      <c r="P39" s="75"/>
      <c r="Q39" s="75"/>
      <c r="R39" s="75"/>
      <c r="S39" s="75"/>
      <c r="T39" s="75"/>
      <c r="U39" s="105"/>
      <c r="V39" s="105"/>
      <c r="W39" s="75"/>
      <c r="X39" s="75"/>
      <c r="Y39" s="75"/>
      <c r="Z39" s="102"/>
      <c r="AA39" s="75"/>
      <c r="AB39" s="78"/>
      <c r="AC39" s="78"/>
      <c r="AD39" s="78"/>
      <c r="AE39" s="78"/>
      <c r="AF39" s="75"/>
      <c r="AG39" s="75"/>
      <c r="AH39" s="75"/>
      <c r="AI39" s="78"/>
      <c r="AJ39" s="78"/>
      <c r="AK39" s="103"/>
      <c r="AL39" s="105"/>
      <c r="AM39" s="105"/>
      <c r="AN39" s="105"/>
      <c r="AO39" s="105"/>
      <c r="AP39" s="103"/>
      <c r="AQ39" s="103"/>
      <c r="AR39" s="75"/>
      <c r="AS39" s="75"/>
      <c r="AT39" s="75"/>
      <c r="BK39" s="75"/>
    </row>
    <row r="40" spans="2:63" s="106" customFormat="1" ht="11.65" customHeight="1" x14ac:dyDescent="0.25">
      <c r="C40" s="105"/>
      <c r="D40" s="75"/>
      <c r="E40" s="75"/>
      <c r="F40" s="75"/>
      <c r="G40" s="75"/>
      <c r="H40" s="75"/>
      <c r="I40" s="75"/>
      <c r="J40" s="75"/>
      <c r="K40" s="75"/>
      <c r="L40" s="75"/>
      <c r="M40" s="75"/>
      <c r="N40" s="75"/>
      <c r="O40" s="75"/>
      <c r="P40" s="75"/>
      <c r="Q40" s="75"/>
      <c r="R40" s="75"/>
      <c r="S40" s="75"/>
      <c r="T40" s="75"/>
      <c r="U40" s="105"/>
      <c r="V40" s="105"/>
      <c r="W40" s="75"/>
      <c r="X40" s="75"/>
      <c r="Y40" s="75"/>
      <c r="Z40" s="102"/>
      <c r="AA40" s="75"/>
      <c r="AB40" s="78"/>
      <c r="AC40" s="78"/>
      <c r="AD40" s="78"/>
      <c r="AE40" s="78"/>
      <c r="AF40" s="75"/>
      <c r="AG40" s="75"/>
      <c r="AH40" s="75"/>
      <c r="AI40" s="78"/>
      <c r="AJ40" s="78"/>
      <c r="AK40" s="103"/>
      <c r="AL40" s="105"/>
      <c r="AM40" s="105"/>
      <c r="AN40" s="105"/>
      <c r="AO40" s="105"/>
      <c r="AP40" s="103"/>
      <c r="AQ40" s="103"/>
      <c r="AR40" s="75"/>
      <c r="AS40" s="75"/>
      <c r="AT40" s="75"/>
      <c r="BK40" s="75"/>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0">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CPAD\OAP\POA\[5. SGI.xlsx]datos'!#REF!</xm:f>
          </x14:formula1>
          <xm:sqref>AM7:AT7 AK13:AK17 AO13:AO17</xm:sqref>
        </x14:dataValidation>
        <x14:dataValidation type="list" operator="equal" allowBlank="1" showErrorMessage="1">
          <x14:formula1>
            <xm:f>'D:\AAA SDSCJ CPAD\OAP\POA\[5. SGI.xlsx]datos'!#REF!</xm:f>
          </x14:formula1>
          <xm:sqref>AP13:AQ17</xm:sqref>
        </x14:dataValidation>
        <x14:dataValidation type="list" errorStyle="information" operator="equal" showInputMessage="1" showErrorMessage="1" prompt="Escoja el Proceso del Menú desplegable">
          <x14:formula1>
            <xm:f>'D:\AAA SDSCJ CPAD\OAP\POA\[5. SGI.xlsx]datos'!#REF!</xm:f>
          </x14:formula1>
          <xm:sqref>D7:Z7</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9"/>
  <sheetViews>
    <sheetView showGridLines="0" zoomScale="70" zoomScaleNormal="70" workbookViewId="0">
      <selection activeCell="B10" sqref="B10:D10"/>
    </sheetView>
  </sheetViews>
  <sheetFormatPr baseColWidth="10" defaultColWidth="20.5703125" defaultRowHeight="13.5" x14ac:dyDescent="0.25"/>
  <cols>
    <col min="1" max="1" width="4.7109375" style="495" customWidth="1"/>
    <col min="2" max="2" width="10" style="545" customWidth="1"/>
    <col min="3" max="3" width="52.7109375" style="545" customWidth="1"/>
    <col min="4" max="4" width="20.7109375" style="546" customWidth="1"/>
    <col min="5" max="5" width="8.42578125" style="545" customWidth="1"/>
    <col min="6" max="6" width="9.5703125" style="545" customWidth="1"/>
    <col min="7" max="7" width="16.7109375" style="545" customWidth="1"/>
    <col min="8" max="8" width="9.5703125" style="545" customWidth="1"/>
    <col min="9" max="9" width="8" style="545" customWidth="1"/>
    <col min="10" max="10" width="16.5703125" style="545" customWidth="1"/>
    <col min="11" max="11" width="11" style="545" customWidth="1"/>
    <col min="12" max="13" width="12" style="545" customWidth="1"/>
    <col min="14" max="14" width="10.140625" style="545" customWidth="1"/>
    <col min="15" max="15" width="10.7109375" style="545" customWidth="1"/>
    <col min="16" max="16" width="10.85546875" style="545" customWidth="1"/>
    <col min="17" max="17" width="11" style="545" customWidth="1"/>
    <col min="18" max="18" width="13" style="545" customWidth="1"/>
    <col min="19" max="19" width="11.5703125" style="545" customWidth="1"/>
    <col min="20" max="20" width="11" style="545" customWidth="1"/>
    <col min="21" max="21" width="17.85546875" style="545" customWidth="1"/>
    <col min="22" max="22" width="26.85546875" style="545" customWidth="1"/>
    <col min="23" max="25" width="20.5703125" style="545" customWidth="1"/>
    <col min="26" max="36" width="20.5703125" style="547" customWidth="1"/>
    <col min="37" max="37" width="26.7109375" style="547" customWidth="1"/>
    <col min="38" max="38" width="31" style="547" customWidth="1"/>
    <col min="39" max="39" width="20.5703125" style="547" customWidth="1"/>
    <col min="40" max="40" width="37.42578125" style="547" customWidth="1"/>
    <col min="41" max="42" width="20.5703125" style="547" customWidth="1"/>
    <col min="43" max="43" width="20" style="547" customWidth="1"/>
    <col min="44" max="46" width="20.5703125" style="547" customWidth="1"/>
    <col min="47" max="48" width="20.5703125" style="547" hidden="1" customWidth="1"/>
    <col min="49" max="49" width="43.42578125" style="547" hidden="1" customWidth="1"/>
    <col min="50" max="50" width="33.7109375" style="545" hidden="1" customWidth="1"/>
    <col min="51" max="54" width="20.5703125" style="545" hidden="1" customWidth="1"/>
    <col min="55" max="55" width="8.7109375" style="545" hidden="1" customWidth="1"/>
    <col min="56" max="56" width="9" style="545" hidden="1" customWidth="1"/>
    <col min="57" max="57" width="39" style="545" hidden="1" customWidth="1"/>
    <col min="58" max="58" width="32.140625" style="545" hidden="1" customWidth="1"/>
    <col min="59" max="59" width="17" style="545" hidden="1" customWidth="1"/>
    <col min="60" max="60" width="16" style="545" hidden="1" customWidth="1"/>
    <col min="61" max="61" width="51.5703125" style="545" hidden="1" customWidth="1"/>
    <col min="62" max="62" width="36" style="545" hidden="1" customWidth="1"/>
    <col min="63" max="63" width="20.5703125" style="546" customWidth="1"/>
    <col min="64" max="251" width="20.5703125" style="545" customWidth="1"/>
    <col min="252" max="16384" width="20.5703125" style="495"/>
  </cols>
  <sheetData>
    <row r="1" spans="2:63" ht="14.25" thickBot="1" x14ac:dyDescent="0.3"/>
    <row r="2" spans="2:63" ht="14.25" thickBot="1" x14ac:dyDescent="0.3">
      <c r="B2" s="816"/>
      <c r="C2" s="782" t="s">
        <v>0</v>
      </c>
      <c r="D2" s="783"/>
      <c r="E2" s="783"/>
      <c r="F2" s="783"/>
      <c r="G2" s="783"/>
      <c r="H2" s="783"/>
      <c r="I2" s="783"/>
      <c r="J2" s="783"/>
      <c r="K2" s="783"/>
      <c r="L2" s="783"/>
      <c r="M2" s="783"/>
      <c r="N2" s="783"/>
      <c r="O2" s="783"/>
      <c r="P2" s="783"/>
      <c r="Q2" s="784"/>
      <c r="R2" s="782" t="s">
        <v>1</v>
      </c>
      <c r="S2" s="783"/>
      <c r="T2" s="783"/>
      <c r="U2" s="783"/>
      <c r="V2" s="783"/>
      <c r="W2" s="783"/>
      <c r="X2" s="783"/>
      <c r="Y2" s="783"/>
      <c r="Z2" s="783"/>
      <c r="AA2" s="783"/>
      <c r="AB2" s="783"/>
      <c r="AC2" s="783"/>
      <c r="AD2" s="783"/>
      <c r="AE2" s="783"/>
      <c r="AF2" s="783"/>
      <c r="AG2" s="783"/>
      <c r="AH2" s="783"/>
      <c r="AI2" s="784"/>
      <c r="AJ2" s="791" t="s">
        <v>2</v>
      </c>
      <c r="AK2" s="792"/>
      <c r="AL2" s="792"/>
      <c r="AM2" s="792"/>
      <c r="AN2" s="792"/>
      <c r="AO2" s="792"/>
      <c r="AP2" s="792"/>
      <c r="AQ2" s="792"/>
      <c r="AR2" s="792"/>
      <c r="AS2" s="792"/>
      <c r="AT2" s="792"/>
      <c r="AU2" s="793"/>
      <c r="AV2" s="791" t="s">
        <v>3</v>
      </c>
      <c r="AW2" s="792"/>
      <c r="AX2" s="792"/>
      <c r="AY2" s="792"/>
      <c r="AZ2" s="792"/>
      <c r="BA2" s="792"/>
      <c r="BB2" s="792"/>
      <c r="BC2" s="792"/>
      <c r="BD2" s="792"/>
      <c r="BE2" s="792"/>
      <c r="BF2" s="792"/>
      <c r="BG2" s="792"/>
      <c r="BH2" s="792"/>
      <c r="BI2" s="792"/>
      <c r="BJ2" s="793"/>
    </row>
    <row r="3" spans="2:63" ht="14.25" thickBot="1" x14ac:dyDescent="0.3">
      <c r="B3" s="817"/>
      <c r="C3" s="788"/>
      <c r="D3" s="789"/>
      <c r="E3" s="789"/>
      <c r="F3" s="789"/>
      <c r="G3" s="789"/>
      <c r="H3" s="789"/>
      <c r="I3" s="789"/>
      <c r="J3" s="789"/>
      <c r="K3" s="789"/>
      <c r="L3" s="789"/>
      <c r="M3" s="789"/>
      <c r="N3" s="789"/>
      <c r="O3" s="789"/>
      <c r="P3" s="789"/>
      <c r="Q3" s="790"/>
      <c r="R3" s="788"/>
      <c r="S3" s="789"/>
      <c r="T3" s="789"/>
      <c r="U3" s="789"/>
      <c r="V3" s="789"/>
      <c r="W3" s="789"/>
      <c r="X3" s="789"/>
      <c r="Y3" s="789"/>
      <c r="Z3" s="789"/>
      <c r="AA3" s="789"/>
      <c r="AB3" s="789"/>
      <c r="AC3" s="789"/>
      <c r="AD3" s="789"/>
      <c r="AE3" s="789"/>
      <c r="AF3" s="789"/>
      <c r="AG3" s="789"/>
      <c r="AH3" s="789"/>
      <c r="AI3" s="790"/>
      <c r="AJ3" s="791" t="s">
        <v>4</v>
      </c>
      <c r="AK3" s="792"/>
      <c r="AL3" s="792"/>
      <c r="AM3" s="792"/>
      <c r="AN3" s="792"/>
      <c r="AO3" s="792"/>
      <c r="AP3" s="792"/>
      <c r="AQ3" s="792"/>
      <c r="AR3" s="792"/>
      <c r="AS3" s="792"/>
      <c r="AT3" s="792"/>
      <c r="AU3" s="793"/>
      <c r="AV3" s="794">
        <v>3</v>
      </c>
      <c r="AW3" s="795"/>
      <c r="AX3" s="795"/>
      <c r="AY3" s="795"/>
      <c r="AZ3" s="795"/>
      <c r="BA3" s="795"/>
      <c r="BB3" s="795"/>
      <c r="BC3" s="795"/>
      <c r="BD3" s="795"/>
      <c r="BE3" s="795"/>
      <c r="BF3" s="795"/>
      <c r="BG3" s="795"/>
      <c r="BH3" s="795"/>
      <c r="BI3" s="795"/>
      <c r="BJ3" s="796"/>
    </row>
    <row r="4" spans="2:63" ht="14.25" thickBot="1" x14ac:dyDescent="0.3">
      <c r="B4" s="817"/>
      <c r="C4" s="785"/>
      <c r="D4" s="786"/>
      <c r="E4" s="786"/>
      <c r="F4" s="786"/>
      <c r="G4" s="786"/>
      <c r="H4" s="786"/>
      <c r="I4" s="786"/>
      <c r="J4" s="786"/>
      <c r="K4" s="786"/>
      <c r="L4" s="786"/>
      <c r="M4" s="786"/>
      <c r="N4" s="786"/>
      <c r="O4" s="786"/>
      <c r="P4" s="786"/>
      <c r="Q4" s="787"/>
      <c r="R4" s="785"/>
      <c r="S4" s="786"/>
      <c r="T4" s="786"/>
      <c r="U4" s="786"/>
      <c r="V4" s="786"/>
      <c r="W4" s="786"/>
      <c r="X4" s="786"/>
      <c r="Y4" s="786"/>
      <c r="Z4" s="786"/>
      <c r="AA4" s="786"/>
      <c r="AB4" s="786"/>
      <c r="AC4" s="786"/>
      <c r="AD4" s="786"/>
      <c r="AE4" s="786"/>
      <c r="AF4" s="786"/>
      <c r="AG4" s="786"/>
      <c r="AH4" s="786"/>
      <c r="AI4" s="787"/>
      <c r="AJ4" s="791" t="s">
        <v>5</v>
      </c>
      <c r="AK4" s="792"/>
      <c r="AL4" s="792"/>
      <c r="AM4" s="792"/>
      <c r="AN4" s="792"/>
      <c r="AO4" s="792"/>
      <c r="AP4" s="792"/>
      <c r="AQ4" s="792"/>
      <c r="AR4" s="792"/>
      <c r="AS4" s="792"/>
      <c r="AT4" s="792"/>
      <c r="AU4" s="793"/>
      <c r="AV4" s="797">
        <v>42741</v>
      </c>
      <c r="AW4" s="798"/>
      <c r="AX4" s="798"/>
      <c r="AY4" s="798"/>
      <c r="AZ4" s="798"/>
      <c r="BA4" s="798"/>
      <c r="BB4" s="798"/>
      <c r="BC4" s="798"/>
      <c r="BD4" s="798"/>
      <c r="BE4" s="798"/>
      <c r="BF4" s="798"/>
      <c r="BG4" s="798"/>
      <c r="BH4" s="798"/>
      <c r="BI4" s="798"/>
      <c r="BJ4" s="799"/>
    </row>
    <row r="5" spans="2:63" x14ac:dyDescent="0.25">
      <c r="B5" s="817"/>
      <c r="C5" s="782" t="s">
        <v>6</v>
      </c>
      <c r="D5" s="783"/>
      <c r="E5" s="783"/>
      <c r="F5" s="783"/>
      <c r="G5" s="783"/>
      <c r="H5" s="783"/>
      <c r="I5" s="783"/>
      <c r="J5" s="783"/>
      <c r="K5" s="783"/>
      <c r="L5" s="783"/>
      <c r="M5" s="783"/>
      <c r="N5" s="783"/>
      <c r="O5" s="783"/>
      <c r="P5" s="783"/>
      <c r="Q5" s="784"/>
      <c r="R5" s="782" t="s">
        <v>7</v>
      </c>
      <c r="S5" s="783"/>
      <c r="T5" s="783"/>
      <c r="U5" s="783"/>
      <c r="V5" s="783"/>
      <c r="W5" s="783"/>
      <c r="X5" s="783"/>
      <c r="Y5" s="783"/>
      <c r="Z5" s="783"/>
      <c r="AA5" s="783"/>
      <c r="AB5" s="783"/>
      <c r="AC5" s="783"/>
      <c r="AD5" s="783"/>
      <c r="AE5" s="783"/>
      <c r="AF5" s="783"/>
      <c r="AG5" s="783"/>
      <c r="AH5" s="783"/>
      <c r="AI5" s="784"/>
      <c r="AJ5" s="782" t="s">
        <v>8</v>
      </c>
      <c r="AK5" s="783"/>
      <c r="AL5" s="783"/>
      <c r="AM5" s="783"/>
      <c r="AN5" s="783"/>
      <c r="AO5" s="783"/>
      <c r="AP5" s="783"/>
      <c r="AQ5" s="783"/>
      <c r="AR5" s="783"/>
      <c r="AS5" s="783"/>
      <c r="AT5" s="783"/>
      <c r="AU5" s="784"/>
      <c r="AV5" s="802" t="s">
        <v>9</v>
      </c>
      <c r="AW5" s="803"/>
      <c r="AX5" s="803"/>
      <c r="AY5" s="803"/>
      <c r="AZ5" s="803"/>
      <c r="BA5" s="803"/>
      <c r="BB5" s="803"/>
      <c r="BC5" s="803"/>
      <c r="BD5" s="803"/>
      <c r="BE5" s="803"/>
      <c r="BF5" s="803"/>
      <c r="BG5" s="803"/>
      <c r="BH5" s="803"/>
      <c r="BI5" s="803"/>
      <c r="BJ5" s="804"/>
    </row>
    <row r="6" spans="2:63" ht="14.25" thickBot="1" x14ac:dyDescent="0.3">
      <c r="B6" s="818"/>
      <c r="C6" s="785"/>
      <c r="D6" s="786"/>
      <c r="E6" s="786"/>
      <c r="F6" s="786"/>
      <c r="G6" s="786"/>
      <c r="H6" s="786"/>
      <c r="I6" s="786"/>
      <c r="J6" s="786"/>
      <c r="K6" s="786"/>
      <c r="L6" s="786"/>
      <c r="M6" s="786"/>
      <c r="N6" s="786"/>
      <c r="O6" s="786"/>
      <c r="P6" s="786"/>
      <c r="Q6" s="787"/>
      <c r="R6" s="785"/>
      <c r="S6" s="786"/>
      <c r="T6" s="786"/>
      <c r="U6" s="786"/>
      <c r="V6" s="786"/>
      <c r="W6" s="786"/>
      <c r="X6" s="786"/>
      <c r="Y6" s="786"/>
      <c r="Z6" s="786"/>
      <c r="AA6" s="786"/>
      <c r="AB6" s="786"/>
      <c r="AC6" s="786"/>
      <c r="AD6" s="786"/>
      <c r="AE6" s="786"/>
      <c r="AF6" s="786"/>
      <c r="AG6" s="786"/>
      <c r="AH6" s="786"/>
      <c r="AI6" s="787"/>
      <c r="AJ6" s="785"/>
      <c r="AK6" s="786"/>
      <c r="AL6" s="786"/>
      <c r="AM6" s="786"/>
      <c r="AN6" s="786"/>
      <c r="AO6" s="786"/>
      <c r="AP6" s="786"/>
      <c r="AQ6" s="786"/>
      <c r="AR6" s="786"/>
      <c r="AS6" s="786"/>
      <c r="AT6" s="786"/>
      <c r="AU6" s="787"/>
      <c r="AV6" s="805"/>
      <c r="AW6" s="806"/>
      <c r="AX6" s="806"/>
      <c r="AY6" s="806"/>
      <c r="AZ6" s="806"/>
      <c r="BA6" s="806"/>
      <c r="BB6" s="806"/>
      <c r="BC6" s="806"/>
      <c r="BD6" s="806"/>
      <c r="BE6" s="806"/>
      <c r="BF6" s="806"/>
      <c r="BG6" s="806"/>
      <c r="BH6" s="806"/>
      <c r="BI6" s="806"/>
      <c r="BJ6" s="807"/>
    </row>
    <row r="7" spans="2:63" s="549" customFormat="1" x14ac:dyDescent="0.25">
      <c r="B7" s="872" t="s">
        <v>10</v>
      </c>
      <c r="C7" s="873"/>
      <c r="D7" s="874" t="s">
        <v>805</v>
      </c>
      <c r="E7" s="874"/>
      <c r="F7" s="874"/>
      <c r="G7" s="874"/>
      <c r="H7" s="874"/>
      <c r="I7" s="874"/>
      <c r="J7" s="874"/>
      <c r="K7" s="874"/>
      <c r="L7" s="874"/>
      <c r="M7" s="874"/>
      <c r="N7" s="874"/>
      <c r="O7" s="874"/>
      <c r="P7" s="874"/>
      <c r="Q7" s="874"/>
      <c r="R7" s="874"/>
      <c r="S7" s="874"/>
      <c r="T7" s="874"/>
      <c r="U7" s="874"/>
      <c r="V7" s="874"/>
      <c r="W7" s="874"/>
      <c r="X7" s="874"/>
      <c r="Y7" s="874"/>
      <c r="Z7" s="874"/>
      <c r="AA7" s="875" t="s">
        <v>12</v>
      </c>
      <c r="AB7" s="875"/>
      <c r="AC7" s="876" t="s">
        <v>806</v>
      </c>
      <c r="AD7" s="876"/>
      <c r="AE7" s="876"/>
      <c r="AF7" s="876"/>
      <c r="AG7" s="876"/>
      <c r="AH7" s="876"/>
      <c r="AI7" s="876"/>
      <c r="AJ7" s="876"/>
      <c r="AK7" s="875" t="s">
        <v>14</v>
      </c>
      <c r="AL7" s="875"/>
      <c r="AM7" s="877" t="s">
        <v>15</v>
      </c>
      <c r="AN7" s="877"/>
      <c r="AO7" s="877"/>
      <c r="AP7" s="877"/>
      <c r="AQ7" s="877"/>
      <c r="AR7" s="877"/>
      <c r="AS7" s="877"/>
      <c r="AT7" s="877"/>
      <c r="AU7" s="878"/>
      <c r="AV7" s="878"/>
      <c r="AW7" s="878"/>
      <c r="AX7" s="878"/>
      <c r="AY7" s="878"/>
      <c r="AZ7" s="878"/>
      <c r="BA7" s="878"/>
      <c r="BB7" s="878"/>
      <c r="BC7" s="878"/>
      <c r="BD7" s="878"/>
      <c r="BE7" s="878"/>
      <c r="BF7" s="878"/>
      <c r="BG7" s="878"/>
      <c r="BH7" s="878"/>
      <c r="BI7" s="878"/>
      <c r="BJ7" s="879"/>
      <c r="BK7" s="548"/>
    </row>
    <row r="8" spans="2:63" s="549" customFormat="1" ht="40.5" x14ac:dyDescent="0.25">
      <c r="B8" s="860" t="s">
        <v>16</v>
      </c>
      <c r="C8" s="861"/>
      <c r="D8" s="862" t="s">
        <v>807</v>
      </c>
      <c r="E8" s="863"/>
      <c r="F8" s="863"/>
      <c r="G8" s="863"/>
      <c r="H8" s="863"/>
      <c r="I8" s="863"/>
      <c r="J8" s="863"/>
      <c r="K8" s="863"/>
      <c r="L8" s="863"/>
      <c r="M8" s="863"/>
      <c r="N8" s="863"/>
      <c r="O8" s="863"/>
      <c r="P8" s="863"/>
      <c r="Q8" s="863"/>
      <c r="R8" s="863"/>
      <c r="S8" s="863"/>
      <c r="T8" s="863"/>
      <c r="U8" s="863"/>
      <c r="V8" s="863"/>
      <c r="W8" s="863"/>
      <c r="X8" s="863"/>
      <c r="Y8" s="863"/>
      <c r="Z8" s="863"/>
      <c r="AA8" s="863"/>
      <c r="AB8" s="863"/>
      <c r="AC8" s="863"/>
      <c r="AD8" s="863"/>
      <c r="AE8" s="863"/>
      <c r="AF8" s="863"/>
      <c r="AG8" s="863"/>
      <c r="AH8" s="863"/>
      <c r="AI8" s="863"/>
      <c r="AJ8" s="863"/>
      <c r="AK8" s="863"/>
      <c r="AL8" s="864"/>
      <c r="AM8" s="559" t="s">
        <v>18</v>
      </c>
      <c r="AN8" s="865">
        <v>44572</v>
      </c>
      <c r="AO8" s="866"/>
      <c r="AP8" s="866"/>
      <c r="AQ8" s="866"/>
      <c r="AR8" s="866"/>
      <c r="AS8" s="866"/>
      <c r="AT8" s="866"/>
      <c r="AU8" s="878"/>
      <c r="AV8" s="878"/>
      <c r="AW8" s="878"/>
      <c r="AX8" s="878"/>
      <c r="AY8" s="878"/>
      <c r="AZ8" s="878"/>
      <c r="BA8" s="878"/>
      <c r="BB8" s="878"/>
      <c r="BC8" s="878"/>
      <c r="BD8" s="878"/>
      <c r="BE8" s="878"/>
      <c r="BF8" s="878"/>
      <c r="BG8" s="878"/>
      <c r="BH8" s="878"/>
      <c r="BI8" s="878"/>
      <c r="BJ8" s="879"/>
      <c r="BK8" s="548"/>
    </row>
    <row r="9" spans="2:63" s="549" customFormat="1" x14ac:dyDescent="0.25">
      <c r="B9" s="858" t="s">
        <v>176</v>
      </c>
      <c r="C9" s="846"/>
      <c r="D9" s="846"/>
      <c r="E9" s="846"/>
      <c r="F9" s="846"/>
      <c r="G9" s="846"/>
      <c r="H9" s="846"/>
      <c r="I9" s="846"/>
      <c r="J9" s="846"/>
      <c r="K9" s="846"/>
      <c r="L9" s="846"/>
      <c r="M9" s="846"/>
      <c r="N9" s="846"/>
      <c r="O9" s="846"/>
      <c r="P9" s="846"/>
      <c r="Q9" s="846"/>
      <c r="R9" s="846"/>
      <c r="S9" s="846"/>
      <c r="T9" s="846"/>
      <c r="U9" s="846"/>
      <c r="V9" s="846"/>
      <c r="W9" s="846"/>
      <c r="X9" s="846"/>
      <c r="Y9" s="846"/>
      <c r="Z9" s="846"/>
      <c r="AA9" s="846"/>
      <c r="AB9" s="846"/>
      <c r="AC9" s="846"/>
      <c r="AD9" s="846"/>
      <c r="AE9" s="846"/>
      <c r="AF9" s="846"/>
      <c r="AG9" s="846"/>
      <c r="AH9" s="846"/>
      <c r="AI9" s="846"/>
      <c r="AJ9" s="846"/>
      <c r="AK9" s="846"/>
      <c r="AL9" s="846"/>
      <c r="AM9" s="846"/>
      <c r="AN9" s="846"/>
      <c r="AO9" s="846"/>
      <c r="AP9" s="846"/>
      <c r="AQ9" s="846"/>
      <c r="AR9" s="846"/>
      <c r="AS9" s="846"/>
      <c r="AT9" s="846"/>
      <c r="AU9" s="867" t="s">
        <v>177</v>
      </c>
      <c r="AV9" s="868"/>
      <c r="AW9" s="868"/>
      <c r="AX9" s="868"/>
      <c r="AY9" s="868"/>
      <c r="AZ9" s="868"/>
      <c r="BA9" s="868"/>
      <c r="BB9" s="868"/>
      <c r="BC9" s="868"/>
      <c r="BD9" s="868"/>
      <c r="BE9" s="868"/>
      <c r="BF9" s="868"/>
      <c r="BG9" s="868"/>
      <c r="BH9" s="868"/>
      <c r="BI9" s="868"/>
      <c r="BJ9" s="869"/>
      <c r="BK9" s="548"/>
    </row>
    <row r="10" spans="2:63" s="549" customFormat="1" x14ac:dyDescent="0.25">
      <c r="B10" s="858"/>
      <c r="C10" s="846"/>
      <c r="D10" s="846"/>
      <c r="E10" s="846" t="s">
        <v>19</v>
      </c>
      <c r="F10" s="846"/>
      <c r="G10" s="846"/>
      <c r="H10" s="846"/>
      <c r="I10" s="846"/>
      <c r="J10" s="846"/>
      <c r="K10" s="846"/>
      <c r="L10" s="846"/>
      <c r="M10" s="846"/>
      <c r="N10" s="846"/>
      <c r="O10" s="846"/>
      <c r="P10" s="846"/>
      <c r="Q10" s="846"/>
      <c r="R10" s="846"/>
      <c r="S10" s="846"/>
      <c r="T10" s="846"/>
      <c r="U10" s="846" t="s">
        <v>20</v>
      </c>
      <c r="V10" s="846"/>
      <c r="W10" s="846"/>
      <c r="X10" s="846"/>
      <c r="Y10" s="846"/>
      <c r="Z10" s="846"/>
      <c r="AA10" s="846"/>
      <c r="AB10" s="846"/>
      <c r="AC10" s="846"/>
      <c r="AD10" s="846"/>
      <c r="AE10" s="846"/>
      <c r="AF10" s="846"/>
      <c r="AG10" s="846"/>
      <c r="AH10" s="846"/>
      <c r="AI10" s="846"/>
      <c r="AJ10" s="846"/>
      <c r="AK10" s="846"/>
      <c r="AL10" s="846"/>
      <c r="AM10" s="846"/>
      <c r="AN10" s="846"/>
      <c r="AO10" s="846"/>
      <c r="AP10" s="846"/>
      <c r="AQ10" s="846"/>
      <c r="AR10" s="846"/>
      <c r="AS10" s="846"/>
      <c r="AT10" s="846"/>
      <c r="AU10" s="870"/>
      <c r="AV10" s="870"/>
      <c r="AW10" s="870"/>
      <c r="AX10" s="870"/>
      <c r="AY10" s="870"/>
      <c r="AZ10" s="870"/>
      <c r="BA10" s="870"/>
      <c r="BB10" s="870"/>
      <c r="BC10" s="870"/>
      <c r="BD10" s="870"/>
      <c r="BE10" s="870"/>
      <c r="BF10" s="870"/>
      <c r="BG10" s="870"/>
      <c r="BH10" s="870"/>
      <c r="BI10" s="870"/>
      <c r="BJ10" s="871"/>
      <c r="BK10" s="548"/>
    </row>
    <row r="11" spans="2:63" s="551" customFormat="1" ht="27" x14ac:dyDescent="0.25">
      <c r="B11" s="858" t="s">
        <v>21</v>
      </c>
      <c r="C11" s="846" t="s">
        <v>22</v>
      </c>
      <c r="D11" s="846" t="s">
        <v>23</v>
      </c>
      <c r="E11" s="846" t="s">
        <v>24</v>
      </c>
      <c r="F11" s="846"/>
      <c r="G11" s="846"/>
      <c r="H11" s="846" t="s">
        <v>25</v>
      </c>
      <c r="I11" s="846"/>
      <c r="J11" s="846"/>
      <c r="K11" s="846" t="s">
        <v>26</v>
      </c>
      <c r="L11" s="846"/>
      <c r="M11" s="846"/>
      <c r="N11" s="846" t="s">
        <v>27</v>
      </c>
      <c r="O11" s="846"/>
      <c r="P11" s="846"/>
      <c r="Q11" s="846" t="s">
        <v>28</v>
      </c>
      <c r="R11" s="846"/>
      <c r="S11" s="846"/>
      <c r="T11" s="563" t="s">
        <v>29</v>
      </c>
      <c r="U11" s="846" t="s">
        <v>30</v>
      </c>
      <c r="V11" s="846" t="s">
        <v>31</v>
      </c>
      <c r="W11" s="846" t="s">
        <v>32</v>
      </c>
      <c r="X11" s="846" t="s">
        <v>33</v>
      </c>
      <c r="Y11" s="846"/>
      <c r="Z11" s="851" t="s">
        <v>34</v>
      </c>
      <c r="AA11" s="846" t="s">
        <v>35</v>
      </c>
      <c r="AB11" s="846" t="s">
        <v>36</v>
      </c>
      <c r="AC11" s="846" t="s">
        <v>37</v>
      </c>
      <c r="AD11" s="846" t="s">
        <v>38</v>
      </c>
      <c r="AE11" s="846" t="s">
        <v>39</v>
      </c>
      <c r="AF11" s="846" t="s">
        <v>40</v>
      </c>
      <c r="AG11" s="846"/>
      <c r="AH11" s="846"/>
      <c r="AI11" s="846" t="s">
        <v>41</v>
      </c>
      <c r="AJ11" s="846" t="s">
        <v>42</v>
      </c>
      <c r="AK11" s="853" t="s">
        <v>43</v>
      </c>
      <c r="AL11" s="854"/>
      <c r="AM11" s="854"/>
      <c r="AN11" s="854"/>
      <c r="AO11" s="854"/>
      <c r="AP11" s="854"/>
      <c r="AQ11" s="855"/>
      <c r="AR11" s="856" t="s">
        <v>44</v>
      </c>
      <c r="AS11" s="846" t="s">
        <v>45</v>
      </c>
      <c r="AT11" s="846" t="s">
        <v>46</v>
      </c>
      <c r="AU11" s="848" t="s">
        <v>47</v>
      </c>
      <c r="AV11" s="849" t="s">
        <v>47</v>
      </c>
      <c r="AW11" s="849" t="s">
        <v>47</v>
      </c>
      <c r="AX11" s="849" t="s">
        <v>47</v>
      </c>
      <c r="AY11" s="849" t="s">
        <v>48</v>
      </c>
      <c r="AZ11" s="849" t="s">
        <v>47</v>
      </c>
      <c r="BA11" s="849" t="s">
        <v>47</v>
      </c>
      <c r="BB11" s="849" t="s">
        <v>47</v>
      </c>
      <c r="BC11" s="849" t="s">
        <v>49</v>
      </c>
      <c r="BD11" s="849" t="s">
        <v>49</v>
      </c>
      <c r="BE11" s="849" t="s">
        <v>49</v>
      </c>
      <c r="BF11" s="849" t="s">
        <v>49</v>
      </c>
      <c r="BG11" s="849" t="s">
        <v>50</v>
      </c>
      <c r="BH11" s="849" t="s">
        <v>49</v>
      </c>
      <c r="BI11" s="849" t="s">
        <v>49</v>
      </c>
      <c r="BJ11" s="850" t="s">
        <v>49</v>
      </c>
      <c r="BK11" s="550"/>
    </row>
    <row r="12" spans="2:63" s="551" customFormat="1" ht="54" x14ac:dyDescent="0.25">
      <c r="B12" s="859"/>
      <c r="C12" s="847"/>
      <c r="D12" s="847"/>
      <c r="E12" s="560" t="s">
        <v>51</v>
      </c>
      <c r="F12" s="560" t="s">
        <v>52</v>
      </c>
      <c r="G12" s="560" t="s">
        <v>53</v>
      </c>
      <c r="H12" s="560" t="s">
        <v>51</v>
      </c>
      <c r="I12" s="560" t="s">
        <v>52</v>
      </c>
      <c r="J12" s="560" t="s">
        <v>53</v>
      </c>
      <c r="K12" s="560" t="s">
        <v>51</v>
      </c>
      <c r="L12" s="560" t="s">
        <v>52</v>
      </c>
      <c r="M12" s="560" t="s">
        <v>53</v>
      </c>
      <c r="N12" s="560" t="s">
        <v>51</v>
      </c>
      <c r="O12" s="560" t="s">
        <v>52</v>
      </c>
      <c r="P12" s="560" t="s">
        <v>53</v>
      </c>
      <c r="Q12" s="560" t="s">
        <v>51</v>
      </c>
      <c r="R12" s="560" t="s">
        <v>52</v>
      </c>
      <c r="S12" s="560" t="s">
        <v>53</v>
      </c>
      <c r="T12" s="561">
        <f>SUM(T13:T15)</f>
        <v>0</v>
      </c>
      <c r="U12" s="847"/>
      <c r="V12" s="847"/>
      <c r="W12" s="847"/>
      <c r="X12" s="562" t="s">
        <v>54</v>
      </c>
      <c r="Y12" s="562" t="s">
        <v>55</v>
      </c>
      <c r="Z12" s="852"/>
      <c r="AA12" s="847"/>
      <c r="AB12" s="847"/>
      <c r="AC12" s="847"/>
      <c r="AD12" s="847"/>
      <c r="AE12" s="847"/>
      <c r="AF12" s="560" t="s">
        <v>56</v>
      </c>
      <c r="AG12" s="560" t="s">
        <v>57</v>
      </c>
      <c r="AH12" s="562" t="s">
        <v>58</v>
      </c>
      <c r="AI12" s="847"/>
      <c r="AJ12" s="847"/>
      <c r="AK12" s="560" t="s">
        <v>59</v>
      </c>
      <c r="AL12" s="560" t="s">
        <v>60</v>
      </c>
      <c r="AM12" s="560" t="s">
        <v>61</v>
      </c>
      <c r="AN12" s="560" t="s">
        <v>62</v>
      </c>
      <c r="AO12" s="560" t="s">
        <v>63</v>
      </c>
      <c r="AP12" s="560" t="s">
        <v>64</v>
      </c>
      <c r="AQ12" s="560" t="s">
        <v>65</v>
      </c>
      <c r="AR12" s="857"/>
      <c r="AS12" s="847"/>
      <c r="AT12" s="847"/>
      <c r="AU12" s="564" t="s">
        <v>66</v>
      </c>
      <c r="AV12" s="565" t="s">
        <v>67</v>
      </c>
      <c r="AW12" s="565" t="s">
        <v>68</v>
      </c>
      <c r="AX12" s="565" t="s">
        <v>69</v>
      </c>
      <c r="AY12" s="565" t="s">
        <v>66</v>
      </c>
      <c r="AZ12" s="565" t="s">
        <v>67</v>
      </c>
      <c r="BA12" s="565" t="s">
        <v>68</v>
      </c>
      <c r="BB12" s="565" t="s">
        <v>69</v>
      </c>
      <c r="BC12" s="565" t="s">
        <v>66</v>
      </c>
      <c r="BD12" s="565" t="s">
        <v>67</v>
      </c>
      <c r="BE12" s="565" t="s">
        <v>68</v>
      </c>
      <c r="BF12" s="565" t="s">
        <v>69</v>
      </c>
      <c r="BG12" s="565" t="s">
        <v>66</v>
      </c>
      <c r="BH12" s="565" t="s">
        <v>67</v>
      </c>
      <c r="BI12" s="565" t="s">
        <v>68</v>
      </c>
      <c r="BJ12" s="566" t="s">
        <v>70</v>
      </c>
      <c r="BK12" s="550"/>
    </row>
    <row r="13" spans="2:63" s="552" customFormat="1" ht="148.5" x14ac:dyDescent="0.25">
      <c r="B13" s="496">
        <v>1</v>
      </c>
      <c r="C13" s="497" t="s">
        <v>808</v>
      </c>
      <c r="D13" s="498">
        <v>0.7</v>
      </c>
      <c r="E13" s="499">
        <v>3</v>
      </c>
      <c r="F13" s="120"/>
      <c r="G13" s="500">
        <f>IF(ISERROR(F13/E13),"",(F13/E13))</f>
        <v>0</v>
      </c>
      <c r="H13" s="499">
        <v>3</v>
      </c>
      <c r="I13" s="120"/>
      <c r="J13" s="500">
        <f>IF(ISERROR(I13/H13),"",(I13/H13))</f>
        <v>0</v>
      </c>
      <c r="K13" s="499">
        <v>6</v>
      </c>
      <c r="L13" s="120"/>
      <c r="M13" s="500">
        <f>IF(ISERROR(L13/K13),"",(L13/K13))</f>
        <v>0</v>
      </c>
      <c r="N13" s="499">
        <v>4</v>
      </c>
      <c r="O13" s="120"/>
      <c r="P13" s="500">
        <f>IF(ISERROR(O13/N13),"",(O13/N13))</f>
        <v>0</v>
      </c>
      <c r="Q13" s="499">
        <f>SUM(E13,H13,K13,N13)</f>
        <v>16</v>
      </c>
      <c r="R13" s="499">
        <f t="shared" ref="R13" si="0">SUM(F13,I13,L13,O13)</f>
        <v>0</v>
      </c>
      <c r="S13" s="501">
        <f>IF((IF(ISERROR(R13/Q13),0,(R13/Q13)))&gt;1,1,(IF(ISERROR(R13/Q13),0,(R13/Q13))))</f>
        <v>0</v>
      </c>
      <c r="T13" s="501">
        <f>S13*D13</f>
        <v>0</v>
      </c>
      <c r="U13" s="502" t="s">
        <v>809</v>
      </c>
      <c r="V13" s="502" t="s">
        <v>810</v>
      </c>
      <c r="W13" s="500" t="s">
        <v>811</v>
      </c>
      <c r="X13" s="500" t="s">
        <v>812</v>
      </c>
      <c r="Y13" s="500" t="s">
        <v>281</v>
      </c>
      <c r="Z13" s="503" t="s">
        <v>77</v>
      </c>
      <c r="AA13" s="499" t="s">
        <v>813</v>
      </c>
      <c r="AB13" s="503" t="s">
        <v>79</v>
      </c>
      <c r="AC13" s="503" t="s">
        <v>185</v>
      </c>
      <c r="AD13" s="503" t="s">
        <v>106</v>
      </c>
      <c r="AE13" s="503" t="s">
        <v>100</v>
      </c>
      <c r="AF13" s="504">
        <v>18</v>
      </c>
      <c r="AG13" s="503">
        <v>2022</v>
      </c>
      <c r="AH13" s="503">
        <v>2021</v>
      </c>
      <c r="AI13" s="503" t="s">
        <v>83</v>
      </c>
      <c r="AJ13" s="503" t="s">
        <v>84</v>
      </c>
      <c r="AK13" s="416" t="s">
        <v>814</v>
      </c>
      <c r="AL13" s="416" t="s">
        <v>815</v>
      </c>
      <c r="AM13" s="505" t="s">
        <v>281</v>
      </c>
      <c r="AN13" s="506" t="s">
        <v>816</v>
      </c>
      <c r="AO13" s="416" t="s">
        <v>817</v>
      </c>
      <c r="AP13" s="416" t="s">
        <v>814</v>
      </c>
      <c r="AQ13" s="416" t="s">
        <v>116</v>
      </c>
      <c r="AR13" s="507" t="s">
        <v>818</v>
      </c>
      <c r="AS13" s="502" t="s">
        <v>281</v>
      </c>
      <c r="AT13" s="507" t="s">
        <v>819</v>
      </c>
      <c r="AU13" s="503"/>
      <c r="AV13" s="508"/>
      <c r="AW13" s="416"/>
      <c r="AX13" s="416"/>
      <c r="AY13" s="509"/>
      <c r="AZ13" s="505"/>
      <c r="BA13" s="508"/>
      <c r="BB13" s="508"/>
      <c r="BC13" s="509"/>
      <c r="BD13" s="509"/>
      <c r="BE13" s="510"/>
      <c r="BF13" s="510"/>
      <c r="BG13" s="511"/>
      <c r="BH13" s="509"/>
      <c r="BI13" s="512"/>
      <c r="BJ13" s="512"/>
    </row>
    <row r="14" spans="2:63" s="552" customFormat="1" ht="409.5" x14ac:dyDescent="0.25">
      <c r="B14" s="496">
        <v>2</v>
      </c>
      <c r="C14" s="497" t="s">
        <v>1149</v>
      </c>
      <c r="D14" s="498">
        <v>0.05</v>
      </c>
      <c r="E14" s="120">
        <v>0.3</v>
      </c>
      <c r="F14" s="120"/>
      <c r="G14" s="500">
        <f>IF(ISERROR(F14/E14),"",(F14/E14))</f>
        <v>0</v>
      </c>
      <c r="H14" s="120">
        <v>0.4</v>
      </c>
      <c r="I14" s="120"/>
      <c r="J14" s="500">
        <f>IF(ISERROR(I14/H14),"",(I14/H14))</f>
        <v>0</v>
      </c>
      <c r="K14" s="120">
        <v>0.2</v>
      </c>
      <c r="L14" s="120"/>
      <c r="M14" s="500">
        <f>IF(ISERROR(L14/K14),"",(L14/K14))</f>
        <v>0</v>
      </c>
      <c r="N14" s="120">
        <v>0.1</v>
      </c>
      <c r="O14" s="120"/>
      <c r="P14" s="500">
        <f>IF(ISERROR(O14/N14),"",(O14/N14))</f>
        <v>0</v>
      </c>
      <c r="Q14" s="120">
        <f t="shared" ref="Q14:R19" si="1">SUM(E14,H14,K14,N14)</f>
        <v>0.99999999999999989</v>
      </c>
      <c r="R14" s="120">
        <f t="shared" si="1"/>
        <v>0</v>
      </c>
      <c r="S14" s="501">
        <f>IF((IF(ISERROR(R14/Q14),0,(R14/Q14)))&gt;1,1,(IF(ISERROR(R14/Q14),0,(R14/Q14))))</f>
        <v>0</v>
      </c>
      <c r="T14" s="501">
        <f t="shared" ref="T14:T19" si="2">S14*D14</f>
        <v>0</v>
      </c>
      <c r="U14" s="502" t="s">
        <v>820</v>
      </c>
      <c r="V14" s="502" t="s">
        <v>821</v>
      </c>
      <c r="W14" s="500" t="s">
        <v>822</v>
      </c>
      <c r="X14" s="500" t="s">
        <v>823</v>
      </c>
      <c r="Y14" s="500" t="s">
        <v>281</v>
      </c>
      <c r="Z14" s="503" t="s">
        <v>77</v>
      </c>
      <c r="AA14" s="513" t="s">
        <v>824</v>
      </c>
      <c r="AB14" s="503" t="s">
        <v>79</v>
      </c>
      <c r="AC14" s="503" t="s">
        <v>185</v>
      </c>
      <c r="AD14" s="503" t="s">
        <v>106</v>
      </c>
      <c r="AE14" s="503" t="s">
        <v>100</v>
      </c>
      <c r="AF14" s="504">
        <v>6</v>
      </c>
      <c r="AG14" s="503">
        <v>2022</v>
      </c>
      <c r="AH14" s="503">
        <v>2021</v>
      </c>
      <c r="AI14" s="503" t="s">
        <v>83</v>
      </c>
      <c r="AJ14" s="503" t="s">
        <v>84</v>
      </c>
      <c r="AK14" s="416" t="s">
        <v>814</v>
      </c>
      <c r="AL14" s="416" t="s">
        <v>815</v>
      </c>
      <c r="AM14" s="505" t="s">
        <v>281</v>
      </c>
      <c r="AN14" s="506" t="s">
        <v>825</v>
      </c>
      <c r="AO14" s="416" t="s">
        <v>817</v>
      </c>
      <c r="AP14" s="416" t="s">
        <v>814</v>
      </c>
      <c r="AQ14" s="416" t="s">
        <v>116</v>
      </c>
      <c r="AR14" s="507" t="s">
        <v>818</v>
      </c>
      <c r="AS14" s="502" t="s">
        <v>281</v>
      </c>
      <c r="AT14" s="507" t="s">
        <v>819</v>
      </c>
      <c r="AU14" s="503"/>
      <c r="AV14" s="508"/>
      <c r="AW14" s="416"/>
      <c r="AX14" s="416"/>
      <c r="AY14" s="509"/>
      <c r="AZ14" s="505"/>
      <c r="BA14" s="514"/>
      <c r="BB14" s="514"/>
      <c r="BC14" s="509"/>
      <c r="BD14" s="509"/>
      <c r="BE14" s="510"/>
      <c r="BF14" s="510"/>
      <c r="BG14" s="509"/>
      <c r="BH14" s="509"/>
      <c r="BI14" s="515"/>
      <c r="BJ14" s="510"/>
    </row>
    <row r="15" spans="2:63" s="552" customFormat="1" ht="148.5" x14ac:dyDescent="0.25">
      <c r="B15" s="496">
        <v>3</v>
      </c>
      <c r="C15" s="502" t="s">
        <v>1129</v>
      </c>
      <c r="D15" s="498">
        <v>0.05</v>
      </c>
      <c r="E15" s="120">
        <v>0.1</v>
      </c>
      <c r="F15" s="120"/>
      <c r="G15" s="500">
        <f t="shared" ref="G15:G19" si="3">IF(ISERROR(F15/E15),"",(F15/E15))</f>
        <v>0</v>
      </c>
      <c r="H15" s="120">
        <v>0.25</v>
      </c>
      <c r="I15" s="120"/>
      <c r="J15" s="500">
        <f t="shared" ref="J15:J19" si="4">IF(ISERROR(I15/H15),"",(I15/H15))</f>
        <v>0</v>
      </c>
      <c r="K15" s="120">
        <v>0.25</v>
      </c>
      <c r="L15" s="120"/>
      <c r="M15" s="500">
        <f t="shared" ref="M15:M19" si="5">IF(ISERROR(L15/K15),"",(L15/K15))</f>
        <v>0</v>
      </c>
      <c r="N15" s="120">
        <v>0.4</v>
      </c>
      <c r="O15" s="120"/>
      <c r="P15" s="500">
        <f t="shared" ref="P15:P19" si="6">IF(ISERROR(O15/N15),"",(O15/N15))</f>
        <v>0</v>
      </c>
      <c r="Q15" s="120">
        <f t="shared" si="1"/>
        <v>1</v>
      </c>
      <c r="R15" s="120"/>
      <c r="S15" s="501">
        <f t="shared" ref="S15:S19" si="7">IF((IF(ISERROR(R15/Q15),0,(R15/Q15)))&gt;1,1,(IF(ISERROR(R15/Q15),0,(R15/Q15))))</f>
        <v>0</v>
      </c>
      <c r="T15" s="501">
        <f t="shared" si="2"/>
        <v>0</v>
      </c>
      <c r="U15" s="502" t="s">
        <v>826</v>
      </c>
      <c r="V15" s="502" t="s">
        <v>827</v>
      </c>
      <c r="W15" s="514" t="s">
        <v>826</v>
      </c>
      <c r="X15" s="514" t="s">
        <v>828</v>
      </c>
      <c r="Y15" s="500" t="s">
        <v>281</v>
      </c>
      <c r="Z15" s="503" t="s">
        <v>77</v>
      </c>
      <c r="AA15" s="499" t="s">
        <v>829</v>
      </c>
      <c r="AB15" s="503" t="s">
        <v>79</v>
      </c>
      <c r="AC15" s="503" t="s">
        <v>185</v>
      </c>
      <c r="AD15" s="503" t="s">
        <v>80</v>
      </c>
      <c r="AE15" s="503" t="s">
        <v>100</v>
      </c>
      <c r="AF15" s="504">
        <v>19</v>
      </c>
      <c r="AG15" s="503">
        <v>2022</v>
      </c>
      <c r="AH15" s="503">
        <v>2021</v>
      </c>
      <c r="AI15" s="503" t="s">
        <v>83</v>
      </c>
      <c r="AJ15" s="503" t="s">
        <v>84</v>
      </c>
      <c r="AK15" s="416" t="s">
        <v>814</v>
      </c>
      <c r="AL15" s="416" t="s">
        <v>815</v>
      </c>
      <c r="AM15" s="516" t="s">
        <v>281</v>
      </c>
      <c r="AN15" s="506" t="s">
        <v>816</v>
      </c>
      <c r="AO15" s="416" t="s">
        <v>817</v>
      </c>
      <c r="AP15" s="416" t="s">
        <v>814</v>
      </c>
      <c r="AQ15" s="416" t="s">
        <v>116</v>
      </c>
      <c r="AR15" s="507" t="s">
        <v>818</v>
      </c>
      <c r="AS15" s="502" t="s">
        <v>281</v>
      </c>
      <c r="AT15" s="507" t="s">
        <v>819</v>
      </c>
      <c r="AU15" s="503"/>
      <c r="AV15" s="508"/>
      <c r="AW15" s="416"/>
      <c r="AX15" s="416"/>
      <c r="AY15" s="509"/>
      <c r="AZ15" s="505"/>
      <c r="BA15" s="514"/>
      <c r="BB15" s="514"/>
      <c r="BC15" s="509"/>
      <c r="BD15" s="509"/>
      <c r="BE15" s="515"/>
      <c r="BF15" s="510"/>
      <c r="BG15" s="509"/>
      <c r="BH15" s="509"/>
      <c r="BI15" s="515"/>
      <c r="BJ15" s="510"/>
    </row>
    <row r="16" spans="2:63" s="552" customFormat="1" ht="135" x14ac:dyDescent="0.25">
      <c r="B16" s="496">
        <v>4</v>
      </c>
      <c r="C16" s="502" t="s">
        <v>830</v>
      </c>
      <c r="D16" s="498">
        <v>0.1</v>
      </c>
      <c r="E16" s="364">
        <v>3</v>
      </c>
      <c r="F16" s="120"/>
      <c r="G16" s="500">
        <f t="shared" si="3"/>
        <v>0</v>
      </c>
      <c r="H16" s="378">
        <v>6</v>
      </c>
      <c r="I16" s="120"/>
      <c r="J16" s="500">
        <f t="shared" si="4"/>
        <v>0</v>
      </c>
      <c r="K16" s="378">
        <v>6</v>
      </c>
      <c r="L16" s="120"/>
      <c r="M16" s="500">
        <f t="shared" si="5"/>
        <v>0</v>
      </c>
      <c r="N16" s="378">
        <v>6</v>
      </c>
      <c r="O16" s="120"/>
      <c r="P16" s="500">
        <f t="shared" si="6"/>
        <v>0</v>
      </c>
      <c r="Q16" s="364">
        <f t="shared" si="1"/>
        <v>21</v>
      </c>
      <c r="R16" s="120"/>
      <c r="S16" s="501">
        <f t="shared" si="7"/>
        <v>0</v>
      </c>
      <c r="T16" s="501">
        <f t="shared" si="2"/>
        <v>0</v>
      </c>
      <c r="U16" s="502" t="s">
        <v>831</v>
      </c>
      <c r="V16" s="502" t="s">
        <v>832</v>
      </c>
      <c r="W16" s="514" t="s">
        <v>831</v>
      </c>
      <c r="X16" s="514" t="s">
        <v>833</v>
      </c>
      <c r="Y16" s="500" t="s">
        <v>281</v>
      </c>
      <c r="Z16" s="503" t="s">
        <v>77</v>
      </c>
      <c r="AA16" s="499" t="s">
        <v>834</v>
      </c>
      <c r="AB16" s="503" t="s">
        <v>79</v>
      </c>
      <c r="AC16" s="503" t="s">
        <v>185</v>
      </c>
      <c r="AD16" s="503" t="s">
        <v>106</v>
      </c>
      <c r="AE16" s="503" t="s">
        <v>100</v>
      </c>
      <c r="AF16" s="504">
        <v>0</v>
      </c>
      <c r="AG16" s="503">
        <v>2022</v>
      </c>
      <c r="AH16" s="503">
        <v>2021</v>
      </c>
      <c r="AI16" s="503" t="s">
        <v>83</v>
      </c>
      <c r="AJ16" s="503" t="s">
        <v>84</v>
      </c>
      <c r="AK16" s="416" t="s">
        <v>814</v>
      </c>
      <c r="AL16" s="416" t="s">
        <v>815</v>
      </c>
      <c r="AM16" s="516" t="s">
        <v>281</v>
      </c>
      <c r="AN16" s="506" t="s">
        <v>825</v>
      </c>
      <c r="AO16" s="416" t="s">
        <v>817</v>
      </c>
      <c r="AP16" s="416" t="s">
        <v>814</v>
      </c>
      <c r="AQ16" s="416" t="s">
        <v>116</v>
      </c>
      <c r="AR16" s="507" t="s">
        <v>818</v>
      </c>
      <c r="AS16" s="502" t="s">
        <v>281</v>
      </c>
      <c r="AT16" s="507" t="s">
        <v>819</v>
      </c>
      <c r="AU16" s="516"/>
      <c r="AV16" s="508"/>
      <c r="AW16" s="416"/>
      <c r="AX16" s="416"/>
      <c r="AY16" s="509"/>
      <c r="AZ16" s="505"/>
      <c r="BA16" s="514"/>
      <c r="BB16" s="514"/>
      <c r="BC16" s="509"/>
      <c r="BD16" s="509"/>
      <c r="BE16" s="515"/>
      <c r="BF16" s="510"/>
      <c r="BG16" s="509"/>
      <c r="BH16" s="509"/>
      <c r="BI16" s="515"/>
      <c r="BJ16" s="510"/>
    </row>
    <row r="17" spans="2:66" s="552" customFormat="1" ht="148.5" x14ac:dyDescent="0.25">
      <c r="B17" s="496">
        <v>5</v>
      </c>
      <c r="C17" s="502" t="s">
        <v>835</v>
      </c>
      <c r="D17" s="498">
        <v>0.03</v>
      </c>
      <c r="E17" s="364">
        <v>0</v>
      </c>
      <c r="F17" s="120"/>
      <c r="G17" s="500" t="str">
        <f t="shared" si="3"/>
        <v/>
      </c>
      <c r="H17" s="364">
        <v>6</v>
      </c>
      <c r="I17" s="120"/>
      <c r="J17" s="500">
        <f t="shared" si="4"/>
        <v>0</v>
      </c>
      <c r="K17" s="364">
        <v>6</v>
      </c>
      <c r="L17" s="120"/>
      <c r="M17" s="500">
        <f t="shared" si="5"/>
        <v>0</v>
      </c>
      <c r="N17" s="364">
        <v>6</v>
      </c>
      <c r="O17" s="120"/>
      <c r="P17" s="500">
        <f t="shared" si="6"/>
        <v>0</v>
      </c>
      <c r="Q17" s="364">
        <f t="shared" si="1"/>
        <v>18</v>
      </c>
      <c r="R17" s="120"/>
      <c r="S17" s="501">
        <f t="shared" si="7"/>
        <v>0</v>
      </c>
      <c r="T17" s="501">
        <f t="shared" si="2"/>
        <v>0</v>
      </c>
      <c r="U17" s="502" t="s">
        <v>836</v>
      </c>
      <c r="V17" s="502" t="s">
        <v>837</v>
      </c>
      <c r="W17" s="514" t="s">
        <v>836</v>
      </c>
      <c r="X17" s="514" t="s">
        <v>838</v>
      </c>
      <c r="Y17" s="500" t="s">
        <v>281</v>
      </c>
      <c r="Z17" s="503" t="s">
        <v>77</v>
      </c>
      <c r="AA17" s="499" t="s">
        <v>839</v>
      </c>
      <c r="AB17" s="503" t="s">
        <v>79</v>
      </c>
      <c r="AC17" s="503" t="s">
        <v>185</v>
      </c>
      <c r="AD17" s="503" t="s">
        <v>106</v>
      </c>
      <c r="AE17" s="503" t="s">
        <v>100</v>
      </c>
      <c r="AF17" s="504">
        <v>0</v>
      </c>
      <c r="AG17" s="503">
        <v>2022</v>
      </c>
      <c r="AH17" s="503">
        <v>2021</v>
      </c>
      <c r="AI17" s="503" t="s">
        <v>83</v>
      </c>
      <c r="AJ17" s="503" t="s">
        <v>84</v>
      </c>
      <c r="AK17" s="416" t="s">
        <v>814</v>
      </c>
      <c r="AL17" s="416" t="s">
        <v>815</v>
      </c>
      <c r="AM17" s="516" t="s">
        <v>281</v>
      </c>
      <c r="AN17" s="506" t="s">
        <v>816</v>
      </c>
      <c r="AO17" s="416" t="s">
        <v>817</v>
      </c>
      <c r="AP17" s="416" t="s">
        <v>814</v>
      </c>
      <c r="AQ17" s="416" t="s">
        <v>116</v>
      </c>
      <c r="AR17" s="507" t="s">
        <v>818</v>
      </c>
      <c r="AS17" s="502" t="s">
        <v>281</v>
      </c>
      <c r="AT17" s="507" t="s">
        <v>819</v>
      </c>
      <c r="AU17" s="516"/>
      <c r="AV17" s="508"/>
      <c r="AW17" s="416"/>
      <c r="AX17" s="416"/>
      <c r="AY17" s="509"/>
      <c r="AZ17" s="505"/>
      <c r="BA17" s="514"/>
      <c r="BB17" s="514"/>
      <c r="BC17" s="509"/>
      <c r="BD17" s="509"/>
      <c r="BE17" s="515"/>
      <c r="BF17" s="510"/>
      <c r="BG17" s="509"/>
      <c r="BH17" s="509"/>
      <c r="BI17" s="515"/>
      <c r="BJ17" s="510"/>
    </row>
    <row r="18" spans="2:66" s="552" customFormat="1" ht="135" x14ac:dyDescent="0.25">
      <c r="B18" s="496">
        <v>6</v>
      </c>
      <c r="C18" s="502" t="s">
        <v>1148</v>
      </c>
      <c r="D18" s="498">
        <v>0.06</v>
      </c>
      <c r="E18" s="120">
        <v>0.1</v>
      </c>
      <c r="F18" s="499"/>
      <c r="G18" s="500">
        <f t="shared" si="3"/>
        <v>0</v>
      </c>
      <c r="H18" s="120">
        <v>0.3</v>
      </c>
      <c r="I18" s="499"/>
      <c r="J18" s="500">
        <f t="shared" si="4"/>
        <v>0</v>
      </c>
      <c r="K18" s="120">
        <v>0.3</v>
      </c>
      <c r="L18" s="499"/>
      <c r="M18" s="500">
        <f t="shared" si="5"/>
        <v>0</v>
      </c>
      <c r="N18" s="120">
        <v>0.3</v>
      </c>
      <c r="O18" s="499"/>
      <c r="P18" s="500">
        <f t="shared" si="6"/>
        <v>0</v>
      </c>
      <c r="Q18" s="120">
        <f t="shared" si="1"/>
        <v>1</v>
      </c>
      <c r="R18" s="499"/>
      <c r="S18" s="501">
        <f t="shared" si="7"/>
        <v>0</v>
      </c>
      <c r="T18" s="501">
        <f t="shared" si="2"/>
        <v>0</v>
      </c>
      <c r="U18" s="502" t="s">
        <v>840</v>
      </c>
      <c r="V18" s="502" t="s">
        <v>841</v>
      </c>
      <c r="W18" s="514" t="s">
        <v>840</v>
      </c>
      <c r="X18" s="514" t="s">
        <v>842</v>
      </c>
      <c r="Y18" s="500" t="s">
        <v>281</v>
      </c>
      <c r="Z18" s="503" t="s">
        <v>77</v>
      </c>
      <c r="AA18" s="499" t="s">
        <v>843</v>
      </c>
      <c r="AB18" s="503" t="s">
        <v>79</v>
      </c>
      <c r="AC18" s="503" t="s">
        <v>185</v>
      </c>
      <c r="AD18" s="503" t="s">
        <v>106</v>
      </c>
      <c r="AE18" s="503" t="s">
        <v>100</v>
      </c>
      <c r="AF18" s="504">
        <v>0</v>
      </c>
      <c r="AG18" s="503">
        <v>2022</v>
      </c>
      <c r="AH18" s="503">
        <v>2021</v>
      </c>
      <c r="AI18" s="503" t="s">
        <v>83</v>
      </c>
      <c r="AJ18" s="503" t="s">
        <v>84</v>
      </c>
      <c r="AK18" s="416" t="s">
        <v>814</v>
      </c>
      <c r="AL18" s="416" t="s">
        <v>815</v>
      </c>
      <c r="AM18" s="516" t="s">
        <v>281</v>
      </c>
      <c r="AN18" s="506" t="s">
        <v>844</v>
      </c>
      <c r="AO18" s="416" t="s">
        <v>817</v>
      </c>
      <c r="AP18" s="416" t="s">
        <v>814</v>
      </c>
      <c r="AQ18" s="416" t="s">
        <v>116</v>
      </c>
      <c r="AR18" s="507" t="s">
        <v>818</v>
      </c>
      <c r="AS18" s="502" t="s">
        <v>281</v>
      </c>
      <c r="AT18" s="507" t="s">
        <v>819</v>
      </c>
      <c r="AU18" s="516"/>
      <c r="AV18" s="508"/>
      <c r="AW18" s="416"/>
      <c r="AX18" s="416"/>
      <c r="AY18" s="509"/>
      <c r="AZ18" s="509"/>
      <c r="BA18" s="502"/>
      <c r="BB18" s="514"/>
      <c r="BC18" s="509"/>
      <c r="BD18" s="509"/>
      <c r="BE18" s="515"/>
      <c r="BF18" s="510"/>
      <c r="BG18" s="509"/>
      <c r="BH18" s="509"/>
      <c r="BI18" s="512"/>
      <c r="BJ18" s="512"/>
    </row>
    <row r="19" spans="2:66" s="552" customFormat="1" ht="135" x14ac:dyDescent="0.25">
      <c r="B19" s="496">
        <v>7</v>
      </c>
      <c r="C19" s="502" t="s">
        <v>1130</v>
      </c>
      <c r="D19" s="498">
        <v>0.01</v>
      </c>
      <c r="E19" s="120">
        <v>0.1</v>
      </c>
      <c r="F19" s="499"/>
      <c r="G19" s="500">
        <f t="shared" si="3"/>
        <v>0</v>
      </c>
      <c r="H19" s="120">
        <v>0.3</v>
      </c>
      <c r="I19" s="499"/>
      <c r="J19" s="500">
        <f t="shared" si="4"/>
        <v>0</v>
      </c>
      <c r="K19" s="120">
        <v>0.3</v>
      </c>
      <c r="L19" s="499"/>
      <c r="M19" s="500">
        <f t="shared" si="5"/>
        <v>0</v>
      </c>
      <c r="N19" s="120">
        <v>0.3</v>
      </c>
      <c r="O19" s="499"/>
      <c r="P19" s="500">
        <f t="shared" si="6"/>
        <v>0</v>
      </c>
      <c r="Q19" s="120">
        <f t="shared" si="1"/>
        <v>1</v>
      </c>
      <c r="R19" s="499"/>
      <c r="S19" s="501">
        <f t="shared" si="7"/>
        <v>0</v>
      </c>
      <c r="T19" s="501">
        <f t="shared" si="2"/>
        <v>0</v>
      </c>
      <c r="U19" s="517" t="s">
        <v>845</v>
      </c>
      <c r="V19" s="502" t="s">
        <v>846</v>
      </c>
      <c r="W19" s="500" t="s">
        <v>847</v>
      </c>
      <c r="X19" s="500" t="s">
        <v>848</v>
      </c>
      <c r="Y19" s="500" t="s">
        <v>281</v>
      </c>
      <c r="Z19" s="503" t="s">
        <v>77</v>
      </c>
      <c r="AA19" s="499" t="s">
        <v>849</v>
      </c>
      <c r="AB19" s="503" t="s">
        <v>79</v>
      </c>
      <c r="AC19" s="503" t="s">
        <v>185</v>
      </c>
      <c r="AD19" s="503" t="s">
        <v>106</v>
      </c>
      <c r="AE19" s="503" t="s">
        <v>100</v>
      </c>
      <c r="AF19" s="504">
        <v>0</v>
      </c>
      <c r="AG19" s="503">
        <v>2022</v>
      </c>
      <c r="AH19" s="503">
        <v>2021</v>
      </c>
      <c r="AI19" s="503" t="s">
        <v>83</v>
      </c>
      <c r="AJ19" s="503" t="s">
        <v>84</v>
      </c>
      <c r="AK19" s="416" t="s">
        <v>814</v>
      </c>
      <c r="AL19" s="416" t="s">
        <v>815</v>
      </c>
      <c r="AM19" s="516" t="s">
        <v>281</v>
      </c>
      <c r="AN19" s="506" t="s">
        <v>850</v>
      </c>
      <c r="AO19" s="416" t="s">
        <v>817</v>
      </c>
      <c r="AP19" s="416" t="s">
        <v>814</v>
      </c>
      <c r="AQ19" s="416" t="s">
        <v>116</v>
      </c>
      <c r="AR19" s="507" t="s">
        <v>818</v>
      </c>
      <c r="AS19" s="502" t="s">
        <v>281</v>
      </c>
      <c r="AT19" s="507" t="s">
        <v>819</v>
      </c>
      <c r="AU19" s="516"/>
      <c r="AV19" s="508"/>
      <c r="AW19" s="416"/>
      <c r="AX19" s="416"/>
      <c r="AY19" s="509"/>
      <c r="AZ19" s="509"/>
      <c r="BA19" s="518"/>
      <c r="BB19" s="514"/>
      <c r="BC19" s="509"/>
      <c r="BD19" s="509"/>
      <c r="BE19" s="515"/>
      <c r="BF19" s="510"/>
      <c r="BG19" s="509"/>
      <c r="BH19" s="509"/>
      <c r="BI19" s="515"/>
      <c r="BJ19" s="512"/>
    </row>
    <row r="20" spans="2:66" s="553" customFormat="1" x14ac:dyDescent="0.25">
      <c r="B20" s="519"/>
      <c r="C20" s="520"/>
      <c r="D20" s="521"/>
      <c r="E20" s="522"/>
      <c r="F20" s="522"/>
      <c r="G20" s="523"/>
      <c r="H20" s="522"/>
      <c r="I20" s="522"/>
      <c r="J20" s="523"/>
      <c r="K20" s="522"/>
      <c r="L20" s="522"/>
      <c r="M20" s="523"/>
      <c r="N20" s="522"/>
      <c r="O20" s="522"/>
      <c r="P20" s="523"/>
      <c r="Q20" s="522"/>
      <c r="R20" s="522"/>
      <c r="S20" s="524"/>
      <c r="T20" s="524"/>
      <c r="U20" s="525"/>
      <c r="V20" s="526"/>
      <c r="W20" s="523"/>
      <c r="X20" s="523"/>
      <c r="Y20" s="523"/>
      <c r="Z20" s="527"/>
      <c r="AA20" s="527"/>
      <c r="AB20" s="527"/>
      <c r="AC20" s="527"/>
      <c r="AD20" s="527"/>
      <c r="AE20" s="527"/>
      <c r="AF20" s="527"/>
      <c r="AG20" s="527"/>
      <c r="AH20" s="527"/>
      <c r="AI20" s="527"/>
      <c r="AJ20" s="527"/>
      <c r="AK20" s="526"/>
      <c r="AL20" s="528"/>
      <c r="AM20" s="529"/>
      <c r="AN20" s="529"/>
      <c r="AO20" s="528"/>
      <c r="AP20" s="526"/>
      <c r="AQ20" s="526"/>
      <c r="AR20" s="530"/>
      <c r="AS20" s="530"/>
      <c r="AT20" s="531"/>
      <c r="AU20" s="532"/>
      <c r="AV20" s="532"/>
      <c r="AW20" s="533"/>
      <c r="AX20" s="533"/>
      <c r="AY20" s="532"/>
      <c r="AZ20" s="532"/>
      <c r="BA20" s="534"/>
      <c r="BB20" s="535"/>
      <c r="BC20" s="532"/>
      <c r="BD20" s="532"/>
      <c r="BE20" s="536"/>
      <c r="BF20" s="533"/>
      <c r="BG20" s="532"/>
      <c r="BH20" s="532"/>
      <c r="BI20" s="537"/>
      <c r="BJ20" s="537"/>
      <c r="BK20" s="548"/>
      <c r="BL20" s="548"/>
      <c r="BM20" s="548"/>
      <c r="BN20" s="548"/>
    </row>
    <row r="21" spans="2:66" s="553" customFormat="1" x14ac:dyDescent="0.25">
      <c r="B21" s="519"/>
      <c r="C21" s="525"/>
      <c r="D21" s="521"/>
      <c r="E21" s="538"/>
      <c r="F21" s="538"/>
      <c r="G21" s="523"/>
      <c r="H21" s="538"/>
      <c r="I21" s="538"/>
      <c r="J21" s="523"/>
      <c r="K21" s="538"/>
      <c r="L21" s="538"/>
      <c r="M21" s="523"/>
      <c r="N21" s="538"/>
      <c r="O21" s="538"/>
      <c r="P21" s="523"/>
      <c r="Q21" s="538"/>
      <c r="R21" s="538"/>
      <c r="S21" s="524"/>
      <c r="T21" s="524"/>
      <c r="U21" s="525"/>
      <c r="V21" s="526"/>
      <c r="W21" s="523"/>
      <c r="X21" s="523"/>
      <c r="Y21" s="523"/>
      <c r="Z21" s="527"/>
      <c r="AA21" s="529"/>
      <c r="AB21" s="529"/>
      <c r="AC21" s="529"/>
      <c r="AD21" s="529"/>
      <c r="AE21" s="529"/>
      <c r="AF21" s="529"/>
      <c r="AG21" s="529"/>
      <c r="AH21" s="529"/>
      <c r="AI21" s="529"/>
      <c r="AJ21" s="527"/>
      <c r="AK21" s="526"/>
      <c r="AL21" s="528"/>
      <c r="AM21" s="529"/>
      <c r="AN21" s="529"/>
      <c r="AO21" s="528"/>
      <c r="AP21" s="528"/>
      <c r="AQ21" s="528"/>
      <c r="AR21" s="526"/>
      <c r="AS21" s="526"/>
      <c r="AT21" s="531"/>
      <c r="AU21" s="532"/>
      <c r="AV21" s="532"/>
      <c r="AW21" s="539"/>
      <c r="AX21" s="533"/>
      <c r="AY21" s="532"/>
      <c r="AZ21" s="532"/>
      <c r="BA21" s="539"/>
      <c r="BB21" s="535"/>
      <c r="BC21" s="532"/>
      <c r="BD21" s="532"/>
      <c r="BE21" s="536"/>
      <c r="BF21" s="533"/>
      <c r="BG21" s="532"/>
      <c r="BH21" s="532"/>
      <c r="BI21" s="537"/>
      <c r="BJ21" s="533"/>
      <c r="BK21" s="548"/>
      <c r="BL21" s="548"/>
      <c r="BM21" s="548"/>
      <c r="BN21" s="548"/>
    </row>
    <row r="22" spans="2:66" s="553" customFormat="1" x14ac:dyDescent="0.25">
      <c r="B22" s="519"/>
      <c r="C22" s="525"/>
      <c r="D22" s="521"/>
      <c r="E22" s="522"/>
      <c r="F22" s="522"/>
      <c r="G22" s="523"/>
      <c r="H22" s="522"/>
      <c r="I22" s="522"/>
      <c r="J22" s="523"/>
      <c r="K22" s="522"/>
      <c r="L22" s="522"/>
      <c r="M22" s="523"/>
      <c r="N22" s="522"/>
      <c r="O22" s="522"/>
      <c r="P22" s="523"/>
      <c r="Q22" s="522"/>
      <c r="R22" s="522"/>
      <c r="S22" s="524"/>
      <c r="T22" s="524"/>
      <c r="U22" s="525"/>
      <c r="V22" s="526"/>
      <c r="W22" s="529"/>
      <c r="X22" s="540"/>
      <c r="Y22" s="540"/>
      <c r="Z22" s="527"/>
      <c r="AA22" s="529"/>
      <c r="AB22" s="529"/>
      <c r="AC22" s="529"/>
      <c r="AD22" s="529"/>
      <c r="AE22" s="529"/>
      <c r="AF22" s="529"/>
      <c r="AG22" s="529"/>
      <c r="AH22" s="529"/>
      <c r="AI22" s="529"/>
      <c r="AJ22" s="529"/>
      <c r="AK22" s="526"/>
      <c r="AL22" s="528"/>
      <c r="AM22" s="529"/>
      <c r="AN22" s="529"/>
      <c r="AO22" s="528"/>
      <c r="AP22" s="526"/>
      <c r="AQ22" s="526"/>
      <c r="AR22" s="528"/>
      <c r="AS22" s="528"/>
      <c r="AT22" s="531"/>
      <c r="AU22" s="532"/>
      <c r="AV22" s="532"/>
      <c r="AW22" s="533"/>
      <c r="AX22" s="533"/>
      <c r="AY22" s="532"/>
      <c r="AZ22" s="532"/>
      <c r="BA22" s="535"/>
      <c r="BB22" s="535"/>
      <c r="BC22" s="532"/>
      <c r="BD22" s="532"/>
      <c r="BE22" s="541"/>
      <c r="BF22" s="533"/>
      <c r="BG22" s="532"/>
      <c r="BH22" s="532"/>
      <c r="BI22" s="537"/>
      <c r="BJ22" s="537"/>
      <c r="BK22" s="548"/>
      <c r="BL22" s="548"/>
      <c r="BM22" s="548"/>
      <c r="BN22" s="548"/>
    </row>
    <row r="23" spans="2:66" s="553" customFormat="1" x14ac:dyDescent="0.25">
      <c r="B23" s="519"/>
      <c r="C23" s="542"/>
      <c r="D23" s="521"/>
      <c r="E23" s="529"/>
      <c r="F23" s="529"/>
      <c r="G23" s="523"/>
      <c r="H23" s="529"/>
      <c r="I23" s="529"/>
      <c r="J23" s="523"/>
      <c r="K23" s="529"/>
      <c r="L23" s="529"/>
      <c r="M23" s="523"/>
      <c r="N23" s="529"/>
      <c r="O23" s="529"/>
      <c r="P23" s="523"/>
      <c r="Q23" s="529"/>
      <c r="R23" s="529"/>
      <c r="S23" s="524"/>
      <c r="T23" s="524"/>
      <c r="U23" s="525"/>
      <c r="V23" s="526"/>
      <c r="W23" s="529"/>
      <c r="X23" s="540"/>
      <c r="Y23" s="540"/>
      <c r="Z23" s="527"/>
      <c r="AA23" s="529"/>
      <c r="AB23" s="529"/>
      <c r="AC23" s="529"/>
      <c r="AD23" s="529"/>
      <c r="AE23" s="529"/>
      <c r="AF23" s="529"/>
      <c r="AG23" s="529"/>
      <c r="AH23" s="529"/>
      <c r="AI23" s="529"/>
      <c r="AJ23" s="529"/>
      <c r="AK23" s="526"/>
      <c r="AL23" s="528"/>
      <c r="AM23" s="529"/>
      <c r="AN23" s="529"/>
      <c r="AO23" s="528"/>
      <c r="AP23" s="528"/>
      <c r="AQ23" s="528"/>
      <c r="AR23" s="528"/>
      <c r="AS23" s="528"/>
      <c r="AT23" s="531"/>
      <c r="AU23" s="543"/>
      <c r="AV23" s="532"/>
      <c r="AW23" s="536"/>
      <c r="AX23" s="536"/>
      <c r="AY23" s="543"/>
      <c r="AZ23" s="532"/>
      <c r="BA23" s="520"/>
      <c r="BB23" s="535"/>
      <c r="BC23" s="543"/>
      <c r="BD23" s="532"/>
      <c r="BE23" s="541"/>
      <c r="BF23" s="533"/>
      <c r="BG23" s="543"/>
      <c r="BH23" s="532"/>
      <c r="BI23" s="533"/>
      <c r="BJ23" s="533"/>
      <c r="BK23" s="548"/>
      <c r="BL23" s="548"/>
      <c r="BM23" s="548"/>
      <c r="BN23" s="548"/>
    </row>
    <row r="24" spans="2:66" s="553" customFormat="1" x14ac:dyDescent="0.25">
      <c r="B24" s="519"/>
      <c r="C24" s="542"/>
      <c r="D24" s="521"/>
      <c r="E24" s="529"/>
      <c r="F24" s="544"/>
      <c r="G24" s="523"/>
      <c r="H24" s="529"/>
      <c r="I24" s="544"/>
      <c r="J24" s="523"/>
      <c r="K24" s="529"/>
      <c r="L24" s="544"/>
      <c r="M24" s="523"/>
      <c r="N24" s="529"/>
      <c r="O24" s="544"/>
      <c r="P24" s="523"/>
      <c r="Q24" s="529"/>
      <c r="R24" s="544"/>
      <c r="S24" s="524"/>
      <c r="T24" s="524"/>
      <c r="U24" s="525"/>
      <c r="V24" s="526"/>
      <c r="W24" s="529"/>
      <c r="X24" s="540"/>
      <c r="Y24" s="540"/>
      <c r="Z24" s="527"/>
      <c r="AA24" s="529"/>
      <c r="AB24" s="529"/>
      <c r="AC24" s="529"/>
      <c r="AD24" s="529"/>
      <c r="AE24" s="529"/>
      <c r="AF24" s="529"/>
      <c r="AG24" s="529"/>
      <c r="AH24" s="529"/>
      <c r="AI24" s="529"/>
      <c r="AJ24" s="529"/>
      <c r="AK24" s="526"/>
      <c r="AL24" s="528"/>
      <c r="AM24" s="529"/>
      <c r="AN24" s="529"/>
      <c r="AO24" s="528"/>
      <c r="AP24" s="528"/>
      <c r="AQ24" s="528"/>
      <c r="AR24" s="528"/>
      <c r="AS24" s="528"/>
      <c r="AT24" s="531"/>
      <c r="AU24" s="543"/>
      <c r="AV24" s="532"/>
      <c r="AW24" s="533"/>
      <c r="AX24" s="533"/>
      <c r="AY24" s="543"/>
      <c r="AZ24" s="532"/>
      <c r="BA24" s="535"/>
      <c r="BB24" s="535"/>
      <c r="BC24" s="543"/>
      <c r="BD24" s="532"/>
      <c r="BE24" s="541"/>
      <c r="BF24" s="533"/>
      <c r="BG24" s="543"/>
      <c r="BH24" s="532"/>
      <c r="BI24" s="533"/>
      <c r="BJ24" s="533"/>
      <c r="BK24" s="548"/>
      <c r="BL24" s="548"/>
      <c r="BM24" s="548"/>
      <c r="BN24" s="548"/>
    </row>
    <row r="25" spans="2:66" s="553" customFormat="1" x14ac:dyDescent="0.25">
      <c r="B25" s="519"/>
      <c r="C25" s="542"/>
      <c r="D25" s="521"/>
      <c r="E25" s="529"/>
      <c r="F25" s="544"/>
      <c r="G25" s="523"/>
      <c r="H25" s="529"/>
      <c r="I25" s="544"/>
      <c r="J25" s="523"/>
      <c r="K25" s="529"/>
      <c r="L25" s="544"/>
      <c r="M25" s="523"/>
      <c r="N25" s="529"/>
      <c r="O25" s="544"/>
      <c r="P25" s="523"/>
      <c r="Q25" s="529"/>
      <c r="R25" s="544"/>
      <c r="S25" s="524"/>
      <c r="T25" s="524"/>
      <c r="U25" s="525"/>
      <c r="V25" s="526"/>
      <c r="W25" s="529"/>
      <c r="X25" s="540"/>
      <c r="Y25" s="540"/>
      <c r="Z25" s="527"/>
      <c r="AA25" s="529"/>
      <c r="AB25" s="529"/>
      <c r="AC25" s="529"/>
      <c r="AD25" s="529"/>
      <c r="AE25" s="529"/>
      <c r="AF25" s="529"/>
      <c r="AG25" s="529"/>
      <c r="AH25" s="529"/>
      <c r="AI25" s="529"/>
      <c r="AJ25" s="529"/>
      <c r="AK25" s="526"/>
      <c r="AL25" s="528"/>
      <c r="AM25" s="529"/>
      <c r="AN25" s="529"/>
      <c r="AO25" s="528"/>
      <c r="AP25" s="528"/>
      <c r="AQ25" s="528"/>
      <c r="AR25" s="528"/>
      <c r="AS25" s="528"/>
      <c r="AT25" s="531"/>
      <c r="AU25" s="543"/>
      <c r="AV25" s="532"/>
      <c r="AW25" s="536"/>
      <c r="AX25" s="536"/>
      <c r="AY25" s="543"/>
      <c r="AZ25" s="532"/>
      <c r="BA25" s="535"/>
      <c r="BB25" s="535"/>
      <c r="BC25" s="543"/>
      <c r="BD25" s="532"/>
      <c r="BE25" s="541"/>
      <c r="BF25" s="533"/>
      <c r="BG25" s="543"/>
      <c r="BH25" s="532"/>
      <c r="BI25" s="533"/>
      <c r="BJ25" s="533"/>
      <c r="BK25" s="548"/>
      <c r="BL25" s="548"/>
      <c r="BM25" s="548"/>
      <c r="BN25" s="548"/>
    </row>
    <row r="26" spans="2:66" s="553" customFormat="1" x14ac:dyDescent="0.25">
      <c r="B26" s="519"/>
      <c r="C26" s="542"/>
      <c r="D26" s="521"/>
      <c r="E26" s="529"/>
      <c r="F26" s="544"/>
      <c r="G26" s="523"/>
      <c r="H26" s="529"/>
      <c r="I26" s="544"/>
      <c r="J26" s="523"/>
      <c r="K26" s="529"/>
      <c r="L26" s="544"/>
      <c r="M26" s="523"/>
      <c r="N26" s="529"/>
      <c r="O26" s="544"/>
      <c r="P26" s="523"/>
      <c r="Q26" s="529"/>
      <c r="R26" s="544"/>
      <c r="S26" s="524"/>
      <c r="T26" s="524"/>
      <c r="U26" s="525"/>
      <c r="V26" s="526"/>
      <c r="W26" s="529"/>
      <c r="X26" s="540"/>
      <c r="Y26" s="540"/>
      <c r="Z26" s="527"/>
      <c r="AA26" s="529"/>
      <c r="AB26" s="529"/>
      <c r="AC26" s="529"/>
      <c r="AD26" s="529"/>
      <c r="AE26" s="529"/>
      <c r="AF26" s="529"/>
      <c r="AG26" s="529"/>
      <c r="AH26" s="529"/>
      <c r="AI26" s="529"/>
      <c r="AJ26" s="529"/>
      <c r="AK26" s="526"/>
      <c r="AL26" s="528"/>
      <c r="AM26" s="543"/>
      <c r="AN26" s="529"/>
      <c r="AO26" s="528"/>
      <c r="AP26" s="528"/>
      <c r="AQ26" s="528"/>
      <c r="AR26" s="526"/>
      <c r="AS26" s="526"/>
      <c r="AT26" s="531"/>
      <c r="AU26" s="543"/>
      <c r="AV26" s="532"/>
      <c r="AW26" s="533"/>
      <c r="AX26" s="533"/>
      <c r="AY26" s="543"/>
      <c r="AZ26" s="532"/>
      <c r="BA26" s="535"/>
      <c r="BB26" s="535"/>
      <c r="BC26" s="543"/>
      <c r="BD26" s="532"/>
      <c r="BE26" s="541"/>
      <c r="BF26" s="533"/>
      <c r="BG26" s="543"/>
      <c r="BH26" s="532"/>
      <c r="BI26" s="533"/>
      <c r="BJ26" s="533"/>
      <c r="BK26" s="548"/>
      <c r="BL26" s="548"/>
      <c r="BM26" s="548"/>
      <c r="BN26" s="548"/>
    </row>
    <row r="27" spans="2:66" s="547" customFormat="1" x14ac:dyDescent="0.25">
      <c r="B27" s="553"/>
      <c r="C27" s="548"/>
      <c r="D27" s="554">
        <f>SUM(D13:D26)</f>
        <v>1</v>
      </c>
      <c r="E27" s="548"/>
      <c r="F27" s="548"/>
      <c r="G27" s="548"/>
      <c r="H27" s="548"/>
      <c r="I27" s="548"/>
      <c r="J27" s="548"/>
      <c r="K27" s="548"/>
      <c r="L27" s="548"/>
      <c r="M27" s="548"/>
      <c r="N27" s="548"/>
      <c r="O27" s="548"/>
      <c r="P27" s="548"/>
      <c r="Q27" s="548"/>
      <c r="R27" s="548"/>
      <c r="S27" s="548"/>
      <c r="T27" s="548"/>
      <c r="U27" s="548"/>
      <c r="V27" s="548"/>
      <c r="W27" s="548"/>
      <c r="X27" s="548"/>
      <c r="Y27" s="548"/>
      <c r="Z27" s="553"/>
      <c r="AA27" s="546"/>
      <c r="AB27" s="548"/>
      <c r="AC27" s="548"/>
      <c r="AD27" s="548"/>
      <c r="AE27" s="548"/>
      <c r="AF27" s="546"/>
      <c r="AG27" s="546"/>
      <c r="AH27" s="546"/>
      <c r="AI27" s="548"/>
      <c r="AJ27" s="548"/>
      <c r="AK27" s="548"/>
      <c r="AL27" s="546"/>
      <c r="AM27" s="546"/>
      <c r="AN27" s="546"/>
      <c r="AO27" s="546"/>
      <c r="AP27" s="548"/>
      <c r="AQ27" s="548"/>
      <c r="AR27" s="546"/>
      <c r="AS27" s="546"/>
      <c r="AT27" s="546"/>
      <c r="AU27" s="546"/>
      <c r="AV27" s="546"/>
      <c r="AW27" s="546"/>
      <c r="AX27" s="546"/>
      <c r="AY27" s="546"/>
      <c r="AZ27" s="546"/>
      <c r="BA27" s="546"/>
      <c r="BB27" s="546"/>
      <c r="BC27" s="546"/>
      <c r="BD27" s="546"/>
      <c r="BE27" s="555"/>
      <c r="BF27" s="546"/>
      <c r="BG27" s="546"/>
      <c r="BH27" s="546"/>
      <c r="BI27" s="546"/>
      <c r="BJ27" s="546"/>
      <c r="BK27" s="546"/>
      <c r="BL27" s="546"/>
      <c r="BM27" s="546"/>
      <c r="BN27" s="546"/>
    </row>
    <row r="28" spans="2:66" s="547" customFormat="1" x14ac:dyDescent="0.25">
      <c r="B28" s="553"/>
      <c r="C28" s="548"/>
      <c r="D28" s="554"/>
      <c r="E28" s="548"/>
      <c r="F28" s="548"/>
      <c r="G28" s="548"/>
      <c r="H28" s="548"/>
      <c r="I28" s="548"/>
      <c r="J28" s="548"/>
      <c r="K28" s="548"/>
      <c r="L28" s="548"/>
      <c r="M28" s="548"/>
      <c r="N28" s="548"/>
      <c r="O28" s="548"/>
      <c r="P28" s="548"/>
      <c r="Q28" s="548"/>
      <c r="R28" s="548"/>
      <c r="S28" s="548"/>
      <c r="T28" s="548"/>
      <c r="U28" s="548"/>
      <c r="V28" s="548"/>
      <c r="W28" s="548"/>
      <c r="X28" s="548"/>
      <c r="Y28" s="548"/>
      <c r="Z28" s="553"/>
      <c r="AA28" s="546"/>
      <c r="AB28" s="548"/>
      <c r="AC28" s="548"/>
      <c r="AD28" s="548"/>
      <c r="AE28" s="548"/>
      <c r="AF28" s="546"/>
      <c r="AG28" s="546"/>
      <c r="AH28" s="546"/>
      <c r="AI28" s="548"/>
      <c r="AJ28" s="548"/>
      <c r="AK28" s="548"/>
      <c r="AL28" s="546"/>
      <c r="AM28" s="546"/>
      <c r="AN28" s="546"/>
      <c r="AO28" s="546"/>
      <c r="AP28" s="548"/>
      <c r="AQ28" s="548"/>
      <c r="AR28" s="546"/>
      <c r="AS28" s="546"/>
      <c r="AT28" s="546"/>
      <c r="AU28" s="546"/>
      <c r="AV28" s="546"/>
      <c r="AW28" s="546"/>
      <c r="AX28" s="546"/>
      <c r="AY28" s="546"/>
      <c r="AZ28" s="546"/>
      <c r="BA28" s="546"/>
      <c r="BB28" s="546"/>
      <c r="BC28" s="546"/>
      <c r="BD28" s="546"/>
      <c r="BE28" s="555"/>
      <c r="BF28" s="546"/>
      <c r="BG28" s="546"/>
      <c r="BH28" s="546"/>
      <c r="BI28" s="546"/>
      <c r="BJ28" s="546"/>
      <c r="BK28" s="546"/>
      <c r="BL28" s="546"/>
      <c r="BM28" s="546"/>
      <c r="BN28" s="546"/>
    </row>
    <row r="29" spans="2:66" s="547" customFormat="1" x14ac:dyDescent="0.25">
      <c r="B29" s="553"/>
      <c r="C29" s="556"/>
      <c r="D29" s="554"/>
      <c r="E29" s="548"/>
      <c r="F29" s="548"/>
      <c r="G29" s="548"/>
      <c r="H29" s="548"/>
      <c r="I29" s="548"/>
      <c r="J29" s="548"/>
      <c r="K29" s="548"/>
      <c r="L29" s="548"/>
      <c r="M29" s="548"/>
      <c r="N29" s="548"/>
      <c r="O29" s="548"/>
      <c r="P29" s="548"/>
      <c r="Q29" s="548"/>
      <c r="R29" s="548"/>
      <c r="S29" s="548"/>
      <c r="T29" s="548"/>
      <c r="U29" s="548"/>
      <c r="V29" s="548"/>
      <c r="W29" s="548"/>
      <c r="X29" s="548"/>
      <c r="Y29" s="548"/>
      <c r="Z29" s="553"/>
      <c r="AA29" s="546"/>
      <c r="AB29" s="548"/>
      <c r="AC29" s="548"/>
      <c r="AD29" s="548"/>
      <c r="AE29" s="548"/>
      <c r="AF29" s="546"/>
      <c r="AG29" s="546"/>
      <c r="AH29" s="546"/>
      <c r="AI29" s="548"/>
      <c r="AJ29" s="548"/>
      <c r="AK29" s="548"/>
      <c r="AL29" s="546"/>
      <c r="AM29" s="546"/>
      <c r="AN29" s="546"/>
      <c r="AO29" s="546"/>
      <c r="AP29" s="548"/>
      <c r="AQ29" s="548"/>
      <c r="AR29" s="546"/>
      <c r="AS29" s="546"/>
      <c r="AT29" s="546"/>
      <c r="BE29" s="557"/>
      <c r="BK29" s="546"/>
    </row>
    <row r="30" spans="2:66" s="547" customFormat="1" x14ac:dyDescent="0.25">
      <c r="B30" s="553"/>
      <c r="C30" s="548"/>
      <c r="D30" s="554"/>
      <c r="E30" s="548"/>
      <c r="F30" s="548"/>
      <c r="G30" s="548"/>
      <c r="H30" s="548"/>
      <c r="I30" s="548"/>
      <c r="J30" s="548"/>
      <c r="K30" s="548"/>
      <c r="L30" s="548"/>
      <c r="M30" s="548"/>
      <c r="N30" s="548"/>
      <c r="O30" s="548"/>
      <c r="P30" s="548"/>
      <c r="Q30" s="548"/>
      <c r="R30" s="548"/>
      <c r="S30" s="548"/>
      <c r="T30" s="548"/>
      <c r="U30" s="548"/>
      <c r="V30" s="548"/>
      <c r="W30" s="548"/>
      <c r="X30" s="548"/>
      <c r="Y30" s="548"/>
      <c r="Z30" s="553"/>
      <c r="AA30" s="546"/>
      <c r="AB30" s="548"/>
      <c r="AC30" s="548"/>
      <c r="AD30" s="548"/>
      <c r="AE30" s="548"/>
      <c r="AF30" s="546"/>
      <c r="AG30" s="546"/>
      <c r="AH30" s="546"/>
      <c r="AI30" s="548"/>
      <c r="AJ30" s="548"/>
      <c r="AK30" s="548"/>
      <c r="AL30" s="546"/>
      <c r="AM30" s="546"/>
      <c r="AN30" s="546"/>
      <c r="AO30" s="546"/>
      <c r="AP30" s="548"/>
      <c r="AQ30" s="548"/>
      <c r="AR30" s="546"/>
      <c r="AS30" s="546"/>
      <c r="AT30" s="546"/>
      <c r="BE30" s="558"/>
      <c r="BK30" s="546"/>
    </row>
    <row r="31" spans="2:66" s="547" customFormat="1" x14ac:dyDescent="0.25">
      <c r="B31" s="553"/>
      <c r="C31" s="548"/>
      <c r="D31" s="554"/>
      <c r="E31" s="548"/>
      <c r="F31" s="548"/>
      <c r="G31" s="548"/>
      <c r="H31" s="548"/>
      <c r="I31" s="548"/>
      <c r="J31" s="548"/>
      <c r="K31" s="548"/>
      <c r="L31" s="548"/>
      <c r="M31" s="548"/>
      <c r="N31" s="548"/>
      <c r="O31" s="548"/>
      <c r="P31" s="548"/>
      <c r="Q31" s="548"/>
      <c r="R31" s="548"/>
      <c r="S31" s="548"/>
      <c r="T31" s="548"/>
      <c r="U31" s="548"/>
      <c r="V31" s="548"/>
      <c r="W31" s="548"/>
      <c r="X31" s="548"/>
      <c r="Y31" s="548"/>
      <c r="Z31" s="553"/>
      <c r="AA31" s="546"/>
      <c r="AB31" s="548"/>
      <c r="AC31" s="548"/>
      <c r="AD31" s="548"/>
      <c r="AE31" s="548"/>
      <c r="AF31" s="546"/>
      <c r="AG31" s="546"/>
      <c r="AH31" s="546"/>
      <c r="AI31" s="548"/>
      <c r="AJ31" s="548"/>
      <c r="AK31" s="548"/>
      <c r="AL31" s="546"/>
      <c r="AM31" s="546"/>
      <c r="AN31" s="546"/>
      <c r="AO31" s="546"/>
      <c r="AP31" s="548"/>
      <c r="AQ31" s="548"/>
      <c r="AR31" s="546"/>
      <c r="AS31" s="546"/>
      <c r="AT31" s="546"/>
      <c r="BE31" s="557"/>
      <c r="BK31" s="546"/>
    </row>
    <row r="32" spans="2:66" s="547" customFormat="1" x14ac:dyDescent="0.25">
      <c r="B32" s="553"/>
      <c r="C32" s="548"/>
      <c r="D32" s="554"/>
      <c r="E32" s="548"/>
      <c r="F32" s="548"/>
      <c r="G32" s="548"/>
      <c r="H32" s="548"/>
      <c r="I32" s="548"/>
      <c r="J32" s="548"/>
      <c r="K32" s="548"/>
      <c r="L32" s="548"/>
      <c r="M32" s="548"/>
      <c r="N32" s="548"/>
      <c r="O32" s="548"/>
      <c r="P32" s="548"/>
      <c r="Q32" s="548"/>
      <c r="R32" s="548"/>
      <c r="S32" s="548"/>
      <c r="T32" s="548"/>
      <c r="U32" s="548"/>
      <c r="V32" s="548"/>
      <c r="W32" s="548"/>
      <c r="X32" s="548"/>
      <c r="Y32" s="548"/>
      <c r="Z32" s="553"/>
      <c r="AA32" s="546"/>
      <c r="AB32" s="548"/>
      <c r="AC32" s="548"/>
      <c r="AD32" s="548"/>
      <c r="AE32" s="548"/>
      <c r="AF32" s="546"/>
      <c r="AG32" s="546"/>
      <c r="AH32" s="546"/>
      <c r="AI32" s="548"/>
      <c r="AJ32" s="548"/>
      <c r="AK32" s="548"/>
      <c r="AL32" s="546"/>
      <c r="AM32" s="546"/>
      <c r="AN32" s="546"/>
      <c r="AO32" s="546"/>
      <c r="AP32" s="548"/>
      <c r="AQ32" s="548"/>
      <c r="AR32" s="546"/>
      <c r="AS32" s="546"/>
      <c r="AT32" s="546"/>
      <c r="BE32" s="557"/>
      <c r="BK32" s="546"/>
    </row>
    <row r="33" spans="2:63" s="547" customFormat="1" x14ac:dyDescent="0.25">
      <c r="B33" s="553"/>
      <c r="C33" s="548"/>
      <c r="D33" s="554"/>
      <c r="E33" s="548"/>
      <c r="F33" s="548"/>
      <c r="G33" s="548"/>
      <c r="H33" s="548"/>
      <c r="I33" s="548"/>
      <c r="J33" s="548"/>
      <c r="K33" s="548"/>
      <c r="L33" s="548"/>
      <c r="M33" s="548"/>
      <c r="N33" s="548"/>
      <c r="O33" s="548"/>
      <c r="P33" s="548"/>
      <c r="Q33" s="548"/>
      <c r="R33" s="548"/>
      <c r="S33" s="548"/>
      <c r="T33" s="548"/>
      <c r="U33" s="548"/>
      <c r="V33" s="548"/>
      <c r="W33" s="548"/>
      <c r="X33" s="548"/>
      <c r="Y33" s="548"/>
      <c r="Z33" s="553"/>
      <c r="AA33" s="546"/>
      <c r="AB33" s="548"/>
      <c r="AC33" s="548"/>
      <c r="AD33" s="548"/>
      <c r="AE33" s="548"/>
      <c r="AF33" s="546"/>
      <c r="AG33" s="546"/>
      <c r="AH33" s="546"/>
      <c r="AI33" s="548"/>
      <c r="AJ33" s="548"/>
      <c r="AK33" s="548"/>
      <c r="AL33" s="546"/>
      <c r="AM33" s="546"/>
      <c r="AN33" s="546"/>
      <c r="AO33" s="546"/>
      <c r="AP33" s="548"/>
      <c r="AQ33" s="548"/>
      <c r="AR33" s="546"/>
      <c r="AS33" s="546"/>
      <c r="AT33" s="546"/>
      <c r="BE33" s="557"/>
      <c r="BK33" s="546"/>
    </row>
    <row r="34" spans="2:63" s="547" customFormat="1" x14ac:dyDescent="0.25">
      <c r="B34" s="553"/>
      <c r="C34" s="548"/>
      <c r="D34" s="554"/>
      <c r="E34" s="548"/>
      <c r="F34" s="548"/>
      <c r="G34" s="548"/>
      <c r="H34" s="548"/>
      <c r="I34" s="548"/>
      <c r="J34" s="548"/>
      <c r="K34" s="548"/>
      <c r="L34" s="548"/>
      <c r="M34" s="548"/>
      <c r="N34" s="548"/>
      <c r="O34" s="548"/>
      <c r="P34" s="548"/>
      <c r="Q34" s="548"/>
      <c r="R34" s="548"/>
      <c r="S34" s="548"/>
      <c r="T34" s="548"/>
      <c r="U34" s="548"/>
      <c r="V34" s="548"/>
      <c r="W34" s="548"/>
      <c r="X34" s="548"/>
      <c r="Y34" s="548"/>
      <c r="Z34" s="553"/>
      <c r="AA34" s="546"/>
      <c r="AB34" s="548"/>
      <c r="AC34" s="548"/>
      <c r="AD34" s="548"/>
      <c r="AE34" s="548"/>
      <c r="AF34" s="546"/>
      <c r="AG34" s="546"/>
      <c r="AH34" s="546"/>
      <c r="AI34" s="548"/>
      <c r="AJ34" s="548"/>
      <c r="AK34" s="548"/>
      <c r="AL34" s="546"/>
      <c r="AM34" s="546"/>
      <c r="AN34" s="546"/>
      <c r="AO34" s="546"/>
      <c r="AP34" s="548"/>
      <c r="AQ34" s="548"/>
      <c r="AR34" s="546"/>
      <c r="AS34" s="546"/>
      <c r="AT34" s="546"/>
      <c r="BE34" s="557"/>
      <c r="BK34" s="546"/>
    </row>
    <row r="35" spans="2:63" s="547" customFormat="1" x14ac:dyDescent="0.25">
      <c r="B35" s="553"/>
      <c r="C35" s="548"/>
      <c r="D35" s="554"/>
      <c r="E35" s="548"/>
      <c r="F35" s="548"/>
      <c r="G35" s="548"/>
      <c r="H35" s="548"/>
      <c r="I35" s="548"/>
      <c r="J35" s="548"/>
      <c r="K35" s="548"/>
      <c r="L35" s="548"/>
      <c r="M35" s="548"/>
      <c r="N35" s="548"/>
      <c r="O35" s="548"/>
      <c r="P35" s="548"/>
      <c r="Q35" s="548"/>
      <c r="R35" s="548"/>
      <c r="S35" s="548"/>
      <c r="T35" s="548"/>
      <c r="U35" s="548"/>
      <c r="V35" s="548"/>
      <c r="W35" s="548"/>
      <c r="X35" s="548"/>
      <c r="Y35" s="548"/>
      <c r="Z35" s="553"/>
      <c r="AA35" s="546"/>
      <c r="AB35" s="548"/>
      <c r="AC35" s="548"/>
      <c r="AD35" s="548"/>
      <c r="AE35" s="548"/>
      <c r="AF35" s="546"/>
      <c r="AG35" s="546"/>
      <c r="AH35" s="546"/>
      <c r="AI35" s="548"/>
      <c r="AJ35" s="548"/>
      <c r="AK35" s="548"/>
      <c r="AL35" s="546"/>
      <c r="AM35" s="546"/>
      <c r="AN35" s="546"/>
      <c r="AO35" s="546"/>
      <c r="AP35" s="548"/>
      <c r="AQ35" s="548"/>
      <c r="AR35" s="546"/>
      <c r="AS35" s="546"/>
      <c r="AT35" s="546"/>
      <c r="BE35" s="557"/>
      <c r="BK35" s="546"/>
    </row>
    <row r="36" spans="2:63" s="547" customFormat="1" x14ac:dyDescent="0.25">
      <c r="B36" s="553"/>
      <c r="C36" s="548"/>
      <c r="D36" s="554"/>
      <c r="E36" s="548"/>
      <c r="F36" s="548"/>
      <c r="G36" s="548"/>
      <c r="H36" s="548"/>
      <c r="I36" s="548"/>
      <c r="J36" s="548"/>
      <c r="K36" s="548"/>
      <c r="L36" s="548"/>
      <c r="M36" s="548"/>
      <c r="N36" s="548"/>
      <c r="O36" s="548"/>
      <c r="P36" s="548"/>
      <c r="Q36" s="548"/>
      <c r="R36" s="548"/>
      <c r="S36" s="548"/>
      <c r="T36" s="548"/>
      <c r="U36" s="548"/>
      <c r="V36" s="548"/>
      <c r="W36" s="548"/>
      <c r="X36" s="548"/>
      <c r="Y36" s="548"/>
      <c r="Z36" s="553"/>
      <c r="AA36" s="546"/>
      <c r="AB36" s="548"/>
      <c r="AC36" s="548"/>
      <c r="AD36" s="548"/>
      <c r="AE36" s="548"/>
      <c r="AF36" s="546"/>
      <c r="AG36" s="546"/>
      <c r="AH36" s="546"/>
      <c r="AI36" s="548"/>
      <c r="AJ36" s="548"/>
      <c r="AK36" s="548"/>
      <c r="AL36" s="546"/>
      <c r="AM36" s="546"/>
      <c r="AN36" s="546"/>
      <c r="AO36" s="546"/>
      <c r="AP36" s="548"/>
      <c r="AQ36" s="548"/>
      <c r="AR36" s="546"/>
      <c r="AS36" s="546"/>
      <c r="AT36" s="546"/>
      <c r="BE36" s="557"/>
      <c r="BK36" s="546"/>
    </row>
    <row r="37" spans="2:63" s="547" customFormat="1" x14ac:dyDescent="0.25">
      <c r="B37" s="553"/>
      <c r="C37" s="495"/>
      <c r="D37" s="554"/>
      <c r="E37" s="548"/>
      <c r="F37" s="548"/>
      <c r="G37" s="548"/>
      <c r="H37" s="548"/>
      <c r="I37" s="548"/>
      <c r="J37" s="548"/>
      <c r="K37" s="548"/>
      <c r="L37" s="548"/>
      <c r="M37" s="548"/>
      <c r="N37" s="548"/>
      <c r="O37" s="548"/>
      <c r="P37" s="548"/>
      <c r="Q37" s="548"/>
      <c r="R37" s="548"/>
      <c r="S37" s="548"/>
      <c r="T37" s="548"/>
      <c r="U37" s="548"/>
      <c r="V37" s="548"/>
      <c r="W37" s="548"/>
      <c r="X37" s="548"/>
      <c r="Y37" s="548"/>
      <c r="Z37" s="553"/>
      <c r="AA37" s="546"/>
      <c r="AB37" s="548"/>
      <c r="AC37" s="548"/>
      <c r="AD37" s="548"/>
      <c r="AE37" s="548"/>
      <c r="AF37" s="546"/>
      <c r="AG37" s="546"/>
      <c r="AH37" s="546"/>
      <c r="AI37" s="548"/>
      <c r="AJ37" s="548"/>
      <c r="AK37" s="548"/>
      <c r="AL37" s="546"/>
      <c r="AM37" s="546"/>
      <c r="AN37" s="546"/>
      <c r="AO37" s="546"/>
      <c r="AP37" s="548"/>
      <c r="AQ37" s="548"/>
      <c r="AR37" s="546"/>
      <c r="AS37" s="546"/>
      <c r="AT37" s="546"/>
      <c r="BK37" s="546"/>
    </row>
    <row r="38" spans="2:63" s="547" customFormat="1" x14ac:dyDescent="0.25">
      <c r="B38" s="553"/>
      <c r="C38" s="548"/>
      <c r="D38" s="554"/>
      <c r="E38" s="548"/>
      <c r="F38" s="548"/>
      <c r="G38" s="548"/>
      <c r="H38" s="548"/>
      <c r="I38" s="548"/>
      <c r="J38" s="548"/>
      <c r="K38" s="548"/>
      <c r="L38" s="548"/>
      <c r="M38" s="548"/>
      <c r="N38" s="548"/>
      <c r="O38" s="548"/>
      <c r="P38" s="548"/>
      <c r="Q38" s="548"/>
      <c r="R38" s="548"/>
      <c r="S38" s="548"/>
      <c r="T38" s="548"/>
      <c r="U38" s="548"/>
      <c r="V38" s="548"/>
      <c r="W38" s="548"/>
      <c r="X38" s="548"/>
      <c r="Y38" s="548"/>
      <c r="Z38" s="553"/>
      <c r="AA38" s="546"/>
      <c r="AB38" s="548"/>
      <c r="AC38" s="548"/>
      <c r="AD38" s="548"/>
      <c r="AE38" s="548"/>
      <c r="AF38" s="546"/>
      <c r="AG38" s="546"/>
      <c r="AH38" s="546"/>
      <c r="AI38" s="548"/>
      <c r="AJ38" s="548"/>
      <c r="AK38" s="548"/>
      <c r="AL38" s="546"/>
      <c r="AM38" s="546"/>
      <c r="AN38" s="546"/>
      <c r="AO38" s="546"/>
      <c r="AP38" s="548"/>
      <c r="AQ38" s="548"/>
      <c r="AR38" s="546"/>
      <c r="AS38" s="546"/>
      <c r="AT38" s="546"/>
      <c r="BK38" s="546"/>
    </row>
    <row r="39" spans="2:63" s="547" customFormat="1" x14ac:dyDescent="0.25">
      <c r="B39" s="553"/>
      <c r="C39" s="548"/>
      <c r="D39" s="554"/>
      <c r="E39" s="548"/>
      <c r="F39" s="548"/>
      <c r="G39" s="548"/>
      <c r="H39" s="548"/>
      <c r="I39" s="548"/>
      <c r="J39" s="548"/>
      <c r="K39" s="548"/>
      <c r="L39" s="548"/>
      <c r="M39" s="548"/>
      <c r="N39" s="548"/>
      <c r="O39" s="548"/>
      <c r="P39" s="548"/>
      <c r="Q39" s="548"/>
      <c r="R39" s="548"/>
      <c r="S39" s="548"/>
      <c r="T39" s="548"/>
      <c r="U39" s="548"/>
      <c r="V39" s="548"/>
      <c r="W39" s="548"/>
      <c r="X39" s="548"/>
      <c r="Y39" s="548"/>
      <c r="Z39" s="553"/>
      <c r="AA39" s="546"/>
      <c r="AB39" s="548"/>
      <c r="AC39" s="548"/>
      <c r="AD39" s="548"/>
      <c r="AE39" s="548"/>
      <c r="AF39" s="546"/>
      <c r="AG39" s="546"/>
      <c r="AH39" s="546"/>
      <c r="AI39" s="548"/>
      <c r="AJ39" s="548"/>
      <c r="AK39" s="548"/>
      <c r="AL39" s="546"/>
      <c r="AM39" s="546"/>
      <c r="AN39" s="546"/>
      <c r="AO39" s="546"/>
      <c r="AP39" s="548"/>
      <c r="AQ39" s="548"/>
      <c r="AR39" s="546"/>
      <c r="AS39" s="546"/>
      <c r="AT39" s="546"/>
      <c r="BK39" s="546"/>
    </row>
    <row r="40" spans="2:63" s="547" customFormat="1" x14ac:dyDescent="0.25">
      <c r="B40" s="553"/>
      <c r="C40" s="548"/>
      <c r="D40" s="554"/>
      <c r="E40" s="548"/>
      <c r="F40" s="548"/>
      <c r="G40" s="548"/>
      <c r="H40" s="548"/>
      <c r="I40" s="548"/>
      <c r="J40" s="548"/>
      <c r="K40" s="548"/>
      <c r="L40" s="548"/>
      <c r="M40" s="548"/>
      <c r="N40" s="548"/>
      <c r="O40" s="548"/>
      <c r="P40" s="548"/>
      <c r="Q40" s="548"/>
      <c r="R40" s="548"/>
      <c r="S40" s="548"/>
      <c r="T40" s="548"/>
      <c r="U40" s="548"/>
      <c r="V40" s="548"/>
      <c r="W40" s="548"/>
      <c r="X40" s="548"/>
      <c r="Y40" s="548"/>
      <c r="Z40" s="553"/>
      <c r="AA40" s="546"/>
      <c r="AB40" s="548"/>
      <c r="AC40" s="548"/>
      <c r="AD40" s="548"/>
      <c r="AE40" s="548"/>
      <c r="AF40" s="546"/>
      <c r="AG40" s="546"/>
      <c r="AH40" s="546"/>
      <c r="AI40" s="548"/>
      <c r="AJ40" s="548"/>
      <c r="AK40" s="548"/>
      <c r="AL40" s="546"/>
      <c r="AM40" s="546"/>
      <c r="AN40" s="546"/>
      <c r="AO40" s="546"/>
      <c r="AP40" s="548"/>
      <c r="AQ40" s="548"/>
      <c r="AR40" s="546"/>
      <c r="AS40" s="546"/>
      <c r="AT40" s="546"/>
      <c r="BK40" s="546"/>
    </row>
    <row r="41" spans="2:63" s="547" customFormat="1" x14ac:dyDescent="0.25">
      <c r="B41" s="553"/>
      <c r="C41" s="548"/>
      <c r="D41" s="554"/>
      <c r="E41" s="548"/>
      <c r="F41" s="548"/>
      <c r="G41" s="548"/>
      <c r="H41" s="548"/>
      <c r="I41" s="548"/>
      <c r="J41" s="548"/>
      <c r="K41" s="548"/>
      <c r="L41" s="548"/>
      <c r="M41" s="548"/>
      <c r="N41" s="548"/>
      <c r="O41" s="548"/>
      <c r="P41" s="548"/>
      <c r="Q41" s="548"/>
      <c r="R41" s="548"/>
      <c r="S41" s="548"/>
      <c r="T41" s="548"/>
      <c r="U41" s="548"/>
      <c r="V41" s="548"/>
      <c r="W41" s="548"/>
      <c r="X41" s="548"/>
      <c r="Y41" s="548"/>
      <c r="Z41" s="553"/>
      <c r="AA41" s="546"/>
      <c r="AB41" s="548"/>
      <c r="AC41" s="548"/>
      <c r="AD41" s="548"/>
      <c r="AE41" s="548"/>
      <c r="AF41" s="546"/>
      <c r="AG41" s="546"/>
      <c r="AH41" s="546"/>
      <c r="AI41" s="548"/>
      <c r="AJ41" s="548"/>
      <c r="AK41" s="548"/>
      <c r="AL41" s="546"/>
      <c r="AM41" s="546"/>
      <c r="AN41" s="546"/>
      <c r="AO41" s="546"/>
      <c r="AP41" s="548"/>
      <c r="AQ41" s="548"/>
      <c r="AR41" s="546"/>
      <c r="AS41" s="546"/>
      <c r="AT41" s="546"/>
      <c r="BK41" s="546"/>
    </row>
    <row r="42" spans="2:63" s="547" customFormat="1" x14ac:dyDescent="0.25">
      <c r="B42" s="553"/>
      <c r="C42" s="548"/>
      <c r="D42" s="554"/>
      <c r="E42" s="548"/>
      <c r="F42" s="548"/>
      <c r="G42" s="548"/>
      <c r="H42" s="548"/>
      <c r="I42" s="548"/>
      <c r="J42" s="548"/>
      <c r="K42" s="548"/>
      <c r="L42" s="548"/>
      <c r="M42" s="548"/>
      <c r="N42" s="548"/>
      <c r="O42" s="548"/>
      <c r="P42" s="548"/>
      <c r="Q42" s="548"/>
      <c r="R42" s="548"/>
      <c r="S42" s="548"/>
      <c r="T42" s="548"/>
      <c r="U42" s="548"/>
      <c r="V42" s="548"/>
      <c r="W42" s="548"/>
      <c r="X42" s="548"/>
      <c r="Y42" s="548"/>
      <c r="Z42" s="553"/>
      <c r="AA42" s="546"/>
      <c r="AB42" s="548"/>
      <c r="AC42" s="548"/>
      <c r="AD42" s="548"/>
      <c r="AE42" s="548"/>
      <c r="AF42" s="546"/>
      <c r="AG42" s="546"/>
      <c r="AH42" s="546"/>
      <c r="AI42" s="548"/>
      <c r="AJ42" s="548"/>
      <c r="AK42" s="548"/>
      <c r="AL42" s="546"/>
      <c r="AM42" s="546"/>
      <c r="AN42" s="546"/>
      <c r="AO42" s="546"/>
      <c r="AP42" s="548"/>
      <c r="AQ42" s="548"/>
      <c r="AR42" s="546"/>
      <c r="AS42" s="546"/>
      <c r="AT42" s="546"/>
      <c r="BK42" s="546"/>
    </row>
    <row r="43" spans="2:63" s="547" customFormat="1" x14ac:dyDescent="0.25">
      <c r="B43" s="553"/>
      <c r="C43" s="548"/>
      <c r="D43" s="554"/>
      <c r="E43" s="548"/>
      <c r="F43" s="548"/>
      <c r="G43" s="548"/>
      <c r="H43" s="548"/>
      <c r="I43" s="548"/>
      <c r="J43" s="548"/>
      <c r="K43" s="548"/>
      <c r="L43" s="548"/>
      <c r="M43" s="548"/>
      <c r="N43" s="548"/>
      <c r="O43" s="548"/>
      <c r="P43" s="548"/>
      <c r="Q43" s="548"/>
      <c r="R43" s="548"/>
      <c r="S43" s="548"/>
      <c r="T43" s="548"/>
      <c r="U43" s="548"/>
      <c r="V43" s="548"/>
      <c r="W43" s="548"/>
      <c r="X43" s="548"/>
      <c r="Y43" s="548"/>
      <c r="Z43" s="553"/>
      <c r="AA43" s="546"/>
      <c r="AB43" s="548"/>
      <c r="AC43" s="548"/>
      <c r="AD43" s="548"/>
      <c r="AE43" s="548"/>
      <c r="AF43" s="546"/>
      <c r="AG43" s="546"/>
      <c r="AH43" s="546"/>
      <c r="AI43" s="548"/>
      <c r="AJ43" s="548"/>
      <c r="AK43" s="548"/>
      <c r="AL43" s="546"/>
      <c r="AM43" s="546"/>
      <c r="AN43" s="546"/>
      <c r="AO43" s="546"/>
      <c r="AP43" s="548"/>
      <c r="AQ43" s="548"/>
      <c r="AR43" s="546"/>
      <c r="AS43" s="546"/>
      <c r="AT43" s="546"/>
      <c r="BK43" s="546"/>
    </row>
    <row r="44" spans="2:63" s="547" customFormat="1" x14ac:dyDescent="0.25">
      <c r="B44" s="553"/>
      <c r="C44" s="548"/>
      <c r="D44" s="554"/>
      <c r="E44" s="548"/>
      <c r="F44" s="548"/>
      <c r="G44" s="548"/>
      <c r="H44" s="548"/>
      <c r="I44" s="548"/>
      <c r="J44" s="548"/>
      <c r="K44" s="548"/>
      <c r="L44" s="548"/>
      <c r="M44" s="548"/>
      <c r="N44" s="548"/>
      <c r="O44" s="548"/>
      <c r="P44" s="548"/>
      <c r="Q44" s="548"/>
      <c r="R44" s="548"/>
      <c r="S44" s="548"/>
      <c r="T44" s="548"/>
      <c r="U44" s="548"/>
      <c r="V44" s="548"/>
      <c r="W44" s="548"/>
      <c r="X44" s="548"/>
      <c r="Y44" s="548"/>
      <c r="Z44" s="553"/>
      <c r="AA44" s="546"/>
      <c r="AB44" s="548"/>
      <c r="AC44" s="548"/>
      <c r="AD44" s="548"/>
      <c r="AE44" s="548"/>
      <c r="AF44" s="546"/>
      <c r="AG44" s="546"/>
      <c r="AH44" s="546"/>
      <c r="AI44" s="548"/>
      <c r="AJ44" s="548"/>
      <c r="AK44" s="548"/>
      <c r="AL44" s="546"/>
      <c r="AM44" s="546"/>
      <c r="AN44" s="546"/>
      <c r="AO44" s="546"/>
      <c r="AP44" s="548"/>
      <c r="AQ44" s="548"/>
      <c r="AR44" s="546"/>
      <c r="AS44" s="546"/>
      <c r="AT44" s="546"/>
      <c r="BK44" s="546"/>
    </row>
    <row r="45" spans="2:63" s="547" customFormat="1" x14ac:dyDescent="0.25">
      <c r="B45" s="553"/>
      <c r="C45" s="548"/>
      <c r="D45" s="554"/>
      <c r="E45" s="548"/>
      <c r="F45" s="548"/>
      <c r="G45" s="548"/>
      <c r="H45" s="548"/>
      <c r="I45" s="548"/>
      <c r="J45" s="548"/>
      <c r="K45" s="548"/>
      <c r="L45" s="548"/>
      <c r="M45" s="548"/>
      <c r="N45" s="548"/>
      <c r="O45" s="548"/>
      <c r="P45" s="548"/>
      <c r="Q45" s="548"/>
      <c r="R45" s="548"/>
      <c r="S45" s="548"/>
      <c r="T45" s="548"/>
      <c r="U45" s="548"/>
      <c r="V45" s="548"/>
      <c r="W45" s="548"/>
      <c r="X45" s="548"/>
      <c r="Y45" s="548"/>
      <c r="Z45" s="553"/>
      <c r="AA45" s="546"/>
      <c r="AB45" s="548"/>
      <c r="AC45" s="548"/>
      <c r="AD45" s="548"/>
      <c r="AE45" s="548"/>
      <c r="AF45" s="546"/>
      <c r="AG45" s="546"/>
      <c r="AH45" s="546"/>
      <c r="AI45" s="548"/>
      <c r="AJ45" s="548"/>
      <c r="AK45" s="548"/>
      <c r="AL45" s="546"/>
      <c r="AM45" s="546"/>
      <c r="AN45" s="546"/>
      <c r="AO45" s="546"/>
      <c r="AP45" s="548"/>
      <c r="AQ45" s="548"/>
      <c r="AR45" s="546"/>
      <c r="AS45" s="546"/>
      <c r="AT45" s="546"/>
      <c r="BK45" s="546"/>
    </row>
    <row r="46" spans="2:63" s="547" customFormat="1" x14ac:dyDescent="0.25">
      <c r="C46" s="546"/>
      <c r="D46" s="546"/>
      <c r="E46" s="546"/>
      <c r="F46" s="546"/>
      <c r="G46" s="546"/>
      <c r="H46" s="546"/>
      <c r="I46" s="546"/>
      <c r="J46" s="546"/>
      <c r="K46" s="546"/>
      <c r="L46" s="546"/>
      <c r="M46" s="546"/>
      <c r="N46" s="546"/>
      <c r="O46" s="546"/>
      <c r="P46" s="546"/>
      <c r="Q46" s="546"/>
      <c r="R46" s="546"/>
      <c r="S46" s="546"/>
      <c r="T46" s="546"/>
      <c r="U46" s="546"/>
      <c r="V46" s="546"/>
      <c r="W46" s="546"/>
      <c r="X46" s="546"/>
      <c r="Y46" s="546"/>
      <c r="Z46" s="553"/>
      <c r="AA46" s="546"/>
      <c r="AB46" s="548"/>
      <c r="AC46" s="548"/>
      <c r="AD46" s="548"/>
      <c r="AE46" s="548"/>
      <c r="AF46" s="546"/>
      <c r="AG46" s="546"/>
      <c r="AH46" s="546"/>
      <c r="AI46" s="548"/>
      <c r="AJ46" s="548"/>
      <c r="AK46" s="548"/>
      <c r="AL46" s="546"/>
      <c r="AM46" s="546"/>
      <c r="AN46" s="546"/>
      <c r="AO46" s="546"/>
      <c r="AP46" s="548"/>
      <c r="AQ46" s="548"/>
      <c r="AR46" s="546"/>
      <c r="AS46" s="546"/>
      <c r="AT46" s="546"/>
      <c r="BK46" s="546"/>
    </row>
    <row r="47" spans="2:63" s="547" customFormat="1" x14ac:dyDescent="0.25">
      <c r="C47" s="546"/>
      <c r="D47" s="546"/>
      <c r="E47" s="546"/>
      <c r="F47" s="546"/>
      <c r="G47" s="546"/>
      <c r="H47" s="546"/>
      <c r="I47" s="546"/>
      <c r="J47" s="546"/>
      <c r="K47" s="546"/>
      <c r="L47" s="546"/>
      <c r="M47" s="546"/>
      <c r="N47" s="546"/>
      <c r="O47" s="546"/>
      <c r="P47" s="546"/>
      <c r="Q47" s="546"/>
      <c r="R47" s="546"/>
      <c r="S47" s="546"/>
      <c r="T47" s="546"/>
      <c r="U47" s="546"/>
      <c r="V47" s="546"/>
      <c r="W47" s="546"/>
      <c r="X47" s="546"/>
      <c r="Y47" s="546"/>
      <c r="Z47" s="553"/>
      <c r="AA47" s="546"/>
      <c r="AB47" s="548"/>
      <c r="AC47" s="548"/>
      <c r="AD47" s="548"/>
      <c r="AE47" s="548"/>
      <c r="AF47" s="546"/>
      <c r="AG47" s="546"/>
      <c r="AH47" s="546"/>
      <c r="AI47" s="548"/>
      <c r="AJ47" s="548"/>
      <c r="AK47" s="548"/>
      <c r="AL47" s="546"/>
      <c r="AM47" s="546"/>
      <c r="AN47" s="546"/>
      <c r="AO47" s="546"/>
      <c r="AP47" s="548"/>
      <c r="AQ47" s="548"/>
      <c r="AR47" s="546"/>
      <c r="AS47" s="546"/>
      <c r="AT47" s="546"/>
      <c r="BK47" s="546"/>
    </row>
    <row r="48" spans="2:63" s="547" customFormat="1" x14ac:dyDescent="0.25">
      <c r="C48" s="546"/>
      <c r="D48" s="546"/>
      <c r="E48" s="546"/>
      <c r="F48" s="546"/>
      <c r="G48" s="546"/>
      <c r="H48" s="546"/>
      <c r="I48" s="546"/>
      <c r="J48" s="546"/>
      <c r="K48" s="546"/>
      <c r="L48" s="546"/>
      <c r="M48" s="546"/>
      <c r="N48" s="546"/>
      <c r="O48" s="546"/>
      <c r="P48" s="546"/>
      <c r="Q48" s="546"/>
      <c r="R48" s="546"/>
      <c r="S48" s="546"/>
      <c r="T48" s="546"/>
      <c r="U48" s="546"/>
      <c r="V48" s="546"/>
      <c r="W48" s="546"/>
      <c r="X48" s="546"/>
      <c r="Y48" s="546"/>
      <c r="Z48" s="553"/>
      <c r="AA48" s="546"/>
      <c r="AB48" s="548"/>
      <c r="AC48" s="548"/>
      <c r="AD48" s="548"/>
      <c r="AE48" s="548"/>
      <c r="AF48" s="546"/>
      <c r="AG48" s="546"/>
      <c r="AH48" s="546"/>
      <c r="AI48" s="548"/>
      <c r="AJ48" s="548"/>
      <c r="AK48" s="548"/>
      <c r="AL48" s="546"/>
      <c r="AM48" s="546"/>
      <c r="AN48" s="546"/>
      <c r="AO48" s="546"/>
      <c r="AP48" s="548"/>
      <c r="AQ48" s="548"/>
      <c r="AR48" s="546"/>
      <c r="AS48" s="546"/>
      <c r="AT48" s="546"/>
      <c r="BK48" s="546"/>
    </row>
    <row r="49" spans="3:63" s="547" customFormat="1" x14ac:dyDescent="0.25">
      <c r="C49" s="546"/>
      <c r="D49" s="546"/>
      <c r="E49" s="546"/>
      <c r="F49" s="546"/>
      <c r="G49" s="546"/>
      <c r="H49" s="546"/>
      <c r="I49" s="546"/>
      <c r="J49" s="546"/>
      <c r="K49" s="546"/>
      <c r="L49" s="546"/>
      <c r="M49" s="546"/>
      <c r="N49" s="546"/>
      <c r="O49" s="546"/>
      <c r="P49" s="546"/>
      <c r="Q49" s="546"/>
      <c r="R49" s="546"/>
      <c r="S49" s="546"/>
      <c r="T49" s="546"/>
      <c r="U49" s="546"/>
      <c r="V49" s="546"/>
      <c r="W49" s="546"/>
      <c r="X49" s="546"/>
      <c r="Y49" s="546"/>
      <c r="Z49" s="553"/>
      <c r="AA49" s="546"/>
      <c r="AB49" s="548"/>
      <c r="AC49" s="548"/>
      <c r="AD49" s="548"/>
      <c r="AE49" s="548"/>
      <c r="AF49" s="546"/>
      <c r="AG49" s="546"/>
      <c r="AH49" s="546"/>
      <c r="AI49" s="548"/>
      <c r="AJ49" s="548"/>
      <c r="AK49" s="548"/>
      <c r="AL49" s="546"/>
      <c r="AM49" s="546"/>
      <c r="AN49" s="546"/>
      <c r="AO49" s="546"/>
      <c r="AP49" s="548"/>
      <c r="AQ49" s="548"/>
      <c r="AR49" s="546"/>
      <c r="AS49" s="546"/>
      <c r="AT49" s="546"/>
      <c r="BK49" s="546"/>
    </row>
  </sheetData>
  <sheetProtection selectLockedCells="1" selectUnlockedCells="1"/>
  <mergeCells count="58">
    <mergeCell ref="C5:Q6"/>
    <mergeCell ref="R2:AI4"/>
    <mergeCell ref="AJ2:AU2"/>
    <mergeCell ref="AV2:BJ2"/>
    <mergeCell ref="AJ3:AU3"/>
    <mergeCell ref="AV3:BJ3"/>
    <mergeCell ref="AJ4:AU4"/>
    <mergeCell ref="AV4:BJ4"/>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B8:C8"/>
    <mergeCell ref="D8:AL8"/>
    <mergeCell ref="AN8:AT8"/>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AA11:AA12"/>
    <mergeCell ref="AB11:AB12"/>
    <mergeCell ref="AC11:AC12"/>
    <mergeCell ref="AD11:AD12"/>
    <mergeCell ref="AE11:AE12"/>
    <mergeCell ref="AF11:AH11"/>
    <mergeCell ref="AI11:AI12"/>
    <mergeCell ref="AJ11:AJ12"/>
    <mergeCell ref="AK11:AQ11"/>
    <mergeCell ref="AR11:AR12"/>
    <mergeCell ref="AT11:AT12"/>
    <mergeCell ref="AU11:AX11"/>
    <mergeCell ref="AY11:BB11"/>
    <mergeCell ref="BC11:BF11"/>
    <mergeCell ref="BG11:BJ11"/>
  </mergeCells>
  <conditionalFormatting sqref="S20:S24">
    <cfRule type="cellIs" dxfId="82" priority="39" stopIfTrue="1" operator="between">
      <formula>0.9</formula>
      <formula>1</formula>
    </cfRule>
    <cfRule type="cellIs" dxfId="81" priority="40" stopIfTrue="1" operator="between">
      <formula>0.7</formula>
      <formula>0.8999</formula>
    </cfRule>
    <cfRule type="cellIs" dxfId="80" priority="41" stopIfTrue="1" operator="between">
      <formula>0</formula>
      <formula>0.699</formula>
    </cfRule>
  </conditionalFormatting>
  <conditionalFormatting sqref="G20:G24 P20:P24 M20:M24 J20:J24">
    <cfRule type="cellIs" dxfId="79" priority="42" stopIfTrue="1" operator="between">
      <formula>0.9</formula>
      <formula>1.05</formula>
    </cfRule>
    <cfRule type="cellIs" dxfId="78" priority="43" stopIfTrue="1" operator="between">
      <formula>0.7</formula>
      <formula>0.8999</formula>
    </cfRule>
    <cfRule type="cellIs" dxfId="77" priority="44" stopIfTrue="1" operator="between">
      <formula>0</formula>
      <formula>0.699</formula>
    </cfRule>
    <cfRule type="cellIs" dxfId="76" priority="45" stopIfTrue="1" operator="greaterThan">
      <formula>1.05</formula>
    </cfRule>
  </conditionalFormatting>
  <conditionalFormatting sqref="S25">
    <cfRule type="cellIs" dxfId="75" priority="46" stopIfTrue="1" operator="between">
      <formula>0.9</formula>
      <formula>1</formula>
    </cfRule>
    <cfRule type="cellIs" dxfId="74" priority="47" stopIfTrue="1" operator="between">
      <formula>0.7</formula>
      <formula>0.8999</formula>
    </cfRule>
    <cfRule type="cellIs" dxfId="73" priority="48" stopIfTrue="1" operator="between">
      <formula>0</formula>
      <formula>0.699</formula>
    </cfRule>
  </conditionalFormatting>
  <conditionalFormatting sqref="G25">
    <cfRule type="cellIs" dxfId="72" priority="49" stopIfTrue="1" operator="between">
      <formula>0.9</formula>
      <formula>1.05</formula>
    </cfRule>
    <cfRule type="cellIs" dxfId="71" priority="50" stopIfTrue="1" operator="between">
      <formula>0.7</formula>
      <formula>0.8999</formula>
    </cfRule>
    <cfRule type="cellIs" dxfId="70" priority="51" stopIfTrue="1" operator="between">
      <formula>0</formula>
      <formula>0.699</formula>
    </cfRule>
    <cfRule type="cellIs" dxfId="69" priority="52" stopIfTrue="1" operator="greaterThan">
      <formula>1.05</formula>
    </cfRule>
  </conditionalFormatting>
  <conditionalFormatting sqref="J25">
    <cfRule type="cellIs" dxfId="68" priority="53" stopIfTrue="1" operator="between">
      <formula>0.9</formula>
      <formula>1.05</formula>
    </cfRule>
    <cfRule type="cellIs" dxfId="67" priority="54" stopIfTrue="1" operator="between">
      <formula>0.7</formula>
      <formula>0.8999</formula>
    </cfRule>
    <cfRule type="cellIs" dxfId="66" priority="55" stopIfTrue="1" operator="between">
      <formula>0</formula>
      <formula>0.699</formula>
    </cfRule>
    <cfRule type="cellIs" dxfId="65" priority="56" stopIfTrue="1" operator="greaterThan">
      <formula>1.05</formula>
    </cfRule>
  </conditionalFormatting>
  <conditionalFormatting sqref="M25">
    <cfRule type="cellIs" dxfId="64" priority="57" stopIfTrue="1" operator="between">
      <formula>0.9</formula>
      <formula>1.05</formula>
    </cfRule>
    <cfRule type="cellIs" dxfId="63" priority="58" stopIfTrue="1" operator="between">
      <formula>0.7</formula>
      <formula>0.8999</formula>
    </cfRule>
    <cfRule type="cellIs" dxfId="62" priority="59" stopIfTrue="1" operator="between">
      <formula>0</formula>
      <formula>0.699</formula>
    </cfRule>
    <cfRule type="cellIs" dxfId="61" priority="60" stopIfTrue="1" operator="greaterThan">
      <formula>1.05</formula>
    </cfRule>
  </conditionalFormatting>
  <conditionalFormatting sqref="P25">
    <cfRule type="cellIs" dxfId="60" priority="61" stopIfTrue="1" operator="between">
      <formula>0.9</formula>
      <formula>1.05</formula>
    </cfRule>
    <cfRule type="cellIs" dxfId="59" priority="62" stopIfTrue="1" operator="between">
      <formula>0.7</formula>
      <formula>0.8999</formula>
    </cfRule>
    <cfRule type="cellIs" dxfId="58" priority="63" stopIfTrue="1" operator="between">
      <formula>0</formula>
      <formula>0.699</formula>
    </cfRule>
    <cfRule type="cellIs" dxfId="57" priority="64" stopIfTrue="1" operator="greaterThan">
      <formula>1.05</formula>
    </cfRule>
  </conditionalFormatting>
  <conditionalFormatting sqref="S26">
    <cfRule type="cellIs" dxfId="56" priority="65" stopIfTrue="1" operator="between">
      <formula>0.9</formula>
      <formula>1</formula>
    </cfRule>
    <cfRule type="cellIs" dxfId="55" priority="66" stopIfTrue="1" operator="between">
      <formula>0.7</formula>
      <formula>0.8999</formula>
    </cfRule>
    <cfRule type="cellIs" dxfId="54" priority="67" stopIfTrue="1" operator="between">
      <formula>0</formula>
      <formula>0.699</formula>
    </cfRule>
  </conditionalFormatting>
  <conditionalFormatting sqref="G26">
    <cfRule type="cellIs" dxfId="53" priority="68" stopIfTrue="1" operator="between">
      <formula>0.9</formula>
      <formula>1.05</formula>
    </cfRule>
    <cfRule type="cellIs" dxfId="52" priority="69" stopIfTrue="1" operator="between">
      <formula>0.7</formula>
      <formula>0.8999</formula>
    </cfRule>
    <cfRule type="cellIs" dxfId="51" priority="70" stopIfTrue="1" operator="between">
      <formula>0</formula>
      <formula>0.699</formula>
    </cfRule>
    <cfRule type="cellIs" dxfId="50" priority="71" stopIfTrue="1" operator="greaterThan">
      <formula>1.05</formula>
    </cfRule>
  </conditionalFormatting>
  <conditionalFormatting sqref="J26">
    <cfRule type="cellIs" dxfId="49" priority="72" stopIfTrue="1" operator="between">
      <formula>0.9</formula>
      <formula>1.05</formula>
    </cfRule>
    <cfRule type="cellIs" dxfId="48" priority="73" stopIfTrue="1" operator="between">
      <formula>0.7</formula>
      <formula>0.8999</formula>
    </cfRule>
    <cfRule type="cellIs" dxfId="47" priority="74" stopIfTrue="1" operator="between">
      <formula>0</formula>
      <formula>0.699</formula>
    </cfRule>
    <cfRule type="cellIs" dxfId="46" priority="75" stopIfTrue="1" operator="greaterThan">
      <formula>1.05</formula>
    </cfRule>
  </conditionalFormatting>
  <conditionalFormatting sqref="M26">
    <cfRule type="cellIs" dxfId="45" priority="76" stopIfTrue="1" operator="between">
      <formula>0.9</formula>
      <formula>1.05</formula>
    </cfRule>
    <cfRule type="cellIs" dxfId="44" priority="77" stopIfTrue="1" operator="between">
      <formula>0.7</formula>
      <formula>0.8999</formula>
    </cfRule>
    <cfRule type="cellIs" dxfId="43" priority="78" stopIfTrue="1" operator="between">
      <formula>0</formula>
      <formula>0.699</formula>
    </cfRule>
    <cfRule type="cellIs" dxfId="42" priority="79" stopIfTrue="1" operator="greaterThan">
      <formula>1.05</formula>
    </cfRule>
  </conditionalFormatting>
  <conditionalFormatting sqref="P26">
    <cfRule type="cellIs" dxfId="41" priority="80" stopIfTrue="1" operator="between">
      <formula>0.9</formula>
      <formula>1.05</formula>
    </cfRule>
    <cfRule type="cellIs" dxfId="40" priority="81" stopIfTrue="1" operator="between">
      <formula>0.7</formula>
      <formula>0.8999</formula>
    </cfRule>
    <cfRule type="cellIs" dxfId="39" priority="82" stopIfTrue="1" operator="between">
      <formula>0</formula>
      <formula>0.699</formula>
    </cfRule>
    <cfRule type="cellIs" dxfId="38" priority="83" stopIfTrue="1" operator="greaterThan">
      <formula>1.05</formula>
    </cfRule>
  </conditionalFormatting>
  <conditionalFormatting sqref="S25">
    <cfRule type="cellIs" dxfId="37" priority="84" stopIfTrue="1" operator="between">
      <formula>0.9</formula>
      <formula>1</formula>
    </cfRule>
    <cfRule type="cellIs" dxfId="36" priority="85" stopIfTrue="1" operator="between">
      <formula>0.7</formula>
      <formula>0.8999</formula>
    </cfRule>
    <cfRule type="cellIs" dxfId="35" priority="86" stopIfTrue="1" operator="between">
      <formula>0</formula>
      <formula>0.699</formula>
    </cfRule>
  </conditionalFormatting>
  <conditionalFormatting sqref="G25">
    <cfRule type="cellIs" dxfId="34" priority="87" stopIfTrue="1" operator="between">
      <formula>0.9</formula>
      <formula>1.05</formula>
    </cfRule>
    <cfRule type="cellIs" dxfId="33" priority="88" stopIfTrue="1" operator="between">
      <formula>0.7</formula>
      <formula>0.8999</formula>
    </cfRule>
    <cfRule type="cellIs" dxfId="32" priority="89" stopIfTrue="1" operator="between">
      <formula>0</formula>
      <formula>0.699</formula>
    </cfRule>
    <cfRule type="cellIs" dxfId="31" priority="90" stopIfTrue="1" operator="greaterThan">
      <formula>1.05</formula>
    </cfRule>
  </conditionalFormatting>
  <conditionalFormatting sqref="J25">
    <cfRule type="cellIs" dxfId="30" priority="91" stopIfTrue="1" operator="between">
      <formula>0.9</formula>
      <formula>1.05</formula>
    </cfRule>
    <cfRule type="cellIs" dxfId="29" priority="92" stopIfTrue="1" operator="between">
      <formula>0.7</formula>
      <formula>0.8999</formula>
    </cfRule>
    <cfRule type="cellIs" dxfId="28" priority="93" stopIfTrue="1" operator="between">
      <formula>0</formula>
      <formula>0.699</formula>
    </cfRule>
    <cfRule type="cellIs" dxfId="27" priority="94" stopIfTrue="1" operator="greaterThan">
      <formula>1.05</formula>
    </cfRule>
  </conditionalFormatting>
  <conditionalFormatting sqref="M25">
    <cfRule type="cellIs" dxfId="26" priority="95" stopIfTrue="1" operator="between">
      <formula>0.9</formula>
      <formula>1.05</formula>
    </cfRule>
    <cfRule type="cellIs" dxfId="25" priority="96" stopIfTrue="1" operator="between">
      <formula>0.7</formula>
      <formula>0.8999</formula>
    </cfRule>
    <cfRule type="cellIs" dxfId="24" priority="97" stopIfTrue="1" operator="between">
      <formula>0</formula>
      <formula>0.699</formula>
    </cfRule>
    <cfRule type="cellIs" dxfId="23" priority="98" stopIfTrue="1" operator="greaterThan">
      <formula>1.05</formula>
    </cfRule>
  </conditionalFormatting>
  <conditionalFormatting sqref="P25">
    <cfRule type="cellIs" dxfId="22" priority="99" stopIfTrue="1" operator="between">
      <formula>0.9</formula>
      <formula>1.05</formula>
    </cfRule>
    <cfRule type="cellIs" dxfId="21" priority="100" stopIfTrue="1" operator="between">
      <formula>0.7</formula>
      <formula>0.8999</formula>
    </cfRule>
    <cfRule type="cellIs" dxfId="20" priority="101" stopIfTrue="1" operator="between">
      <formula>0</formula>
      <formula>0.699</formula>
    </cfRule>
    <cfRule type="cellIs" dxfId="19" priority="102" stopIfTrue="1" operator="greaterThan">
      <formula>1.05</formula>
    </cfRule>
  </conditionalFormatting>
  <conditionalFormatting sqref="S26">
    <cfRule type="cellIs" dxfId="18" priority="103" stopIfTrue="1" operator="between">
      <formula>0.9</formula>
      <formula>1</formula>
    </cfRule>
    <cfRule type="cellIs" dxfId="17" priority="104" stopIfTrue="1" operator="between">
      <formula>0.7</formula>
      <formula>0.8999</formula>
    </cfRule>
    <cfRule type="cellIs" dxfId="16" priority="105" stopIfTrue="1" operator="between">
      <formula>0</formula>
      <formula>0.699</formula>
    </cfRule>
  </conditionalFormatting>
  <conditionalFormatting sqref="G26">
    <cfRule type="cellIs" dxfId="15" priority="106" stopIfTrue="1" operator="between">
      <formula>0.9</formula>
      <formula>1.05</formula>
    </cfRule>
    <cfRule type="cellIs" dxfId="14" priority="107" stopIfTrue="1" operator="between">
      <formula>0.7</formula>
      <formula>0.8999</formula>
    </cfRule>
    <cfRule type="cellIs" dxfId="13" priority="108" stopIfTrue="1" operator="between">
      <formula>0</formula>
      <formula>0.699</formula>
    </cfRule>
    <cfRule type="cellIs" dxfId="12" priority="109" stopIfTrue="1" operator="greaterThan">
      <formula>1.05</formula>
    </cfRule>
  </conditionalFormatting>
  <conditionalFormatting sqref="J26">
    <cfRule type="cellIs" dxfId="11" priority="110" stopIfTrue="1" operator="between">
      <formula>0.9</formula>
      <formula>1.05</formula>
    </cfRule>
    <cfRule type="cellIs" dxfId="10" priority="111" stopIfTrue="1" operator="between">
      <formula>0.7</formula>
      <formula>0.8999</formula>
    </cfRule>
    <cfRule type="cellIs" dxfId="9" priority="112" stopIfTrue="1" operator="between">
      <formula>0</formula>
      <formula>0.699</formula>
    </cfRule>
    <cfRule type="cellIs" dxfId="8" priority="113" stopIfTrue="1" operator="greaterThan">
      <formula>1.05</formula>
    </cfRule>
  </conditionalFormatting>
  <conditionalFormatting sqref="M26">
    <cfRule type="cellIs" dxfId="7" priority="114" stopIfTrue="1" operator="between">
      <formula>0.9</formula>
      <formula>1.05</formula>
    </cfRule>
    <cfRule type="cellIs" dxfId="6" priority="115" stopIfTrue="1" operator="between">
      <formula>0.7</formula>
      <formula>0.8999</formula>
    </cfRule>
    <cfRule type="cellIs" dxfId="5" priority="116" stopIfTrue="1" operator="between">
      <formula>0</formula>
      <formula>0.699</formula>
    </cfRule>
    <cfRule type="cellIs" dxfId="4" priority="117" stopIfTrue="1" operator="greaterThan">
      <formula>1.05</formula>
    </cfRule>
  </conditionalFormatting>
  <conditionalFormatting sqref="P26">
    <cfRule type="cellIs" dxfId="3" priority="118" stopIfTrue="1" operator="between">
      <formula>0.9</formula>
      <formula>1.05</formula>
    </cfRule>
    <cfRule type="cellIs" dxfId="2" priority="119" stopIfTrue="1" operator="between">
      <formula>0.7</formula>
      <formula>0.8999</formula>
    </cfRule>
    <cfRule type="cellIs" dxfId="1" priority="120" stopIfTrue="1" operator="between">
      <formula>0</formula>
      <formula>0.699</formula>
    </cfRule>
    <cfRule type="cellIs" dxfId="0" priority="121" stopIfTrue="1" operator="greaterThan">
      <formula>1.05</formula>
    </cfRule>
  </conditionalFormatting>
  <dataValidations count="11">
    <dataValidation type="list" operator="equal" allowBlank="1" showErrorMessage="1" sqref="AP27:AQ4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B13:AB49">
      <formula1>"Alcaldía Local,Central,Sectorial,"</formula1>
      <formula2>0</formula2>
    </dataValidation>
    <dataValidation type="list" operator="equal" allowBlank="1" showErrorMessage="1" sqref="AC13:AC49">
      <formula1>"Coeficiente,Índice o razón,Porcentaje,Tasa,Valor absoluto"</formula1>
      <formula2>0</formula2>
    </dataValidation>
    <dataValidation type="list" operator="equal" allowBlank="1" showErrorMessage="1" sqref="AD13:AD49">
      <formula1>"Diario,Semanal,Mensual,Bimestral ,Trimestral,Semestral ,Anual"</formula1>
      <formula2>0</formula2>
    </dataValidation>
    <dataValidation type="list" operator="equal" allowBlank="1" showErrorMessage="1" sqref="AE13:AE49">
      <formula1>"Alta ,Media ,Baja"</formula1>
      <formula2>0</formula2>
    </dataValidation>
    <dataValidation type="list" operator="equal" allowBlank="1" showErrorMessage="1" sqref="AI13:AI49">
      <formula1>"Gestión"</formula1>
      <formula2>0</formula2>
    </dataValidation>
    <dataValidation type="list" operator="equal" allowBlank="1" showErrorMessage="1" sqref="AJ13:AJ49">
      <formula1>",Distrital ,Dsitrital-Rural ,Distrital- Urbano,Entidad ,Localidad,UPZ,Departamental,Regional,Nacional"</formula1>
      <formula2>0</formula2>
    </dataValidation>
    <dataValidation type="list" operator="equal" allowBlank="1" showErrorMessage="1" sqref="Z27:Z49">
      <formula1>"Eficacia,Eficiencia,Efectividad,"</formula1>
      <formula2>0</formula2>
    </dataValidation>
    <dataValidation operator="equal" allowBlank="1" showErrorMessage="1" sqref="AK7">
      <formula1>0</formula1>
      <formula2>0</formula2>
    </dataValidation>
    <dataValidation type="list" operator="equal" allowBlank="1" showErrorMessage="1" sqref="AK27:AK4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R20:AS20">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CPAD\OAP\POA\[5.1 DTSI 20-01-22.xlsx]datos'!#REF!</xm:f>
          </x14:formula1>
          <xm:sqref>AM7:AT7 AK20:AK26 AO20:AO26</xm:sqref>
        </x14:dataValidation>
        <x14:dataValidation type="list" operator="equal" allowBlank="1" showErrorMessage="1">
          <x14:formula1>
            <xm:f>'D:\AAA SDSCJ CPAD\OAP\POA\[5.1 DTSI 20-01-22.xlsx]datos'!#REF!</xm:f>
          </x14:formula1>
          <xm:sqref>AP20:AQ26</xm:sqref>
        </x14:dataValidation>
        <x14:dataValidation type="list" errorStyle="information" operator="equal" showInputMessage="1" showErrorMessage="1" prompt="Escoja el Proceso del Menú desplegable">
          <x14:formula1>
            <xm:f>'D:\AAA SDSCJ CPAD\OAP\POA\[5.1 DTSI 20-01-22.xlsx]datos'!#REF!</xm:f>
          </x14:formula1>
          <xm:sqref>D7:Z7</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22"/>
  <sheetViews>
    <sheetView showGridLines="0" zoomScale="70" zoomScaleNormal="70" workbookViewId="0"/>
  </sheetViews>
  <sheetFormatPr baseColWidth="10" defaultColWidth="20.5703125" defaultRowHeight="12.75" customHeight="1" x14ac:dyDescent="0.25"/>
  <cols>
    <col min="1" max="1" width="4.7109375" style="495" customWidth="1"/>
    <col min="2" max="2" width="13.85546875" style="545" customWidth="1"/>
    <col min="3" max="3" width="43.28515625" style="545" customWidth="1"/>
    <col min="4" max="4" width="17.140625" style="546" customWidth="1"/>
    <col min="5" max="5" width="8.42578125" style="545" customWidth="1"/>
    <col min="6" max="6" width="9.5703125" style="545" customWidth="1"/>
    <col min="7" max="7" width="16.7109375" style="545" customWidth="1"/>
    <col min="8" max="8" width="9.5703125" style="545" customWidth="1"/>
    <col min="9" max="9" width="8" style="545" customWidth="1"/>
    <col min="10" max="10" width="16.5703125" style="545" customWidth="1"/>
    <col min="11" max="11" width="11" style="545" customWidth="1"/>
    <col min="12" max="13" width="12" style="545" customWidth="1"/>
    <col min="14" max="14" width="10.140625" style="545" customWidth="1"/>
    <col min="15" max="15" width="10.7109375" style="545" customWidth="1"/>
    <col min="16" max="16" width="10.85546875" style="545" customWidth="1"/>
    <col min="17" max="17" width="11" style="545" customWidth="1"/>
    <col min="18" max="18" width="13" style="545" customWidth="1"/>
    <col min="19" max="19" width="11.5703125" style="545" customWidth="1"/>
    <col min="20" max="20" width="11" style="545" customWidth="1"/>
    <col min="21" max="21" width="17.85546875" style="545" customWidth="1"/>
    <col min="22" max="22" width="26.85546875" style="545" customWidth="1"/>
    <col min="23" max="25" width="20.5703125" style="545" customWidth="1"/>
    <col min="26" max="36" width="20.5703125" style="547" customWidth="1"/>
    <col min="37" max="37" width="26.7109375" style="547" customWidth="1"/>
    <col min="38" max="42" width="20.5703125" style="547" customWidth="1"/>
    <col min="43" max="43" width="20" style="547" customWidth="1"/>
    <col min="44" max="46" width="20.5703125" style="547" customWidth="1"/>
    <col min="47" max="48" width="20.5703125" style="547" hidden="1" customWidth="1"/>
    <col min="49" max="49" width="43.42578125" style="547" hidden="1" customWidth="1"/>
    <col min="50" max="50" width="33.7109375" style="545" hidden="1" customWidth="1"/>
    <col min="51" max="55" width="20.5703125" style="545" hidden="1" customWidth="1"/>
    <col min="56" max="56" width="9" style="545" hidden="1" customWidth="1"/>
    <col min="57" max="57" width="39" style="545" hidden="1" customWidth="1"/>
    <col min="58" max="58" width="32.140625" style="545" hidden="1" customWidth="1"/>
    <col min="59" max="59" width="17" style="545" hidden="1" customWidth="1"/>
    <col min="60" max="60" width="16" style="545" hidden="1" customWidth="1"/>
    <col min="61" max="61" width="51.5703125" style="545" hidden="1" customWidth="1"/>
    <col min="62" max="62" width="36" style="545" hidden="1" customWidth="1"/>
    <col min="63" max="63" width="20.5703125" style="546" customWidth="1"/>
    <col min="64" max="251" width="20.5703125" style="545" customWidth="1"/>
    <col min="252" max="16384" width="20.5703125" style="495"/>
  </cols>
  <sheetData>
    <row r="1" spans="2:63" ht="12.75" customHeight="1" thickBot="1" x14ac:dyDescent="0.3"/>
    <row r="2" spans="2:63" ht="14.25" thickBot="1" x14ac:dyDescent="0.3">
      <c r="B2" s="816"/>
      <c r="C2" s="782" t="s">
        <v>0</v>
      </c>
      <c r="D2" s="783"/>
      <c r="E2" s="783"/>
      <c r="F2" s="783"/>
      <c r="G2" s="783"/>
      <c r="H2" s="783"/>
      <c r="I2" s="783"/>
      <c r="J2" s="783"/>
      <c r="K2" s="783"/>
      <c r="L2" s="783"/>
      <c r="M2" s="783"/>
      <c r="N2" s="783"/>
      <c r="O2" s="783"/>
      <c r="P2" s="783"/>
      <c r="Q2" s="784"/>
      <c r="R2" s="782" t="s">
        <v>1</v>
      </c>
      <c r="S2" s="783"/>
      <c r="T2" s="783"/>
      <c r="U2" s="783"/>
      <c r="V2" s="783"/>
      <c r="W2" s="783"/>
      <c r="X2" s="783"/>
      <c r="Y2" s="783"/>
      <c r="Z2" s="783"/>
      <c r="AA2" s="783"/>
      <c r="AB2" s="783"/>
      <c r="AC2" s="783"/>
      <c r="AD2" s="783"/>
      <c r="AE2" s="783"/>
      <c r="AF2" s="783"/>
      <c r="AG2" s="783"/>
      <c r="AH2" s="783"/>
      <c r="AI2" s="784"/>
      <c r="AJ2" s="791" t="s">
        <v>2</v>
      </c>
      <c r="AK2" s="792"/>
      <c r="AL2" s="792"/>
      <c r="AM2" s="792"/>
      <c r="AN2" s="792"/>
      <c r="AO2" s="792"/>
      <c r="AP2" s="792"/>
      <c r="AQ2" s="792"/>
      <c r="AR2" s="792"/>
      <c r="AS2" s="792"/>
      <c r="AT2" s="792"/>
      <c r="AU2" s="793"/>
      <c r="AV2" s="791" t="s">
        <v>3</v>
      </c>
      <c r="AW2" s="792"/>
      <c r="AX2" s="792"/>
      <c r="AY2" s="792"/>
      <c r="AZ2" s="792"/>
      <c r="BA2" s="792"/>
      <c r="BB2" s="792"/>
      <c r="BC2" s="792"/>
      <c r="BD2" s="792"/>
      <c r="BE2" s="792"/>
      <c r="BF2" s="792"/>
      <c r="BG2" s="792"/>
      <c r="BH2" s="792"/>
      <c r="BI2" s="792"/>
      <c r="BJ2" s="793"/>
    </row>
    <row r="3" spans="2:63" ht="14.25" thickBot="1" x14ac:dyDescent="0.3">
      <c r="B3" s="817"/>
      <c r="C3" s="788"/>
      <c r="D3" s="789"/>
      <c r="E3" s="789"/>
      <c r="F3" s="789"/>
      <c r="G3" s="789"/>
      <c r="H3" s="789"/>
      <c r="I3" s="789"/>
      <c r="J3" s="789"/>
      <c r="K3" s="789"/>
      <c r="L3" s="789"/>
      <c r="M3" s="789"/>
      <c r="N3" s="789"/>
      <c r="O3" s="789"/>
      <c r="P3" s="789"/>
      <c r="Q3" s="790"/>
      <c r="R3" s="788"/>
      <c r="S3" s="789"/>
      <c r="T3" s="789"/>
      <c r="U3" s="789"/>
      <c r="V3" s="789"/>
      <c r="W3" s="789"/>
      <c r="X3" s="789"/>
      <c r="Y3" s="789"/>
      <c r="Z3" s="789"/>
      <c r="AA3" s="789"/>
      <c r="AB3" s="789"/>
      <c r="AC3" s="789"/>
      <c r="AD3" s="789"/>
      <c r="AE3" s="789"/>
      <c r="AF3" s="789"/>
      <c r="AG3" s="789"/>
      <c r="AH3" s="789"/>
      <c r="AI3" s="790"/>
      <c r="AJ3" s="791" t="s">
        <v>4</v>
      </c>
      <c r="AK3" s="792"/>
      <c r="AL3" s="792"/>
      <c r="AM3" s="792"/>
      <c r="AN3" s="792"/>
      <c r="AO3" s="792"/>
      <c r="AP3" s="792"/>
      <c r="AQ3" s="792"/>
      <c r="AR3" s="792"/>
      <c r="AS3" s="792"/>
      <c r="AT3" s="792"/>
      <c r="AU3" s="793"/>
      <c r="AV3" s="794">
        <v>3</v>
      </c>
      <c r="AW3" s="795"/>
      <c r="AX3" s="795"/>
      <c r="AY3" s="795"/>
      <c r="AZ3" s="795"/>
      <c r="BA3" s="795"/>
      <c r="BB3" s="795"/>
      <c r="BC3" s="795"/>
      <c r="BD3" s="795"/>
      <c r="BE3" s="795"/>
      <c r="BF3" s="795"/>
      <c r="BG3" s="795"/>
      <c r="BH3" s="795"/>
      <c r="BI3" s="795"/>
      <c r="BJ3" s="796"/>
    </row>
    <row r="4" spans="2:63" ht="14.25" thickBot="1" x14ac:dyDescent="0.3">
      <c r="B4" s="817"/>
      <c r="C4" s="785"/>
      <c r="D4" s="786"/>
      <c r="E4" s="786"/>
      <c r="F4" s="786"/>
      <c r="G4" s="786"/>
      <c r="H4" s="786"/>
      <c r="I4" s="786"/>
      <c r="J4" s="786"/>
      <c r="K4" s="786"/>
      <c r="L4" s="786"/>
      <c r="M4" s="786"/>
      <c r="N4" s="786"/>
      <c r="O4" s="786"/>
      <c r="P4" s="786"/>
      <c r="Q4" s="787"/>
      <c r="R4" s="785"/>
      <c r="S4" s="786"/>
      <c r="T4" s="786"/>
      <c r="U4" s="786"/>
      <c r="V4" s="786"/>
      <c r="W4" s="786"/>
      <c r="X4" s="786"/>
      <c r="Y4" s="786"/>
      <c r="Z4" s="786"/>
      <c r="AA4" s="786"/>
      <c r="AB4" s="786"/>
      <c r="AC4" s="786"/>
      <c r="AD4" s="786"/>
      <c r="AE4" s="786"/>
      <c r="AF4" s="786"/>
      <c r="AG4" s="786"/>
      <c r="AH4" s="786"/>
      <c r="AI4" s="787"/>
      <c r="AJ4" s="791" t="s">
        <v>5</v>
      </c>
      <c r="AK4" s="792"/>
      <c r="AL4" s="792"/>
      <c r="AM4" s="792"/>
      <c r="AN4" s="792"/>
      <c r="AO4" s="792"/>
      <c r="AP4" s="792"/>
      <c r="AQ4" s="792"/>
      <c r="AR4" s="792"/>
      <c r="AS4" s="792"/>
      <c r="AT4" s="792"/>
      <c r="AU4" s="793"/>
      <c r="AV4" s="797">
        <v>42741</v>
      </c>
      <c r="AW4" s="798"/>
      <c r="AX4" s="798"/>
      <c r="AY4" s="798"/>
      <c r="AZ4" s="798"/>
      <c r="BA4" s="798"/>
      <c r="BB4" s="798"/>
      <c r="BC4" s="798"/>
      <c r="BD4" s="798"/>
      <c r="BE4" s="798"/>
      <c r="BF4" s="798"/>
      <c r="BG4" s="798"/>
      <c r="BH4" s="798"/>
      <c r="BI4" s="798"/>
      <c r="BJ4" s="799"/>
    </row>
    <row r="5" spans="2:63" ht="13.5" x14ac:dyDescent="0.25">
      <c r="B5" s="817"/>
      <c r="C5" s="782" t="s">
        <v>6</v>
      </c>
      <c r="D5" s="783"/>
      <c r="E5" s="783"/>
      <c r="F5" s="783"/>
      <c r="G5" s="783"/>
      <c r="H5" s="783"/>
      <c r="I5" s="783"/>
      <c r="J5" s="783"/>
      <c r="K5" s="783"/>
      <c r="L5" s="783"/>
      <c r="M5" s="783"/>
      <c r="N5" s="783"/>
      <c r="O5" s="783"/>
      <c r="P5" s="783"/>
      <c r="Q5" s="784"/>
      <c r="R5" s="782" t="s">
        <v>7</v>
      </c>
      <c r="S5" s="783"/>
      <c r="T5" s="783"/>
      <c r="U5" s="783"/>
      <c r="V5" s="783"/>
      <c r="W5" s="783"/>
      <c r="X5" s="783"/>
      <c r="Y5" s="783"/>
      <c r="Z5" s="783"/>
      <c r="AA5" s="783"/>
      <c r="AB5" s="783"/>
      <c r="AC5" s="783"/>
      <c r="AD5" s="783"/>
      <c r="AE5" s="783"/>
      <c r="AF5" s="783"/>
      <c r="AG5" s="783"/>
      <c r="AH5" s="783"/>
      <c r="AI5" s="784"/>
      <c r="AJ5" s="782" t="s">
        <v>8</v>
      </c>
      <c r="AK5" s="783"/>
      <c r="AL5" s="783"/>
      <c r="AM5" s="783"/>
      <c r="AN5" s="783"/>
      <c r="AO5" s="783"/>
      <c r="AP5" s="783"/>
      <c r="AQ5" s="783"/>
      <c r="AR5" s="783"/>
      <c r="AS5" s="783"/>
      <c r="AT5" s="783"/>
      <c r="AU5" s="784"/>
      <c r="AV5" s="802" t="s">
        <v>9</v>
      </c>
      <c r="AW5" s="803"/>
      <c r="AX5" s="803"/>
      <c r="AY5" s="803"/>
      <c r="AZ5" s="803"/>
      <c r="BA5" s="803"/>
      <c r="BB5" s="803"/>
      <c r="BC5" s="803"/>
      <c r="BD5" s="803"/>
      <c r="BE5" s="803"/>
      <c r="BF5" s="803"/>
      <c r="BG5" s="803"/>
      <c r="BH5" s="803"/>
      <c r="BI5" s="803"/>
      <c r="BJ5" s="804"/>
    </row>
    <row r="6" spans="2:63" ht="14.25" thickBot="1" x14ac:dyDescent="0.3">
      <c r="B6" s="818"/>
      <c r="C6" s="785"/>
      <c r="D6" s="786"/>
      <c r="E6" s="786"/>
      <c r="F6" s="786"/>
      <c r="G6" s="786"/>
      <c r="H6" s="786"/>
      <c r="I6" s="786"/>
      <c r="J6" s="786"/>
      <c r="K6" s="786"/>
      <c r="L6" s="786"/>
      <c r="M6" s="786"/>
      <c r="N6" s="786"/>
      <c r="O6" s="786"/>
      <c r="P6" s="786"/>
      <c r="Q6" s="787"/>
      <c r="R6" s="785"/>
      <c r="S6" s="786"/>
      <c r="T6" s="786"/>
      <c r="U6" s="786"/>
      <c r="V6" s="786"/>
      <c r="W6" s="786"/>
      <c r="X6" s="786"/>
      <c r="Y6" s="786"/>
      <c r="Z6" s="786"/>
      <c r="AA6" s="786"/>
      <c r="AB6" s="786"/>
      <c r="AC6" s="786"/>
      <c r="AD6" s="786"/>
      <c r="AE6" s="786"/>
      <c r="AF6" s="786"/>
      <c r="AG6" s="786"/>
      <c r="AH6" s="786"/>
      <c r="AI6" s="787"/>
      <c r="AJ6" s="785"/>
      <c r="AK6" s="786"/>
      <c r="AL6" s="786"/>
      <c r="AM6" s="786"/>
      <c r="AN6" s="786"/>
      <c r="AO6" s="786"/>
      <c r="AP6" s="786"/>
      <c r="AQ6" s="786"/>
      <c r="AR6" s="786"/>
      <c r="AS6" s="786"/>
      <c r="AT6" s="786"/>
      <c r="AU6" s="787"/>
      <c r="AV6" s="805"/>
      <c r="AW6" s="806"/>
      <c r="AX6" s="806"/>
      <c r="AY6" s="806"/>
      <c r="AZ6" s="806"/>
      <c r="BA6" s="806"/>
      <c r="BB6" s="806"/>
      <c r="BC6" s="806"/>
      <c r="BD6" s="806"/>
      <c r="BE6" s="806"/>
      <c r="BF6" s="806"/>
      <c r="BG6" s="806"/>
      <c r="BH6" s="806"/>
      <c r="BI6" s="806"/>
      <c r="BJ6" s="807"/>
    </row>
    <row r="7" spans="2:63" s="549" customFormat="1" ht="13.5" x14ac:dyDescent="0.25">
      <c r="B7" s="872" t="s">
        <v>10</v>
      </c>
      <c r="C7" s="873"/>
      <c r="D7" s="874" t="s">
        <v>1131</v>
      </c>
      <c r="E7" s="874"/>
      <c r="F7" s="874"/>
      <c r="G7" s="874"/>
      <c r="H7" s="874"/>
      <c r="I7" s="874"/>
      <c r="J7" s="874"/>
      <c r="K7" s="874"/>
      <c r="L7" s="874"/>
      <c r="M7" s="874"/>
      <c r="N7" s="874"/>
      <c r="O7" s="874"/>
      <c r="P7" s="874"/>
      <c r="Q7" s="874"/>
      <c r="R7" s="874"/>
      <c r="S7" s="874"/>
      <c r="T7" s="874"/>
      <c r="U7" s="874"/>
      <c r="V7" s="874"/>
      <c r="W7" s="874"/>
      <c r="X7" s="874"/>
      <c r="Y7" s="874"/>
      <c r="Z7" s="874"/>
      <c r="AA7" s="875" t="s">
        <v>12</v>
      </c>
      <c r="AB7" s="875"/>
      <c r="AC7" s="876"/>
      <c r="AD7" s="876"/>
      <c r="AE7" s="876"/>
      <c r="AF7" s="876"/>
      <c r="AG7" s="876"/>
      <c r="AH7" s="876"/>
      <c r="AI7" s="876"/>
      <c r="AJ7" s="876"/>
      <c r="AK7" s="875" t="s">
        <v>14</v>
      </c>
      <c r="AL7" s="875"/>
      <c r="AM7" s="877" t="s">
        <v>773</v>
      </c>
      <c r="AN7" s="877"/>
      <c r="AO7" s="877"/>
      <c r="AP7" s="877"/>
      <c r="AQ7" s="877"/>
      <c r="AR7" s="877"/>
      <c r="AS7" s="877"/>
      <c r="AT7" s="877"/>
      <c r="AU7" s="878"/>
      <c r="AV7" s="878"/>
      <c r="AW7" s="878"/>
      <c r="AX7" s="878"/>
      <c r="AY7" s="878"/>
      <c r="AZ7" s="878"/>
      <c r="BA7" s="878"/>
      <c r="BB7" s="878"/>
      <c r="BC7" s="878"/>
      <c r="BD7" s="878"/>
      <c r="BE7" s="878"/>
      <c r="BF7" s="878"/>
      <c r="BG7" s="878"/>
      <c r="BH7" s="878"/>
      <c r="BI7" s="878"/>
      <c r="BJ7" s="879"/>
      <c r="BK7" s="548"/>
    </row>
    <row r="8" spans="2:63" s="549" customFormat="1" ht="40.5" x14ac:dyDescent="0.25">
      <c r="B8" s="860" t="s">
        <v>16</v>
      </c>
      <c r="C8" s="861"/>
      <c r="D8" s="880" t="s">
        <v>1132</v>
      </c>
      <c r="E8" s="881"/>
      <c r="F8" s="881"/>
      <c r="G8" s="881"/>
      <c r="H8" s="881"/>
      <c r="I8" s="881"/>
      <c r="J8" s="881"/>
      <c r="K8" s="881"/>
      <c r="L8" s="881"/>
      <c r="M8" s="881"/>
      <c r="N8" s="881"/>
      <c r="O8" s="881"/>
      <c r="P8" s="881"/>
      <c r="Q8" s="881"/>
      <c r="R8" s="881"/>
      <c r="S8" s="881"/>
      <c r="T8" s="881"/>
      <c r="U8" s="881"/>
      <c r="V8" s="881"/>
      <c r="W8" s="881"/>
      <c r="X8" s="881"/>
      <c r="Y8" s="881"/>
      <c r="Z8" s="881"/>
      <c r="AA8" s="881"/>
      <c r="AB8" s="881"/>
      <c r="AC8" s="881"/>
      <c r="AD8" s="881"/>
      <c r="AE8" s="881"/>
      <c r="AF8" s="881"/>
      <c r="AG8" s="881"/>
      <c r="AH8" s="881"/>
      <c r="AI8" s="881"/>
      <c r="AJ8" s="881"/>
      <c r="AK8" s="881"/>
      <c r="AL8" s="882"/>
      <c r="AM8" s="559" t="s">
        <v>18</v>
      </c>
      <c r="AN8" s="865">
        <v>44580</v>
      </c>
      <c r="AO8" s="866"/>
      <c r="AP8" s="866"/>
      <c r="AQ8" s="866"/>
      <c r="AR8" s="866"/>
      <c r="AS8" s="866"/>
      <c r="AT8" s="866"/>
      <c r="AU8" s="878"/>
      <c r="AV8" s="878"/>
      <c r="AW8" s="878"/>
      <c r="AX8" s="878"/>
      <c r="AY8" s="878"/>
      <c r="AZ8" s="878"/>
      <c r="BA8" s="878"/>
      <c r="BB8" s="878"/>
      <c r="BC8" s="878"/>
      <c r="BD8" s="878"/>
      <c r="BE8" s="878"/>
      <c r="BF8" s="878"/>
      <c r="BG8" s="878"/>
      <c r="BH8" s="878"/>
      <c r="BI8" s="878"/>
      <c r="BJ8" s="879"/>
      <c r="BK8" s="548"/>
    </row>
    <row r="9" spans="2:63" s="549" customFormat="1" ht="27.75" customHeight="1" x14ac:dyDescent="0.25">
      <c r="B9" s="858" t="s">
        <v>176</v>
      </c>
      <c r="C9" s="846"/>
      <c r="D9" s="846"/>
      <c r="E9" s="846"/>
      <c r="F9" s="846"/>
      <c r="G9" s="846"/>
      <c r="H9" s="846"/>
      <c r="I9" s="846"/>
      <c r="J9" s="846"/>
      <c r="K9" s="846"/>
      <c r="L9" s="846"/>
      <c r="M9" s="846"/>
      <c r="N9" s="846"/>
      <c r="O9" s="846"/>
      <c r="P9" s="846"/>
      <c r="Q9" s="846"/>
      <c r="R9" s="846"/>
      <c r="S9" s="846"/>
      <c r="T9" s="846"/>
      <c r="U9" s="846"/>
      <c r="V9" s="846"/>
      <c r="W9" s="846"/>
      <c r="X9" s="846"/>
      <c r="Y9" s="846"/>
      <c r="Z9" s="846"/>
      <c r="AA9" s="846"/>
      <c r="AB9" s="846"/>
      <c r="AC9" s="846"/>
      <c r="AD9" s="846"/>
      <c r="AE9" s="846"/>
      <c r="AF9" s="846"/>
      <c r="AG9" s="846"/>
      <c r="AH9" s="846"/>
      <c r="AI9" s="846"/>
      <c r="AJ9" s="846"/>
      <c r="AK9" s="846"/>
      <c r="AL9" s="846"/>
      <c r="AM9" s="846"/>
      <c r="AN9" s="846"/>
      <c r="AO9" s="846"/>
      <c r="AP9" s="846"/>
      <c r="AQ9" s="846"/>
      <c r="AR9" s="846"/>
      <c r="AS9" s="846"/>
      <c r="AT9" s="846"/>
      <c r="AU9" s="867" t="s">
        <v>177</v>
      </c>
      <c r="AV9" s="868"/>
      <c r="AW9" s="868"/>
      <c r="AX9" s="868"/>
      <c r="AY9" s="868"/>
      <c r="AZ9" s="868"/>
      <c r="BA9" s="868"/>
      <c r="BB9" s="868"/>
      <c r="BC9" s="868"/>
      <c r="BD9" s="868"/>
      <c r="BE9" s="868"/>
      <c r="BF9" s="868"/>
      <c r="BG9" s="868"/>
      <c r="BH9" s="868"/>
      <c r="BI9" s="868"/>
      <c r="BJ9" s="869"/>
      <c r="BK9" s="548"/>
    </row>
    <row r="10" spans="2:63" s="549" customFormat="1" ht="25.5" customHeight="1" x14ac:dyDescent="0.25">
      <c r="B10" s="858"/>
      <c r="C10" s="846"/>
      <c r="D10" s="846"/>
      <c r="E10" s="846" t="s">
        <v>19</v>
      </c>
      <c r="F10" s="846"/>
      <c r="G10" s="846"/>
      <c r="H10" s="846"/>
      <c r="I10" s="846"/>
      <c r="J10" s="846"/>
      <c r="K10" s="846"/>
      <c r="L10" s="846"/>
      <c r="M10" s="846"/>
      <c r="N10" s="846"/>
      <c r="O10" s="846"/>
      <c r="P10" s="846"/>
      <c r="Q10" s="846"/>
      <c r="R10" s="846"/>
      <c r="S10" s="846"/>
      <c r="T10" s="846"/>
      <c r="U10" s="846" t="s">
        <v>20</v>
      </c>
      <c r="V10" s="846"/>
      <c r="W10" s="846"/>
      <c r="X10" s="846"/>
      <c r="Y10" s="846"/>
      <c r="Z10" s="846"/>
      <c r="AA10" s="846"/>
      <c r="AB10" s="846"/>
      <c r="AC10" s="846"/>
      <c r="AD10" s="846"/>
      <c r="AE10" s="846"/>
      <c r="AF10" s="846"/>
      <c r="AG10" s="846"/>
      <c r="AH10" s="846"/>
      <c r="AI10" s="846"/>
      <c r="AJ10" s="846"/>
      <c r="AK10" s="846"/>
      <c r="AL10" s="846"/>
      <c r="AM10" s="846"/>
      <c r="AN10" s="846"/>
      <c r="AO10" s="846"/>
      <c r="AP10" s="846"/>
      <c r="AQ10" s="846"/>
      <c r="AR10" s="846"/>
      <c r="AS10" s="846"/>
      <c r="AT10" s="846"/>
      <c r="AU10" s="870"/>
      <c r="AV10" s="870"/>
      <c r="AW10" s="870"/>
      <c r="AX10" s="870"/>
      <c r="AY10" s="870"/>
      <c r="AZ10" s="870"/>
      <c r="BA10" s="870"/>
      <c r="BB10" s="870"/>
      <c r="BC10" s="870"/>
      <c r="BD10" s="870"/>
      <c r="BE10" s="870"/>
      <c r="BF10" s="870"/>
      <c r="BG10" s="870"/>
      <c r="BH10" s="870"/>
      <c r="BI10" s="870"/>
      <c r="BJ10" s="871"/>
      <c r="BK10" s="548"/>
    </row>
    <row r="11" spans="2:63" s="551" customFormat="1" ht="41.25" customHeight="1" x14ac:dyDescent="0.25">
      <c r="B11" s="858" t="s">
        <v>21</v>
      </c>
      <c r="C11" s="846" t="s">
        <v>22</v>
      </c>
      <c r="D11" s="846" t="s">
        <v>23</v>
      </c>
      <c r="E11" s="846" t="s">
        <v>24</v>
      </c>
      <c r="F11" s="846"/>
      <c r="G11" s="846"/>
      <c r="H11" s="846" t="s">
        <v>25</v>
      </c>
      <c r="I11" s="846"/>
      <c r="J11" s="846"/>
      <c r="K11" s="846" t="s">
        <v>26</v>
      </c>
      <c r="L11" s="846"/>
      <c r="M11" s="846"/>
      <c r="N11" s="846" t="s">
        <v>27</v>
      </c>
      <c r="O11" s="846"/>
      <c r="P11" s="846"/>
      <c r="Q11" s="846" t="s">
        <v>28</v>
      </c>
      <c r="R11" s="846"/>
      <c r="S11" s="846"/>
      <c r="T11" s="563" t="s">
        <v>29</v>
      </c>
      <c r="U11" s="846" t="s">
        <v>30</v>
      </c>
      <c r="V11" s="846" t="s">
        <v>31</v>
      </c>
      <c r="W11" s="846" t="s">
        <v>32</v>
      </c>
      <c r="X11" s="846" t="s">
        <v>33</v>
      </c>
      <c r="Y11" s="846"/>
      <c r="Z11" s="851" t="s">
        <v>34</v>
      </c>
      <c r="AA11" s="846" t="s">
        <v>35</v>
      </c>
      <c r="AB11" s="846" t="s">
        <v>36</v>
      </c>
      <c r="AC11" s="846" t="s">
        <v>37</v>
      </c>
      <c r="AD11" s="846" t="s">
        <v>38</v>
      </c>
      <c r="AE11" s="846" t="s">
        <v>39</v>
      </c>
      <c r="AF11" s="846" t="s">
        <v>40</v>
      </c>
      <c r="AG11" s="846"/>
      <c r="AH11" s="846"/>
      <c r="AI11" s="846" t="s">
        <v>41</v>
      </c>
      <c r="AJ11" s="846" t="s">
        <v>42</v>
      </c>
      <c r="AK11" s="853" t="s">
        <v>43</v>
      </c>
      <c r="AL11" s="854"/>
      <c r="AM11" s="854"/>
      <c r="AN11" s="854"/>
      <c r="AO11" s="854"/>
      <c r="AP11" s="854"/>
      <c r="AQ11" s="855"/>
      <c r="AR11" s="856" t="s">
        <v>44</v>
      </c>
      <c r="AS11" s="846" t="s">
        <v>45</v>
      </c>
      <c r="AT11" s="846" t="s">
        <v>46</v>
      </c>
      <c r="AU11" s="848" t="s">
        <v>47</v>
      </c>
      <c r="AV11" s="849" t="s">
        <v>47</v>
      </c>
      <c r="AW11" s="849" t="s">
        <v>47</v>
      </c>
      <c r="AX11" s="849" t="s">
        <v>47</v>
      </c>
      <c r="AY11" s="849" t="s">
        <v>48</v>
      </c>
      <c r="AZ11" s="849" t="s">
        <v>47</v>
      </c>
      <c r="BA11" s="849" t="s">
        <v>47</v>
      </c>
      <c r="BB11" s="849" t="s">
        <v>47</v>
      </c>
      <c r="BC11" s="849" t="s">
        <v>49</v>
      </c>
      <c r="BD11" s="849" t="s">
        <v>49</v>
      </c>
      <c r="BE11" s="849" t="s">
        <v>49</v>
      </c>
      <c r="BF11" s="849" t="s">
        <v>49</v>
      </c>
      <c r="BG11" s="849" t="s">
        <v>50</v>
      </c>
      <c r="BH11" s="849" t="s">
        <v>49</v>
      </c>
      <c r="BI11" s="849" t="s">
        <v>49</v>
      </c>
      <c r="BJ11" s="850" t="s">
        <v>49</v>
      </c>
      <c r="BK11" s="550"/>
    </row>
    <row r="12" spans="2:63" s="551" customFormat="1" ht="69.75" customHeight="1" x14ac:dyDescent="0.25">
      <c r="B12" s="859"/>
      <c r="C12" s="847"/>
      <c r="D12" s="847"/>
      <c r="E12" s="560" t="s">
        <v>51</v>
      </c>
      <c r="F12" s="560" t="s">
        <v>52</v>
      </c>
      <c r="G12" s="560" t="s">
        <v>53</v>
      </c>
      <c r="H12" s="560" t="s">
        <v>51</v>
      </c>
      <c r="I12" s="560" t="s">
        <v>52</v>
      </c>
      <c r="J12" s="560" t="s">
        <v>53</v>
      </c>
      <c r="K12" s="560" t="s">
        <v>51</v>
      </c>
      <c r="L12" s="560" t="s">
        <v>52</v>
      </c>
      <c r="M12" s="560" t="s">
        <v>53</v>
      </c>
      <c r="N12" s="560" t="s">
        <v>51</v>
      </c>
      <c r="O12" s="560" t="s">
        <v>52</v>
      </c>
      <c r="P12" s="560" t="s">
        <v>53</v>
      </c>
      <c r="Q12" s="560" t="s">
        <v>51</v>
      </c>
      <c r="R12" s="560" t="s">
        <v>52</v>
      </c>
      <c r="S12" s="560" t="s">
        <v>53</v>
      </c>
      <c r="T12" s="561">
        <f>SUM(T13:T14)</f>
        <v>0</v>
      </c>
      <c r="U12" s="847"/>
      <c r="V12" s="847"/>
      <c r="W12" s="847"/>
      <c r="X12" s="562" t="s">
        <v>54</v>
      </c>
      <c r="Y12" s="562" t="s">
        <v>55</v>
      </c>
      <c r="Z12" s="852"/>
      <c r="AA12" s="847"/>
      <c r="AB12" s="847"/>
      <c r="AC12" s="847"/>
      <c r="AD12" s="847"/>
      <c r="AE12" s="847"/>
      <c r="AF12" s="560" t="s">
        <v>56</v>
      </c>
      <c r="AG12" s="560" t="s">
        <v>57</v>
      </c>
      <c r="AH12" s="562" t="s">
        <v>58</v>
      </c>
      <c r="AI12" s="847"/>
      <c r="AJ12" s="847"/>
      <c r="AK12" s="560" t="s">
        <v>59</v>
      </c>
      <c r="AL12" s="560" t="s">
        <v>60</v>
      </c>
      <c r="AM12" s="560" t="s">
        <v>61</v>
      </c>
      <c r="AN12" s="560" t="s">
        <v>62</v>
      </c>
      <c r="AO12" s="560" t="s">
        <v>63</v>
      </c>
      <c r="AP12" s="560" t="s">
        <v>64</v>
      </c>
      <c r="AQ12" s="560" t="s">
        <v>65</v>
      </c>
      <c r="AR12" s="857"/>
      <c r="AS12" s="847"/>
      <c r="AT12" s="847"/>
      <c r="AU12" s="564" t="s">
        <v>66</v>
      </c>
      <c r="AV12" s="565" t="s">
        <v>67</v>
      </c>
      <c r="AW12" s="565" t="s">
        <v>68</v>
      </c>
      <c r="AX12" s="565" t="s">
        <v>69</v>
      </c>
      <c r="AY12" s="565" t="s">
        <v>66</v>
      </c>
      <c r="AZ12" s="565" t="s">
        <v>67</v>
      </c>
      <c r="BA12" s="565" t="s">
        <v>68</v>
      </c>
      <c r="BB12" s="565" t="s">
        <v>69</v>
      </c>
      <c r="BC12" s="565" t="s">
        <v>66</v>
      </c>
      <c r="BD12" s="565" t="s">
        <v>67</v>
      </c>
      <c r="BE12" s="565" t="s">
        <v>68</v>
      </c>
      <c r="BF12" s="565" t="s">
        <v>69</v>
      </c>
      <c r="BG12" s="565" t="s">
        <v>66</v>
      </c>
      <c r="BH12" s="565" t="s">
        <v>67</v>
      </c>
      <c r="BI12" s="565" t="s">
        <v>68</v>
      </c>
      <c r="BJ12" s="566" t="s">
        <v>70</v>
      </c>
      <c r="BK12" s="550"/>
    </row>
    <row r="13" spans="2:63" s="552" customFormat="1" ht="138" customHeight="1" x14ac:dyDescent="0.25">
      <c r="B13" s="496">
        <v>1</v>
      </c>
      <c r="C13" s="618" t="s">
        <v>1160</v>
      </c>
      <c r="D13" s="498">
        <v>0.84</v>
      </c>
      <c r="E13" s="343">
        <v>0.28000000000000003</v>
      </c>
      <c r="F13" s="120"/>
      <c r="G13" s="500">
        <f>IF(ISERROR(F13/E13),"",(F13/E13))</f>
        <v>0</v>
      </c>
      <c r="H13" s="120">
        <v>0.24</v>
      </c>
      <c r="I13" s="120"/>
      <c r="J13" s="500">
        <f>IF(ISERROR(I13/H13),"",(I13/H13))</f>
        <v>0</v>
      </c>
      <c r="K13" s="120">
        <v>0.26</v>
      </c>
      <c r="L13" s="120"/>
      <c r="M13" s="500">
        <f>IF(ISERROR(L13/K13),"",(L13/K13))</f>
        <v>0</v>
      </c>
      <c r="N13" s="120">
        <v>0.22</v>
      </c>
      <c r="O13" s="120"/>
      <c r="P13" s="500">
        <f>IF(ISERROR(O13/N13),"",(O13/N13))</f>
        <v>0</v>
      </c>
      <c r="Q13" s="120">
        <f>SUM(E13,H13,K13,N13)</f>
        <v>1</v>
      </c>
      <c r="R13" s="499">
        <f t="shared" ref="R13" si="0">SUM(F13,I13,L13,O13)</f>
        <v>0</v>
      </c>
      <c r="S13" s="501">
        <f>IF((IF(ISERROR(R13/Q13),0,(R13/Q13)))&gt;1,1,(IF(ISERROR(R13/Q13),0,(R13/Q13))))</f>
        <v>0</v>
      </c>
      <c r="T13" s="501">
        <f>S13*D13</f>
        <v>0</v>
      </c>
      <c r="U13" s="502" t="s">
        <v>1133</v>
      </c>
      <c r="V13" s="503" t="s">
        <v>74</v>
      </c>
      <c r="W13" s="516" t="s">
        <v>1134</v>
      </c>
      <c r="X13" s="514" t="s">
        <v>1150</v>
      </c>
      <c r="Y13" s="510">
        <v>1</v>
      </c>
      <c r="Z13" s="503" t="s">
        <v>371</v>
      </c>
      <c r="AA13" s="567" t="s">
        <v>1135</v>
      </c>
      <c r="AB13" s="503" t="s">
        <v>79</v>
      </c>
      <c r="AC13" s="503" t="s">
        <v>74</v>
      </c>
      <c r="AD13" s="503" t="s">
        <v>80</v>
      </c>
      <c r="AE13" s="503" t="s">
        <v>81</v>
      </c>
      <c r="AF13" s="568">
        <v>1</v>
      </c>
      <c r="AG13" s="516">
        <v>2019</v>
      </c>
      <c r="AH13" s="516">
        <v>2021</v>
      </c>
      <c r="AI13" s="503" t="s">
        <v>83</v>
      </c>
      <c r="AJ13" s="503" t="s">
        <v>84</v>
      </c>
      <c r="AK13" s="610" t="s">
        <v>187</v>
      </c>
      <c r="AL13" s="611" t="s">
        <v>1153</v>
      </c>
      <c r="AM13" s="612"/>
      <c r="AN13" s="609"/>
      <c r="AO13" s="611"/>
      <c r="AP13" s="609" t="s">
        <v>1154</v>
      </c>
      <c r="AQ13" s="569" t="s">
        <v>1152</v>
      </c>
      <c r="AR13" s="503" t="s">
        <v>1136</v>
      </c>
      <c r="AS13" s="502"/>
      <c r="AT13" s="570" t="s">
        <v>1137</v>
      </c>
      <c r="AU13" s="509">
        <f>E13</f>
        <v>0.28000000000000003</v>
      </c>
      <c r="AV13" s="571"/>
      <c r="AW13" s="572"/>
      <c r="AX13" s="572"/>
      <c r="AY13" s="509">
        <f>H13</f>
        <v>0.24</v>
      </c>
      <c r="AZ13" s="573"/>
      <c r="BA13" s="574"/>
      <c r="BB13" s="574"/>
      <c r="BC13" s="575">
        <f>K13</f>
        <v>0.26</v>
      </c>
      <c r="BD13" s="571"/>
      <c r="BE13" s="572"/>
      <c r="BF13" s="572"/>
      <c r="BG13" s="576">
        <f>+N13</f>
        <v>0.22</v>
      </c>
      <c r="BH13" s="577"/>
      <c r="BI13" s="578"/>
      <c r="BJ13" s="579"/>
    </row>
    <row r="14" spans="2:63" s="552" customFormat="1" ht="131.25" customHeight="1" x14ac:dyDescent="0.25">
      <c r="B14" s="496">
        <v>2</v>
      </c>
      <c r="C14" s="618" t="s">
        <v>1161</v>
      </c>
      <c r="D14" s="498">
        <v>0.16</v>
      </c>
      <c r="E14" s="120">
        <v>0.18</v>
      </c>
      <c r="F14" s="120"/>
      <c r="G14" s="500">
        <f>IF(ISERROR(F14/E14),"",(F14/E14))</f>
        <v>0</v>
      </c>
      <c r="H14" s="120">
        <v>0.24</v>
      </c>
      <c r="I14" s="120"/>
      <c r="J14" s="500">
        <f>IF(ISERROR(I14/H14),"",(I14/H14))</f>
        <v>0</v>
      </c>
      <c r="K14" s="120">
        <v>0.23</v>
      </c>
      <c r="L14" s="120"/>
      <c r="M14" s="500">
        <f>IF(ISERROR(L14/K14),"",(L14/K14))</f>
        <v>0</v>
      </c>
      <c r="N14" s="120">
        <v>0.35</v>
      </c>
      <c r="O14" s="120"/>
      <c r="P14" s="500">
        <f>IF(ISERROR(O14/N14),"",(O14/N14))</f>
        <v>0</v>
      </c>
      <c r="Q14" s="120">
        <f t="shared" ref="Q14:R14" si="1">SUM(E14,H14,K14,N14)</f>
        <v>1</v>
      </c>
      <c r="R14" s="120">
        <f t="shared" si="1"/>
        <v>0</v>
      </c>
      <c r="S14" s="501">
        <f>IF((IF(ISERROR(R14/Q14),0,(R14/Q14)))&gt;1,1,(IF(ISERROR(R14/Q14),0,(R14/Q14))))</f>
        <v>0</v>
      </c>
      <c r="T14" s="501">
        <f t="shared" ref="T14" si="2">S14*D14</f>
        <v>0</v>
      </c>
      <c r="U14" s="502" t="s">
        <v>1138</v>
      </c>
      <c r="V14" s="503" t="s">
        <v>74</v>
      </c>
      <c r="W14" s="516" t="s">
        <v>1139</v>
      </c>
      <c r="X14" s="514" t="s">
        <v>1162</v>
      </c>
      <c r="Y14" s="514" t="s">
        <v>1163</v>
      </c>
      <c r="Z14" s="503" t="s">
        <v>77</v>
      </c>
      <c r="AA14" s="567" t="s">
        <v>1135</v>
      </c>
      <c r="AB14" s="503" t="s">
        <v>79</v>
      </c>
      <c r="AC14" s="503" t="s">
        <v>74</v>
      </c>
      <c r="AD14" s="503" t="s">
        <v>80</v>
      </c>
      <c r="AE14" s="503" t="s">
        <v>81</v>
      </c>
      <c r="AF14" s="568">
        <v>1</v>
      </c>
      <c r="AG14" s="503">
        <v>2019</v>
      </c>
      <c r="AH14" s="503">
        <v>2021</v>
      </c>
      <c r="AI14" s="503" t="s">
        <v>83</v>
      </c>
      <c r="AJ14" s="503" t="s">
        <v>84</v>
      </c>
      <c r="AK14" s="610" t="s">
        <v>187</v>
      </c>
      <c r="AL14" s="611" t="s">
        <v>1153</v>
      </c>
      <c r="AM14" s="612"/>
      <c r="AN14" s="609"/>
      <c r="AO14" s="611"/>
      <c r="AP14" s="609" t="s">
        <v>1155</v>
      </c>
      <c r="AQ14" s="416" t="s">
        <v>366</v>
      </c>
      <c r="AR14" s="503" t="s">
        <v>1140</v>
      </c>
      <c r="AS14" s="502"/>
      <c r="AT14" s="570" t="s">
        <v>1141</v>
      </c>
      <c r="AU14" s="580">
        <f>E14</f>
        <v>0.18</v>
      </c>
      <c r="AV14" s="575"/>
      <c r="AW14" s="581"/>
      <c r="AX14" s="581"/>
      <c r="AY14" s="509">
        <f t="shared" ref="AY14" si="3">H14</f>
        <v>0.24</v>
      </c>
      <c r="AZ14" s="505"/>
      <c r="BA14" s="514"/>
      <c r="BB14" s="514"/>
      <c r="BC14" s="575">
        <f>K14</f>
        <v>0.23</v>
      </c>
      <c r="BD14" s="575"/>
      <c r="BE14" s="581"/>
      <c r="BF14" s="581"/>
      <c r="BG14" s="576">
        <f>N14</f>
        <v>0.35</v>
      </c>
      <c r="BH14" s="509"/>
      <c r="BI14" s="515"/>
      <c r="BJ14" s="582"/>
    </row>
    <row r="15" spans="2:63" s="547" customFormat="1" ht="12.6" customHeight="1" x14ac:dyDescent="0.25">
      <c r="B15" s="553"/>
      <c r="C15" s="546"/>
      <c r="D15" s="554">
        <f>SUM(D13:D14)</f>
        <v>1</v>
      </c>
      <c r="E15" s="548"/>
      <c r="F15" s="548"/>
      <c r="G15" s="548"/>
      <c r="H15" s="548"/>
      <c r="I15" s="548"/>
      <c r="J15" s="548"/>
      <c r="K15" s="548"/>
      <c r="L15" s="548"/>
      <c r="M15" s="548"/>
      <c r="N15" s="548"/>
      <c r="O15" s="548"/>
      <c r="P15" s="548"/>
      <c r="Q15" s="548"/>
      <c r="R15" s="548"/>
      <c r="S15" s="548"/>
      <c r="T15" s="548"/>
      <c r="U15" s="548"/>
      <c r="V15" s="548"/>
      <c r="W15" s="548"/>
      <c r="X15" s="548"/>
      <c r="Y15" s="548"/>
      <c r="Z15" s="553"/>
      <c r="AA15" s="546"/>
      <c r="AB15" s="548"/>
      <c r="AC15" s="548"/>
      <c r="AD15" s="548"/>
      <c r="AE15" s="548"/>
      <c r="AF15" s="546"/>
      <c r="AG15" s="546"/>
      <c r="AH15" s="546"/>
      <c r="AI15" s="548"/>
      <c r="AJ15" s="548"/>
      <c r="AK15" s="548"/>
      <c r="AL15" s="546"/>
      <c r="AM15" s="546"/>
      <c r="AN15" s="546"/>
      <c r="AO15" s="546"/>
      <c r="AP15" s="548"/>
      <c r="AQ15" s="548"/>
      <c r="AR15" s="546"/>
      <c r="AS15" s="546"/>
      <c r="AT15" s="546"/>
      <c r="BK15" s="546"/>
    </row>
    <row r="16" spans="2:63" s="547" customFormat="1" ht="12.6" customHeight="1" x14ac:dyDescent="0.25">
      <c r="B16" s="553"/>
      <c r="C16" s="546"/>
      <c r="D16" s="554"/>
      <c r="E16" s="548"/>
      <c r="F16" s="548"/>
      <c r="G16" s="548"/>
      <c r="H16" s="548"/>
      <c r="I16" s="548"/>
      <c r="J16" s="548"/>
      <c r="K16" s="548"/>
      <c r="L16" s="548"/>
      <c r="M16" s="548"/>
      <c r="N16" s="548"/>
      <c r="O16" s="548"/>
      <c r="P16" s="548"/>
      <c r="Q16" s="548"/>
      <c r="R16" s="548"/>
      <c r="S16" s="548"/>
      <c r="T16" s="548"/>
      <c r="U16" s="548"/>
      <c r="V16" s="548"/>
      <c r="W16" s="548"/>
      <c r="X16" s="548"/>
      <c r="Y16" s="548"/>
      <c r="Z16" s="553"/>
      <c r="AA16" s="546"/>
      <c r="AB16" s="548"/>
      <c r="AC16" s="548"/>
      <c r="AD16" s="548"/>
      <c r="AE16" s="548"/>
      <c r="AF16" s="546"/>
      <c r="AG16" s="546"/>
      <c r="AH16" s="546"/>
      <c r="AI16" s="548"/>
      <c r="AJ16" s="548"/>
      <c r="AK16" s="548"/>
      <c r="AL16" s="546"/>
      <c r="AM16" s="546"/>
      <c r="AN16" s="546"/>
      <c r="AO16" s="546"/>
      <c r="AP16" s="548"/>
      <c r="AQ16" s="548"/>
      <c r="AR16" s="546"/>
      <c r="AS16" s="546"/>
      <c r="AT16" s="546"/>
      <c r="BK16" s="546"/>
    </row>
    <row r="17" spans="2:63" s="547" customFormat="1" ht="11.65" customHeight="1" x14ac:dyDescent="0.25">
      <c r="B17" s="553"/>
      <c r="C17" s="546"/>
      <c r="D17" s="554"/>
      <c r="E17" s="548"/>
      <c r="F17" s="548"/>
      <c r="G17" s="548"/>
      <c r="H17" s="548"/>
      <c r="I17" s="548"/>
      <c r="J17" s="548"/>
      <c r="K17" s="548"/>
      <c r="L17" s="548"/>
      <c r="M17" s="548"/>
      <c r="N17" s="548"/>
      <c r="O17" s="548"/>
      <c r="P17" s="548"/>
      <c r="Q17" s="548"/>
      <c r="R17" s="548"/>
      <c r="S17" s="548"/>
      <c r="T17" s="548"/>
      <c r="U17" s="548"/>
      <c r="V17" s="548"/>
      <c r="W17" s="548"/>
      <c r="X17" s="548"/>
      <c r="Y17" s="548"/>
      <c r="Z17" s="553"/>
      <c r="AA17" s="546"/>
      <c r="AB17" s="548"/>
      <c r="AC17" s="548"/>
      <c r="AD17" s="548"/>
      <c r="AE17" s="548"/>
      <c r="AF17" s="546"/>
      <c r="AG17" s="546"/>
      <c r="AH17" s="546"/>
      <c r="AI17" s="548"/>
      <c r="AJ17" s="548"/>
      <c r="AK17" s="548"/>
      <c r="AL17" s="546"/>
      <c r="AM17" s="546"/>
      <c r="AN17" s="546"/>
      <c r="AO17" s="546"/>
      <c r="AP17" s="548"/>
      <c r="AQ17" s="548"/>
      <c r="AR17" s="546"/>
      <c r="AS17" s="546"/>
      <c r="AT17" s="546"/>
      <c r="BK17" s="546"/>
    </row>
    <row r="18" spans="2:63" s="547" customFormat="1" ht="11.65" customHeight="1" x14ac:dyDescent="0.25">
      <c r="B18" s="553"/>
      <c r="C18" s="546"/>
      <c r="D18" s="554"/>
      <c r="E18" s="548"/>
      <c r="F18" s="548"/>
      <c r="G18" s="548"/>
      <c r="H18" s="548"/>
      <c r="I18" s="548"/>
      <c r="J18" s="548"/>
      <c r="K18" s="548"/>
      <c r="L18" s="548"/>
      <c r="M18" s="548"/>
      <c r="N18" s="548"/>
      <c r="O18" s="548"/>
      <c r="P18" s="548"/>
      <c r="Q18" s="548"/>
      <c r="R18" s="548"/>
      <c r="S18" s="548"/>
      <c r="T18" s="548"/>
      <c r="U18" s="548"/>
      <c r="V18" s="548"/>
      <c r="W18" s="548"/>
      <c r="X18" s="548"/>
      <c r="Y18" s="548"/>
      <c r="Z18" s="553"/>
      <c r="AA18" s="546"/>
      <c r="AB18" s="548"/>
      <c r="AC18" s="548"/>
      <c r="AD18" s="548"/>
      <c r="AE18" s="548"/>
      <c r="AF18" s="546"/>
      <c r="AG18" s="546"/>
      <c r="AH18" s="546"/>
      <c r="AI18" s="548"/>
      <c r="AJ18" s="548"/>
      <c r="AK18" s="548"/>
      <c r="AL18" s="546"/>
      <c r="AM18" s="546"/>
      <c r="AN18" s="546"/>
      <c r="AO18" s="546"/>
      <c r="AP18" s="548"/>
      <c r="AQ18" s="548"/>
      <c r="AR18" s="546"/>
      <c r="AS18" s="546"/>
      <c r="AT18" s="546"/>
      <c r="BK18" s="546"/>
    </row>
    <row r="19" spans="2:63" s="547" customFormat="1" ht="14.1" customHeight="1" x14ac:dyDescent="0.25">
      <c r="C19" s="546"/>
      <c r="D19" s="546"/>
      <c r="E19" s="546"/>
      <c r="F19" s="546"/>
      <c r="G19" s="546"/>
      <c r="H19" s="546"/>
      <c r="I19" s="546"/>
      <c r="J19" s="546"/>
      <c r="K19" s="546"/>
      <c r="L19" s="546"/>
      <c r="M19" s="546"/>
      <c r="N19" s="546"/>
      <c r="O19" s="546"/>
      <c r="P19" s="546"/>
      <c r="Q19" s="546"/>
      <c r="R19" s="546"/>
      <c r="S19" s="546"/>
      <c r="T19" s="546"/>
      <c r="U19" s="546"/>
      <c r="V19" s="546"/>
      <c r="W19" s="546"/>
      <c r="X19" s="546"/>
      <c r="Y19" s="546"/>
      <c r="Z19" s="553"/>
      <c r="AA19" s="546"/>
      <c r="AB19" s="548"/>
      <c r="AC19" s="548"/>
      <c r="AD19" s="548"/>
      <c r="AE19" s="548"/>
      <c r="AF19" s="546"/>
      <c r="AG19" s="546"/>
      <c r="AH19" s="546"/>
      <c r="AI19" s="548"/>
      <c r="AJ19" s="548"/>
      <c r="AK19" s="548"/>
      <c r="AL19" s="546"/>
      <c r="AM19" s="546"/>
      <c r="AN19" s="546"/>
      <c r="AO19" s="546"/>
      <c r="AP19" s="548"/>
      <c r="AQ19" s="548"/>
      <c r="AR19" s="546"/>
      <c r="AS19" s="546"/>
      <c r="AT19" s="546"/>
      <c r="BK19" s="546"/>
    </row>
    <row r="20" spans="2:63" s="547" customFormat="1" ht="11.65" customHeight="1" x14ac:dyDescent="0.25">
      <c r="C20" s="546"/>
      <c r="D20" s="546"/>
      <c r="E20" s="546"/>
      <c r="F20" s="546"/>
      <c r="G20" s="546"/>
      <c r="H20" s="546"/>
      <c r="I20" s="546"/>
      <c r="J20" s="546"/>
      <c r="K20" s="546"/>
      <c r="L20" s="546"/>
      <c r="M20" s="546"/>
      <c r="N20" s="546"/>
      <c r="O20" s="546"/>
      <c r="P20" s="546"/>
      <c r="Q20" s="546"/>
      <c r="R20" s="546"/>
      <c r="S20" s="546"/>
      <c r="T20" s="546"/>
      <c r="U20" s="546"/>
      <c r="V20" s="546"/>
      <c r="W20" s="546"/>
      <c r="X20" s="546"/>
      <c r="Y20" s="546"/>
      <c r="Z20" s="553"/>
      <c r="AA20" s="546"/>
      <c r="AB20" s="548"/>
      <c r="AC20" s="548"/>
      <c r="AD20" s="548"/>
      <c r="AE20" s="548"/>
      <c r="AF20" s="546"/>
      <c r="AG20" s="546"/>
      <c r="AH20" s="546"/>
      <c r="AI20" s="548"/>
      <c r="AJ20" s="548"/>
      <c r="AK20" s="548"/>
      <c r="AL20" s="546"/>
      <c r="AM20" s="546"/>
      <c r="AN20" s="546"/>
      <c r="AO20" s="546"/>
      <c r="AP20" s="548"/>
      <c r="AQ20" s="548"/>
      <c r="AR20" s="546"/>
      <c r="AS20" s="546"/>
      <c r="AT20" s="546"/>
      <c r="BK20" s="546"/>
    </row>
    <row r="21" spans="2:63" s="547" customFormat="1" ht="11.65" customHeight="1" x14ac:dyDescent="0.25">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53"/>
      <c r="AA21" s="546"/>
      <c r="AB21" s="548"/>
      <c r="AC21" s="548"/>
      <c r="AD21" s="548"/>
      <c r="AE21" s="548"/>
      <c r="AF21" s="546"/>
      <c r="AG21" s="546"/>
      <c r="AH21" s="546"/>
      <c r="AI21" s="548"/>
      <c r="AJ21" s="548"/>
      <c r="AK21" s="548"/>
      <c r="AL21" s="546"/>
      <c r="AM21" s="546"/>
      <c r="AN21" s="546"/>
      <c r="AO21" s="546"/>
      <c r="AP21" s="548"/>
      <c r="AQ21" s="548"/>
      <c r="AR21" s="546"/>
      <c r="AS21" s="546"/>
      <c r="AT21" s="546"/>
      <c r="BK21" s="546"/>
    </row>
    <row r="22" spans="2:63" s="547" customFormat="1" ht="11.65" customHeight="1" x14ac:dyDescent="0.25">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53"/>
      <c r="AA22" s="546"/>
      <c r="AB22" s="548"/>
      <c r="AC22" s="548"/>
      <c r="AD22" s="548"/>
      <c r="AE22" s="548"/>
      <c r="AF22" s="546"/>
      <c r="AG22" s="546"/>
      <c r="AH22" s="546"/>
      <c r="AI22" s="548"/>
      <c r="AJ22" s="548"/>
      <c r="AK22" s="548"/>
      <c r="AL22" s="546"/>
      <c r="AM22" s="546"/>
      <c r="AN22" s="546"/>
      <c r="AO22" s="546"/>
      <c r="AP22" s="548"/>
      <c r="AQ22" s="548"/>
      <c r="AR22" s="546"/>
      <c r="AS22" s="546"/>
      <c r="AT22" s="546"/>
      <c r="BK22" s="546"/>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1">
    <dataValidation operator="equal" allowBlank="1" showErrorMessage="1" sqref="AQ13"/>
    <dataValidation operator="equal" allowBlank="1" showErrorMessage="1" sqref="AK7">
      <formula1>0</formula1>
      <formula2>0</formula2>
    </dataValidation>
    <dataValidation type="list" operator="equal" allowBlank="1" showErrorMessage="1" sqref="AB13:AB22">
      <formula1>"Alcaldía Local,Central,Sectorial,"</formula1>
      <formula2>0</formula2>
    </dataValidation>
    <dataValidation type="list" operator="equal" allowBlank="1" showErrorMessage="1" sqref="AC13:AC22">
      <formula1>"Coeficiente,Índice o razón,Porcentaje,Tasa,Valor absoluto"</formula1>
      <formula2>0</formula2>
    </dataValidation>
    <dataValidation type="list" operator="equal" allowBlank="1" showErrorMessage="1" sqref="AD13:AD22">
      <formula1>"Diario,Semanal,Mensual,Bimestral ,Trimestral,Semestral ,Anual"</formula1>
      <formula2>0</formula2>
    </dataValidation>
    <dataValidation type="list" operator="equal" allowBlank="1" showErrorMessage="1" sqref="AE13:AE22">
      <formula1>"Alta ,Media ,Baja"</formula1>
      <formula2>0</formula2>
    </dataValidation>
    <dataValidation type="list" operator="equal" allowBlank="1" showErrorMessage="1" sqref="AI13:AI22">
      <formula1>"Gestión"</formula1>
      <formula2>0</formula2>
    </dataValidation>
    <dataValidation type="list" operator="equal" allowBlank="1" showErrorMessage="1" sqref="AJ13:AJ22">
      <formula1>",Distrital ,Dsitrital-Rural ,Distrital- Urbano,Entidad ,Localidad,UPZ,Departamental,Regional,Nacional"</formula1>
      <formula2>0</formula2>
    </dataValidation>
    <dataValidation type="list" operator="equal" allowBlank="1" showErrorMessage="1" sqref="AP15:AQ22">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5:Z22">
      <formula1>"Eficacia,Eficiencia,Efectividad,"</formula1>
      <formula2>0</formula2>
    </dataValidation>
    <dataValidation type="list" operator="equal" allowBlank="1" showErrorMessage="1" sqref="AK15:AK22">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CPAD\OAP\POA\[5.2 DGH 20-01-2022.xlsx]datos'!#REF!</xm:f>
          </x14:formula1>
          <xm:sqref>AM7:AT7</xm:sqref>
        </x14:dataValidation>
        <x14:dataValidation type="list" operator="equal" allowBlank="1" showErrorMessage="1">
          <x14:formula1>
            <xm:f>'D:\AAA SDSCJ CPAD\OAP\POA\[5.2 DGH 20-01-2022.xlsx]datos'!#REF!</xm:f>
          </x14:formula1>
          <xm:sqref>AQ14</xm:sqref>
        </x14:dataValidation>
        <x14:dataValidation type="list" errorStyle="information" operator="equal" showInputMessage="1" showErrorMessage="1" prompt="Escoja el Proceso del Menú desplegable">
          <x14:formula1>
            <xm:f>'D:\AAA SDSCJ CPAD\OAP\POA\[5.2 DGH 20-01-2022.xlsx]datos'!#REF!</xm:f>
          </x14:formula1>
          <xm:sqref>D7:Z7</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38"/>
  <sheetViews>
    <sheetView showGridLines="0" zoomScale="70" zoomScaleNormal="70" workbookViewId="0">
      <selection activeCell="A7" sqref="A7"/>
    </sheetView>
  </sheetViews>
  <sheetFormatPr baseColWidth="10" defaultColWidth="20.5703125" defaultRowHeight="12.75" customHeight="1" x14ac:dyDescent="0.25"/>
  <cols>
    <col min="1" max="1" width="4.7109375" style="385" customWidth="1"/>
    <col min="2" max="2" width="12.42578125" style="382" customWidth="1"/>
    <col min="3" max="3" width="43.28515625" style="382" customWidth="1"/>
    <col min="4" max="4" width="9.140625" style="383" customWidth="1"/>
    <col min="5" max="5" width="8.42578125" style="382" customWidth="1"/>
    <col min="6" max="6" width="9.5703125" style="382" customWidth="1"/>
    <col min="7" max="7" width="16.7109375" style="382" customWidth="1"/>
    <col min="8" max="8" width="9.5703125" style="382" customWidth="1"/>
    <col min="9" max="9" width="8" style="382" customWidth="1"/>
    <col min="10" max="10" width="16.5703125" style="382" customWidth="1"/>
    <col min="11" max="11" width="11" style="382" customWidth="1"/>
    <col min="12" max="13" width="12" style="382" customWidth="1"/>
    <col min="14" max="14" width="10.140625" style="382" customWidth="1"/>
    <col min="15" max="15" width="10.7109375" style="382" customWidth="1"/>
    <col min="16" max="16" width="10.85546875" style="382" customWidth="1"/>
    <col min="17" max="17" width="11" style="382" customWidth="1"/>
    <col min="18" max="18" width="13" style="382" customWidth="1"/>
    <col min="19" max="19" width="11.5703125" style="382" customWidth="1"/>
    <col min="20" max="20" width="11" style="382" customWidth="1"/>
    <col min="21" max="23" width="30.140625" style="382" customWidth="1"/>
    <col min="24" max="25" width="20.5703125" style="382" customWidth="1"/>
    <col min="26" max="36" width="20.5703125" style="384" customWidth="1"/>
    <col min="37" max="37" width="26.7109375" style="384" customWidth="1"/>
    <col min="38" max="42" width="20.5703125" style="384" customWidth="1"/>
    <col min="43" max="43" width="20" style="384" customWidth="1"/>
    <col min="44" max="46" width="20.5703125" style="384" customWidth="1"/>
    <col min="47" max="48" width="20.5703125" style="384" hidden="1" customWidth="1"/>
    <col min="49" max="49" width="43.42578125" style="384" hidden="1" customWidth="1"/>
    <col min="50" max="50" width="33.7109375" style="382" hidden="1" customWidth="1"/>
    <col min="51" max="54" width="20.5703125" style="382" hidden="1" customWidth="1"/>
    <col min="55" max="55" width="8.7109375" style="382" hidden="1" customWidth="1"/>
    <col min="56" max="56" width="9" style="382" hidden="1" customWidth="1"/>
    <col min="57" max="57" width="39" style="382" hidden="1" customWidth="1"/>
    <col min="58" max="58" width="32.140625" style="382" hidden="1" customWidth="1"/>
    <col min="59" max="59" width="17" style="382" hidden="1" customWidth="1"/>
    <col min="60" max="60" width="16" style="382" hidden="1" customWidth="1"/>
    <col min="61" max="61" width="51.5703125" style="382" hidden="1" customWidth="1"/>
    <col min="62" max="62" width="36" style="382" hidden="1" customWidth="1"/>
    <col min="63" max="63" width="20.5703125" style="383" customWidth="1"/>
    <col min="64" max="251" width="20.5703125" style="382" customWidth="1"/>
    <col min="252" max="16384" width="20.5703125" style="385"/>
  </cols>
  <sheetData>
    <row r="1" spans="2:63" ht="12.75" customHeight="1" thickBot="1" x14ac:dyDescent="0.3"/>
    <row r="2" spans="2:63" ht="13.5" x14ac:dyDescent="0.25">
      <c r="B2" s="887"/>
      <c r="C2" s="735" t="s">
        <v>0</v>
      </c>
      <c r="D2" s="735"/>
      <c r="E2" s="735"/>
      <c r="F2" s="735"/>
      <c r="G2" s="735"/>
      <c r="H2" s="735"/>
      <c r="I2" s="735"/>
      <c r="J2" s="735"/>
      <c r="K2" s="735"/>
      <c r="L2" s="735"/>
      <c r="M2" s="735"/>
      <c r="N2" s="735"/>
      <c r="O2" s="735"/>
      <c r="P2" s="735"/>
      <c r="Q2" s="735"/>
      <c r="R2" s="735" t="s">
        <v>1</v>
      </c>
      <c r="S2" s="735"/>
      <c r="T2" s="735"/>
      <c r="U2" s="735"/>
      <c r="V2" s="735"/>
      <c r="W2" s="735"/>
      <c r="X2" s="735"/>
      <c r="Y2" s="735"/>
      <c r="Z2" s="735"/>
      <c r="AA2" s="735"/>
      <c r="AB2" s="735"/>
      <c r="AC2" s="735"/>
      <c r="AD2" s="735"/>
      <c r="AE2" s="735"/>
      <c r="AF2" s="735"/>
      <c r="AG2" s="735"/>
      <c r="AH2" s="735"/>
      <c r="AI2" s="735"/>
      <c r="AJ2" s="735" t="s">
        <v>2</v>
      </c>
      <c r="AK2" s="735"/>
      <c r="AL2" s="735"/>
      <c r="AM2" s="735"/>
      <c r="AN2" s="735"/>
      <c r="AO2" s="735"/>
      <c r="AP2" s="735"/>
      <c r="AQ2" s="735"/>
      <c r="AR2" s="735"/>
      <c r="AS2" s="735"/>
      <c r="AT2" s="735"/>
      <c r="AU2" s="735"/>
      <c r="AV2" s="735" t="s">
        <v>3</v>
      </c>
      <c r="AW2" s="735"/>
      <c r="AX2" s="735"/>
      <c r="AY2" s="735"/>
      <c r="AZ2" s="735"/>
      <c r="BA2" s="735"/>
      <c r="BB2" s="735"/>
      <c r="BC2" s="735"/>
      <c r="BD2" s="735"/>
      <c r="BE2" s="735"/>
      <c r="BF2" s="735"/>
      <c r="BG2" s="735"/>
      <c r="BH2" s="735"/>
      <c r="BI2" s="735"/>
      <c r="BJ2" s="736"/>
    </row>
    <row r="3" spans="2:63" ht="13.5" x14ac:dyDescent="0.25">
      <c r="B3" s="888"/>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t="s">
        <v>4</v>
      </c>
      <c r="AK3" s="728"/>
      <c r="AL3" s="728"/>
      <c r="AM3" s="728"/>
      <c r="AN3" s="728"/>
      <c r="AO3" s="728"/>
      <c r="AP3" s="728"/>
      <c r="AQ3" s="728"/>
      <c r="AR3" s="728"/>
      <c r="AS3" s="728"/>
      <c r="AT3" s="728"/>
      <c r="AU3" s="728"/>
      <c r="AV3" s="710">
        <v>3</v>
      </c>
      <c r="AW3" s="710"/>
      <c r="AX3" s="710"/>
      <c r="AY3" s="710"/>
      <c r="AZ3" s="710"/>
      <c r="BA3" s="710"/>
      <c r="BB3" s="710"/>
      <c r="BC3" s="710"/>
      <c r="BD3" s="710"/>
      <c r="BE3" s="710"/>
      <c r="BF3" s="710"/>
      <c r="BG3" s="710"/>
      <c r="BH3" s="710"/>
      <c r="BI3" s="710"/>
      <c r="BJ3" s="711"/>
    </row>
    <row r="4" spans="2:63" ht="13.5" x14ac:dyDescent="0.25">
      <c r="B4" s="888"/>
      <c r="C4" s="728"/>
      <c r="D4" s="728"/>
      <c r="E4" s="728"/>
      <c r="F4" s="728"/>
      <c r="G4" s="728"/>
      <c r="H4" s="728"/>
      <c r="I4" s="728"/>
      <c r="J4" s="728"/>
      <c r="K4" s="728"/>
      <c r="L4" s="728"/>
      <c r="M4" s="728"/>
      <c r="N4" s="728"/>
      <c r="O4" s="728"/>
      <c r="P4" s="728"/>
      <c r="Q4" s="728"/>
      <c r="R4" s="728"/>
      <c r="S4" s="728"/>
      <c r="T4" s="728"/>
      <c r="U4" s="728"/>
      <c r="V4" s="728"/>
      <c r="W4" s="728"/>
      <c r="X4" s="728"/>
      <c r="Y4" s="728"/>
      <c r="Z4" s="728"/>
      <c r="AA4" s="728"/>
      <c r="AB4" s="728"/>
      <c r="AC4" s="728"/>
      <c r="AD4" s="728"/>
      <c r="AE4" s="728"/>
      <c r="AF4" s="728"/>
      <c r="AG4" s="728"/>
      <c r="AH4" s="728"/>
      <c r="AI4" s="728"/>
      <c r="AJ4" s="728" t="s">
        <v>5</v>
      </c>
      <c r="AK4" s="728"/>
      <c r="AL4" s="728"/>
      <c r="AM4" s="728"/>
      <c r="AN4" s="728"/>
      <c r="AO4" s="728"/>
      <c r="AP4" s="728"/>
      <c r="AQ4" s="728"/>
      <c r="AR4" s="728"/>
      <c r="AS4" s="728"/>
      <c r="AT4" s="728"/>
      <c r="AU4" s="728"/>
      <c r="AV4" s="738">
        <v>42741</v>
      </c>
      <c r="AW4" s="738"/>
      <c r="AX4" s="738"/>
      <c r="AY4" s="738"/>
      <c r="AZ4" s="738"/>
      <c r="BA4" s="738"/>
      <c r="BB4" s="738"/>
      <c r="BC4" s="738"/>
      <c r="BD4" s="738"/>
      <c r="BE4" s="738"/>
      <c r="BF4" s="738"/>
      <c r="BG4" s="738"/>
      <c r="BH4" s="738"/>
      <c r="BI4" s="738"/>
      <c r="BJ4" s="739"/>
    </row>
    <row r="5" spans="2:63" ht="13.5" x14ac:dyDescent="0.25">
      <c r="B5" s="888"/>
      <c r="C5" s="728" t="s">
        <v>6</v>
      </c>
      <c r="D5" s="728"/>
      <c r="E5" s="728"/>
      <c r="F5" s="728"/>
      <c r="G5" s="728"/>
      <c r="H5" s="728"/>
      <c r="I5" s="728"/>
      <c r="J5" s="728"/>
      <c r="K5" s="728"/>
      <c r="L5" s="728"/>
      <c r="M5" s="728"/>
      <c r="N5" s="728"/>
      <c r="O5" s="728"/>
      <c r="P5" s="728"/>
      <c r="Q5" s="728"/>
      <c r="R5" s="728" t="s">
        <v>7</v>
      </c>
      <c r="S5" s="728"/>
      <c r="T5" s="728"/>
      <c r="U5" s="728"/>
      <c r="V5" s="728"/>
      <c r="W5" s="728"/>
      <c r="X5" s="728"/>
      <c r="Y5" s="728"/>
      <c r="Z5" s="728"/>
      <c r="AA5" s="728"/>
      <c r="AB5" s="728"/>
      <c r="AC5" s="728"/>
      <c r="AD5" s="728"/>
      <c r="AE5" s="728"/>
      <c r="AF5" s="728"/>
      <c r="AG5" s="728"/>
      <c r="AH5" s="728"/>
      <c r="AI5" s="728"/>
      <c r="AJ5" s="728" t="s">
        <v>8</v>
      </c>
      <c r="AK5" s="728"/>
      <c r="AL5" s="728"/>
      <c r="AM5" s="728"/>
      <c r="AN5" s="728"/>
      <c r="AO5" s="728"/>
      <c r="AP5" s="728"/>
      <c r="AQ5" s="728"/>
      <c r="AR5" s="728"/>
      <c r="AS5" s="728"/>
      <c r="AT5" s="728"/>
      <c r="AU5" s="728"/>
      <c r="AV5" s="710" t="s">
        <v>9</v>
      </c>
      <c r="AW5" s="710"/>
      <c r="AX5" s="710"/>
      <c r="AY5" s="710"/>
      <c r="AZ5" s="710"/>
      <c r="BA5" s="710"/>
      <c r="BB5" s="710"/>
      <c r="BC5" s="710"/>
      <c r="BD5" s="710"/>
      <c r="BE5" s="710"/>
      <c r="BF5" s="710"/>
      <c r="BG5" s="710"/>
      <c r="BH5" s="710"/>
      <c r="BI5" s="710"/>
      <c r="BJ5" s="711"/>
    </row>
    <row r="6" spans="2:63" ht="13.5" x14ac:dyDescent="0.25">
      <c r="B6" s="888"/>
      <c r="C6" s="728"/>
      <c r="D6" s="728"/>
      <c r="E6" s="728"/>
      <c r="F6" s="728"/>
      <c r="G6" s="728"/>
      <c r="H6" s="728"/>
      <c r="I6" s="728"/>
      <c r="J6" s="728"/>
      <c r="K6" s="728"/>
      <c r="L6" s="728"/>
      <c r="M6" s="728"/>
      <c r="N6" s="728"/>
      <c r="O6" s="728"/>
      <c r="P6" s="728"/>
      <c r="Q6" s="728"/>
      <c r="R6" s="728"/>
      <c r="S6" s="728"/>
      <c r="T6" s="728"/>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c r="AT6" s="728"/>
      <c r="AU6" s="728"/>
      <c r="AV6" s="710"/>
      <c r="AW6" s="710"/>
      <c r="AX6" s="710"/>
      <c r="AY6" s="710"/>
      <c r="AZ6" s="710"/>
      <c r="BA6" s="710"/>
      <c r="BB6" s="710"/>
      <c r="BC6" s="710"/>
      <c r="BD6" s="710"/>
      <c r="BE6" s="710"/>
      <c r="BF6" s="710"/>
      <c r="BG6" s="710"/>
      <c r="BH6" s="710"/>
      <c r="BI6" s="710"/>
      <c r="BJ6" s="711"/>
    </row>
    <row r="7" spans="2:63" s="387" customFormat="1" ht="50.25" customHeight="1" x14ac:dyDescent="0.25">
      <c r="B7" s="740" t="s">
        <v>10</v>
      </c>
      <c r="C7" s="741"/>
      <c r="D7" s="725" t="s">
        <v>1034</v>
      </c>
      <c r="E7" s="725"/>
      <c r="F7" s="725"/>
      <c r="G7" s="725"/>
      <c r="H7" s="725"/>
      <c r="I7" s="725"/>
      <c r="J7" s="725"/>
      <c r="K7" s="725"/>
      <c r="L7" s="725"/>
      <c r="M7" s="725"/>
      <c r="N7" s="725"/>
      <c r="O7" s="725"/>
      <c r="P7" s="725"/>
      <c r="Q7" s="725"/>
      <c r="R7" s="725"/>
      <c r="S7" s="725"/>
      <c r="T7" s="725"/>
      <c r="U7" s="725"/>
      <c r="V7" s="725"/>
      <c r="W7" s="725"/>
      <c r="X7" s="725"/>
      <c r="Y7" s="725"/>
      <c r="Z7" s="725"/>
      <c r="AA7" s="725" t="s">
        <v>12</v>
      </c>
      <c r="AB7" s="725"/>
      <c r="AC7" s="728" t="s">
        <v>1017</v>
      </c>
      <c r="AD7" s="728"/>
      <c r="AE7" s="728"/>
      <c r="AF7" s="728"/>
      <c r="AG7" s="728"/>
      <c r="AH7" s="728"/>
      <c r="AI7" s="728"/>
      <c r="AJ7" s="728"/>
      <c r="AK7" s="725" t="s">
        <v>14</v>
      </c>
      <c r="AL7" s="725"/>
      <c r="AM7" s="716" t="s">
        <v>773</v>
      </c>
      <c r="AN7" s="716"/>
      <c r="AO7" s="716"/>
      <c r="AP7" s="716"/>
      <c r="AQ7" s="716"/>
      <c r="AR7" s="716"/>
      <c r="AS7" s="716"/>
      <c r="AT7" s="716"/>
      <c r="AU7" s="716"/>
      <c r="AV7" s="716"/>
      <c r="AW7" s="716"/>
      <c r="AX7" s="716"/>
      <c r="AY7" s="716"/>
      <c r="AZ7" s="716"/>
      <c r="BA7" s="716"/>
      <c r="BB7" s="716"/>
      <c r="BC7" s="716"/>
      <c r="BD7" s="716"/>
      <c r="BE7" s="716"/>
      <c r="BF7" s="716"/>
      <c r="BG7" s="716"/>
      <c r="BH7" s="716"/>
      <c r="BI7" s="716"/>
      <c r="BJ7" s="717"/>
      <c r="BK7" s="386"/>
    </row>
    <row r="8" spans="2:63" s="387" customFormat="1" ht="49.15" customHeight="1" x14ac:dyDescent="0.25">
      <c r="B8" s="740" t="s">
        <v>16</v>
      </c>
      <c r="C8" s="741"/>
      <c r="D8" s="716" t="s">
        <v>1018</v>
      </c>
      <c r="E8" s="716"/>
      <c r="F8" s="716"/>
      <c r="G8" s="716"/>
      <c r="H8" s="716"/>
      <c r="I8" s="716"/>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c r="AI8" s="716"/>
      <c r="AJ8" s="716"/>
      <c r="AK8" s="716"/>
      <c r="AL8" s="716"/>
      <c r="AM8" s="599" t="s">
        <v>18</v>
      </c>
      <c r="AN8" s="889">
        <v>44579</v>
      </c>
      <c r="AO8" s="725"/>
      <c r="AP8" s="725"/>
      <c r="AQ8" s="725"/>
      <c r="AR8" s="725"/>
      <c r="AS8" s="725"/>
      <c r="AT8" s="725"/>
      <c r="AU8" s="716"/>
      <c r="AV8" s="716"/>
      <c r="AW8" s="716"/>
      <c r="AX8" s="716"/>
      <c r="AY8" s="716"/>
      <c r="AZ8" s="716"/>
      <c r="BA8" s="716"/>
      <c r="BB8" s="716"/>
      <c r="BC8" s="716"/>
      <c r="BD8" s="716"/>
      <c r="BE8" s="716"/>
      <c r="BF8" s="716"/>
      <c r="BG8" s="716"/>
      <c r="BH8" s="716"/>
      <c r="BI8" s="716"/>
      <c r="BJ8" s="717"/>
      <c r="BK8" s="386"/>
    </row>
    <row r="9" spans="2:63" s="387" customFormat="1" ht="27.75" customHeight="1" x14ac:dyDescent="0.25">
      <c r="B9" s="890" t="s">
        <v>176</v>
      </c>
      <c r="C9" s="891"/>
      <c r="D9" s="891"/>
      <c r="E9" s="891"/>
      <c r="F9" s="891"/>
      <c r="G9" s="891"/>
      <c r="H9" s="891"/>
      <c r="I9" s="891"/>
      <c r="J9" s="891"/>
      <c r="K9" s="891"/>
      <c r="L9" s="891"/>
      <c r="M9" s="891"/>
      <c r="N9" s="891"/>
      <c r="O9" s="891"/>
      <c r="P9" s="891"/>
      <c r="Q9" s="891"/>
      <c r="R9" s="891"/>
      <c r="S9" s="891"/>
      <c r="T9" s="891"/>
      <c r="U9" s="891"/>
      <c r="V9" s="891"/>
      <c r="W9" s="891"/>
      <c r="X9" s="891"/>
      <c r="Y9" s="891"/>
      <c r="Z9" s="891"/>
      <c r="AA9" s="891"/>
      <c r="AB9" s="891"/>
      <c r="AC9" s="891"/>
      <c r="AD9" s="891"/>
      <c r="AE9" s="891"/>
      <c r="AF9" s="891"/>
      <c r="AG9" s="891"/>
      <c r="AH9" s="891"/>
      <c r="AI9" s="891"/>
      <c r="AJ9" s="891"/>
      <c r="AK9" s="891"/>
      <c r="AL9" s="891"/>
      <c r="AM9" s="891"/>
      <c r="AN9" s="891"/>
      <c r="AO9" s="891"/>
      <c r="AP9" s="891"/>
      <c r="AQ9" s="891"/>
      <c r="AR9" s="891"/>
      <c r="AS9" s="891"/>
      <c r="AT9" s="891"/>
      <c r="AU9" s="892" t="s">
        <v>177</v>
      </c>
      <c r="AV9" s="893"/>
      <c r="AW9" s="893"/>
      <c r="AX9" s="893"/>
      <c r="AY9" s="893"/>
      <c r="AZ9" s="893"/>
      <c r="BA9" s="893"/>
      <c r="BB9" s="893"/>
      <c r="BC9" s="893"/>
      <c r="BD9" s="893"/>
      <c r="BE9" s="893"/>
      <c r="BF9" s="893"/>
      <c r="BG9" s="893"/>
      <c r="BH9" s="893"/>
      <c r="BI9" s="893"/>
      <c r="BJ9" s="894"/>
      <c r="BK9" s="386"/>
    </row>
    <row r="10" spans="2:63" s="387" customFormat="1" ht="25.5" customHeight="1" x14ac:dyDescent="0.25">
      <c r="B10" s="883"/>
      <c r="C10" s="884"/>
      <c r="D10" s="884"/>
      <c r="E10" s="884" t="s">
        <v>19</v>
      </c>
      <c r="F10" s="884"/>
      <c r="G10" s="884"/>
      <c r="H10" s="884"/>
      <c r="I10" s="884"/>
      <c r="J10" s="884"/>
      <c r="K10" s="884"/>
      <c r="L10" s="884"/>
      <c r="M10" s="884"/>
      <c r="N10" s="884"/>
      <c r="O10" s="884"/>
      <c r="P10" s="884"/>
      <c r="Q10" s="884"/>
      <c r="R10" s="884"/>
      <c r="S10" s="884"/>
      <c r="T10" s="884"/>
      <c r="U10" s="884" t="s">
        <v>20</v>
      </c>
      <c r="V10" s="884"/>
      <c r="W10" s="884"/>
      <c r="X10" s="884"/>
      <c r="Y10" s="884"/>
      <c r="Z10" s="884"/>
      <c r="AA10" s="884"/>
      <c r="AB10" s="884"/>
      <c r="AC10" s="884"/>
      <c r="AD10" s="884"/>
      <c r="AE10" s="884"/>
      <c r="AF10" s="884"/>
      <c r="AG10" s="884"/>
      <c r="AH10" s="884"/>
      <c r="AI10" s="884"/>
      <c r="AJ10" s="884"/>
      <c r="AK10" s="884"/>
      <c r="AL10" s="884"/>
      <c r="AM10" s="884"/>
      <c r="AN10" s="884"/>
      <c r="AO10" s="884"/>
      <c r="AP10" s="884"/>
      <c r="AQ10" s="884"/>
      <c r="AR10" s="884"/>
      <c r="AS10" s="884"/>
      <c r="AT10" s="884"/>
      <c r="AU10" s="885"/>
      <c r="AV10" s="885"/>
      <c r="AW10" s="885"/>
      <c r="AX10" s="885"/>
      <c r="AY10" s="885"/>
      <c r="AZ10" s="885"/>
      <c r="BA10" s="885"/>
      <c r="BB10" s="885"/>
      <c r="BC10" s="885"/>
      <c r="BD10" s="885"/>
      <c r="BE10" s="885"/>
      <c r="BF10" s="885"/>
      <c r="BG10" s="885"/>
      <c r="BH10" s="885"/>
      <c r="BI10" s="885"/>
      <c r="BJ10" s="886"/>
      <c r="BK10" s="386"/>
    </row>
    <row r="11" spans="2:63" s="389" customFormat="1" ht="37.5" customHeight="1" x14ac:dyDescent="0.25">
      <c r="B11" s="883" t="s">
        <v>21</v>
      </c>
      <c r="C11" s="884" t="s">
        <v>22</v>
      </c>
      <c r="D11" s="884" t="s">
        <v>23</v>
      </c>
      <c r="E11" s="884" t="s">
        <v>24</v>
      </c>
      <c r="F11" s="884"/>
      <c r="G11" s="884"/>
      <c r="H11" s="884" t="s">
        <v>25</v>
      </c>
      <c r="I11" s="884"/>
      <c r="J11" s="884"/>
      <c r="K11" s="884" t="s">
        <v>26</v>
      </c>
      <c r="L11" s="884"/>
      <c r="M11" s="884"/>
      <c r="N11" s="884" t="s">
        <v>27</v>
      </c>
      <c r="O11" s="884"/>
      <c r="P11" s="884"/>
      <c r="Q11" s="884" t="s">
        <v>28</v>
      </c>
      <c r="R11" s="884"/>
      <c r="S11" s="884"/>
      <c r="T11" s="112" t="s">
        <v>29</v>
      </c>
      <c r="U11" s="884" t="s">
        <v>30</v>
      </c>
      <c r="V11" s="884" t="s">
        <v>31</v>
      </c>
      <c r="W11" s="884" t="s">
        <v>32</v>
      </c>
      <c r="X11" s="884" t="s">
        <v>33</v>
      </c>
      <c r="Y11" s="884"/>
      <c r="Z11" s="895" t="s">
        <v>34</v>
      </c>
      <c r="AA11" s="884" t="s">
        <v>35</v>
      </c>
      <c r="AB11" s="884" t="s">
        <v>36</v>
      </c>
      <c r="AC11" s="884" t="s">
        <v>37</v>
      </c>
      <c r="AD11" s="884" t="s">
        <v>38</v>
      </c>
      <c r="AE11" s="884" t="s">
        <v>39</v>
      </c>
      <c r="AF11" s="884" t="s">
        <v>40</v>
      </c>
      <c r="AG11" s="884"/>
      <c r="AH11" s="884"/>
      <c r="AI11" s="884" t="s">
        <v>41</v>
      </c>
      <c r="AJ11" s="884" t="s">
        <v>42</v>
      </c>
      <c r="AK11" s="884" t="s">
        <v>43</v>
      </c>
      <c r="AL11" s="884"/>
      <c r="AM11" s="884"/>
      <c r="AN11" s="884"/>
      <c r="AO11" s="884"/>
      <c r="AP11" s="884"/>
      <c r="AQ11" s="884"/>
      <c r="AR11" s="896" t="s">
        <v>44</v>
      </c>
      <c r="AS11" s="884" t="s">
        <v>45</v>
      </c>
      <c r="AT11" s="884" t="s">
        <v>46</v>
      </c>
      <c r="AU11" s="779" t="s">
        <v>47</v>
      </c>
      <c r="AV11" s="779" t="s">
        <v>47</v>
      </c>
      <c r="AW11" s="779" t="s">
        <v>47</v>
      </c>
      <c r="AX11" s="779" t="s">
        <v>47</v>
      </c>
      <c r="AY11" s="779" t="s">
        <v>48</v>
      </c>
      <c r="AZ11" s="779" t="s">
        <v>47</v>
      </c>
      <c r="BA11" s="779" t="s">
        <v>47</v>
      </c>
      <c r="BB11" s="779" t="s">
        <v>47</v>
      </c>
      <c r="BC11" s="779" t="s">
        <v>49</v>
      </c>
      <c r="BD11" s="779" t="s">
        <v>49</v>
      </c>
      <c r="BE11" s="779" t="s">
        <v>49</v>
      </c>
      <c r="BF11" s="779" t="s">
        <v>49</v>
      </c>
      <c r="BG11" s="779" t="s">
        <v>50</v>
      </c>
      <c r="BH11" s="779" t="s">
        <v>49</v>
      </c>
      <c r="BI11" s="779" t="s">
        <v>49</v>
      </c>
      <c r="BJ11" s="780" t="s">
        <v>49</v>
      </c>
      <c r="BK11" s="388"/>
    </row>
    <row r="12" spans="2:63" s="389" customFormat="1" ht="40.5" customHeight="1" x14ac:dyDescent="0.25">
      <c r="B12" s="883"/>
      <c r="C12" s="884"/>
      <c r="D12" s="884"/>
      <c r="E12" s="600" t="s">
        <v>51</v>
      </c>
      <c r="F12" s="600" t="s">
        <v>52</v>
      </c>
      <c r="G12" s="600" t="s">
        <v>53</v>
      </c>
      <c r="H12" s="600" t="s">
        <v>51</v>
      </c>
      <c r="I12" s="600" t="s">
        <v>52</v>
      </c>
      <c r="J12" s="600" t="s">
        <v>53</v>
      </c>
      <c r="K12" s="600" t="s">
        <v>51</v>
      </c>
      <c r="L12" s="600" t="s">
        <v>52</v>
      </c>
      <c r="M12" s="600" t="s">
        <v>53</v>
      </c>
      <c r="N12" s="600" t="s">
        <v>51</v>
      </c>
      <c r="O12" s="600" t="s">
        <v>52</v>
      </c>
      <c r="P12" s="600" t="s">
        <v>53</v>
      </c>
      <c r="Q12" s="600" t="s">
        <v>51</v>
      </c>
      <c r="R12" s="600" t="s">
        <v>52</v>
      </c>
      <c r="S12" s="600" t="s">
        <v>53</v>
      </c>
      <c r="T12" s="113">
        <f>SUM(T13:T15)</f>
        <v>0</v>
      </c>
      <c r="U12" s="884"/>
      <c r="V12" s="884"/>
      <c r="W12" s="884"/>
      <c r="X12" s="601" t="s">
        <v>54</v>
      </c>
      <c r="Y12" s="601" t="s">
        <v>55</v>
      </c>
      <c r="Z12" s="895"/>
      <c r="AA12" s="884"/>
      <c r="AB12" s="884"/>
      <c r="AC12" s="884"/>
      <c r="AD12" s="884"/>
      <c r="AE12" s="884"/>
      <c r="AF12" s="600" t="s">
        <v>56</v>
      </c>
      <c r="AG12" s="600" t="s">
        <v>57</v>
      </c>
      <c r="AH12" s="601" t="s">
        <v>58</v>
      </c>
      <c r="AI12" s="884"/>
      <c r="AJ12" s="884"/>
      <c r="AK12" s="600" t="s">
        <v>59</v>
      </c>
      <c r="AL12" s="600" t="s">
        <v>60</v>
      </c>
      <c r="AM12" s="600" t="s">
        <v>61</v>
      </c>
      <c r="AN12" s="600" t="s">
        <v>62</v>
      </c>
      <c r="AO12" s="600" t="s">
        <v>63</v>
      </c>
      <c r="AP12" s="600" t="s">
        <v>64</v>
      </c>
      <c r="AQ12" s="600" t="s">
        <v>65</v>
      </c>
      <c r="AR12" s="896"/>
      <c r="AS12" s="884"/>
      <c r="AT12" s="884"/>
      <c r="AU12" s="602" t="s">
        <v>66</v>
      </c>
      <c r="AV12" s="602" t="s">
        <v>67</v>
      </c>
      <c r="AW12" s="602" t="s">
        <v>68</v>
      </c>
      <c r="AX12" s="602" t="s">
        <v>69</v>
      </c>
      <c r="AY12" s="602" t="s">
        <v>66</v>
      </c>
      <c r="AZ12" s="602" t="s">
        <v>67</v>
      </c>
      <c r="BA12" s="602" t="s">
        <v>68</v>
      </c>
      <c r="BB12" s="602" t="s">
        <v>69</v>
      </c>
      <c r="BC12" s="602" t="s">
        <v>66</v>
      </c>
      <c r="BD12" s="602" t="s">
        <v>67</v>
      </c>
      <c r="BE12" s="602" t="s">
        <v>68</v>
      </c>
      <c r="BF12" s="602" t="s">
        <v>69</v>
      </c>
      <c r="BG12" s="602" t="s">
        <v>66</v>
      </c>
      <c r="BH12" s="602" t="s">
        <v>67</v>
      </c>
      <c r="BI12" s="602" t="s">
        <v>68</v>
      </c>
      <c r="BJ12" s="603" t="s">
        <v>70</v>
      </c>
      <c r="BK12" s="388"/>
    </row>
    <row r="13" spans="2:63" s="413" customFormat="1" ht="108" customHeight="1" x14ac:dyDescent="0.25">
      <c r="B13" s="116">
        <v>1</v>
      </c>
      <c r="C13" s="117" t="s">
        <v>1019</v>
      </c>
      <c r="D13" s="118">
        <v>0.3</v>
      </c>
      <c r="E13" s="119">
        <v>0</v>
      </c>
      <c r="F13" s="583"/>
      <c r="G13" s="121" t="str">
        <f>IF(ISERROR(F13/E13),"",(F13/E13))</f>
        <v/>
      </c>
      <c r="H13" s="583">
        <v>0</v>
      </c>
      <c r="I13" s="583"/>
      <c r="J13" s="121" t="str">
        <f>IF(ISERROR(I13/H13),"",(I13/H13))</f>
        <v/>
      </c>
      <c r="K13" s="583">
        <v>0.5</v>
      </c>
      <c r="L13" s="583"/>
      <c r="M13" s="121">
        <f>IF(ISERROR(L13/K13),"",(L13/K13))</f>
        <v>0</v>
      </c>
      <c r="N13" s="583">
        <v>0.5</v>
      </c>
      <c r="O13" s="583"/>
      <c r="P13" s="121">
        <f>IF(ISERROR(O13/N13),"",(O13/N13))</f>
        <v>0</v>
      </c>
      <c r="Q13" s="583">
        <f>SUM(E13,H13,K13,N13)</f>
        <v>1</v>
      </c>
      <c r="R13" s="119">
        <f t="shared" ref="R13" si="0">SUM(F13,I13,L13,O13)</f>
        <v>0</v>
      </c>
      <c r="S13" s="122">
        <f>IF((IF(ISERROR(R13/Q13),0,(R13/Q13)))&gt;1,1,(IF(ISERROR(R13/Q13),0,(R13/Q13))))</f>
        <v>0</v>
      </c>
      <c r="T13" s="122">
        <f>S13*D13</f>
        <v>0</v>
      </c>
      <c r="U13" s="117" t="s">
        <v>1053</v>
      </c>
      <c r="V13" s="117" t="s">
        <v>1020</v>
      </c>
      <c r="W13" s="121" t="s">
        <v>1021</v>
      </c>
      <c r="X13" s="121" t="s">
        <v>1057</v>
      </c>
      <c r="Y13" s="121" t="s">
        <v>1056</v>
      </c>
      <c r="Z13" s="124" t="s">
        <v>77</v>
      </c>
      <c r="AA13" s="121" t="s">
        <v>117</v>
      </c>
      <c r="AB13" s="124" t="s">
        <v>79</v>
      </c>
      <c r="AC13" s="124" t="s">
        <v>927</v>
      </c>
      <c r="AD13" s="124" t="s">
        <v>186</v>
      </c>
      <c r="AE13" s="124" t="s">
        <v>100</v>
      </c>
      <c r="AF13" s="584" t="s">
        <v>281</v>
      </c>
      <c r="AG13" s="584">
        <v>2022</v>
      </c>
      <c r="AH13" s="584" t="s">
        <v>281</v>
      </c>
      <c r="AI13" s="124" t="s">
        <v>83</v>
      </c>
      <c r="AJ13" s="124" t="s">
        <v>84</v>
      </c>
      <c r="AK13" s="585" t="s">
        <v>1022</v>
      </c>
      <c r="AL13" s="126"/>
      <c r="AM13" s="125"/>
      <c r="AN13" s="125"/>
      <c r="AO13" s="126"/>
      <c r="AP13" s="126"/>
      <c r="AQ13" s="126"/>
      <c r="AR13" s="117" t="s">
        <v>1023</v>
      </c>
      <c r="AS13" s="117"/>
      <c r="AT13" s="419" t="s">
        <v>1024</v>
      </c>
      <c r="AU13" s="586">
        <f>E13</f>
        <v>0</v>
      </c>
      <c r="AV13" s="587"/>
      <c r="AW13" s="131"/>
      <c r="AX13" s="131"/>
      <c r="AY13" s="129">
        <f>H13</f>
        <v>0</v>
      </c>
      <c r="AZ13" s="132"/>
      <c r="BA13" s="588"/>
      <c r="BB13" s="588"/>
      <c r="BC13" s="130">
        <f>K13</f>
        <v>0.5</v>
      </c>
      <c r="BD13" s="130"/>
      <c r="BE13" s="131"/>
      <c r="BF13" s="131"/>
      <c r="BG13" s="133">
        <f>N13</f>
        <v>0.5</v>
      </c>
      <c r="BH13" s="129"/>
      <c r="BI13" s="435"/>
      <c r="BJ13" s="436"/>
    </row>
    <row r="14" spans="2:63" s="413" customFormat="1" ht="109.5" customHeight="1" x14ac:dyDescent="0.25">
      <c r="B14" s="116">
        <v>2</v>
      </c>
      <c r="C14" s="414" t="s">
        <v>1025</v>
      </c>
      <c r="D14" s="118">
        <v>0.35</v>
      </c>
      <c r="E14" s="583">
        <v>1</v>
      </c>
      <c r="F14" s="583"/>
      <c r="G14" s="121">
        <f>IF(ISERROR(F14/E14),"",(F14/E14))</f>
        <v>0</v>
      </c>
      <c r="H14" s="583">
        <v>0</v>
      </c>
      <c r="I14" s="583"/>
      <c r="J14" s="121" t="str">
        <f>IF(ISERROR(I14/H14),"",(I14/H14))</f>
        <v/>
      </c>
      <c r="K14" s="583">
        <v>0</v>
      </c>
      <c r="L14" s="583"/>
      <c r="M14" s="121" t="str">
        <f>IF(ISERROR(L14/K14),"",(L14/K14))</f>
        <v/>
      </c>
      <c r="N14" s="583">
        <v>0</v>
      </c>
      <c r="O14" s="583"/>
      <c r="P14" s="121" t="str">
        <f>IF(ISERROR(O14/N14),"",(O14/N14))</f>
        <v/>
      </c>
      <c r="Q14" s="583">
        <f t="shared" ref="Q14:R15" si="1">SUM(E14,H14,K14,N14)</f>
        <v>1</v>
      </c>
      <c r="R14" s="583">
        <f t="shared" si="1"/>
        <v>0</v>
      </c>
      <c r="S14" s="122">
        <f>IF((IF(ISERROR(R14/Q14),0,(R14/Q14)))&gt;1,1,(IF(ISERROR(R14/Q14),0,(R14/Q14))))</f>
        <v>0</v>
      </c>
      <c r="T14" s="122">
        <f t="shared" ref="T14:T15" si="2">S14*D14</f>
        <v>0</v>
      </c>
      <c r="U14" s="117" t="s">
        <v>1054</v>
      </c>
      <c r="V14" s="117" t="s">
        <v>1026</v>
      </c>
      <c r="W14" s="121" t="s">
        <v>1027</v>
      </c>
      <c r="X14" s="121" t="s">
        <v>1058</v>
      </c>
      <c r="Y14" s="121" t="s">
        <v>1059</v>
      </c>
      <c r="Z14" s="124" t="s">
        <v>77</v>
      </c>
      <c r="AA14" s="121" t="s">
        <v>117</v>
      </c>
      <c r="AB14" s="124" t="s">
        <v>79</v>
      </c>
      <c r="AC14" s="124" t="s">
        <v>927</v>
      </c>
      <c r="AD14" s="124" t="s">
        <v>106</v>
      </c>
      <c r="AE14" s="124" t="s">
        <v>81</v>
      </c>
      <c r="AF14" s="124" t="s">
        <v>281</v>
      </c>
      <c r="AG14" s="124">
        <v>2022</v>
      </c>
      <c r="AH14" s="124" t="s">
        <v>281</v>
      </c>
      <c r="AI14" s="124" t="s">
        <v>83</v>
      </c>
      <c r="AJ14" s="124" t="s">
        <v>84</v>
      </c>
      <c r="AK14" s="585" t="s">
        <v>1022</v>
      </c>
      <c r="AL14" s="126"/>
      <c r="AM14" s="125"/>
      <c r="AN14" s="125"/>
      <c r="AO14" s="126"/>
      <c r="AP14" s="126"/>
      <c r="AQ14" s="126"/>
      <c r="AR14" s="589" t="s">
        <v>1028</v>
      </c>
      <c r="AS14" s="117"/>
      <c r="AT14" s="419" t="s">
        <v>1029</v>
      </c>
      <c r="AU14" s="590"/>
      <c r="AV14" s="587"/>
      <c r="AW14" s="131"/>
      <c r="AX14" s="131"/>
      <c r="AY14" s="129"/>
      <c r="AZ14" s="132"/>
      <c r="BA14" s="123"/>
      <c r="BB14" s="123"/>
      <c r="BC14" s="130"/>
      <c r="BD14" s="130"/>
      <c r="BE14" s="131"/>
      <c r="BF14" s="131"/>
      <c r="BG14" s="129"/>
      <c r="BH14" s="129"/>
      <c r="BI14" s="418"/>
      <c r="BJ14" s="139"/>
    </row>
    <row r="15" spans="2:63" s="413" customFormat="1" ht="124.5" customHeight="1" thickBot="1" x14ac:dyDescent="0.3">
      <c r="B15" s="140">
        <v>3</v>
      </c>
      <c r="C15" s="141" t="s">
        <v>1030</v>
      </c>
      <c r="D15" s="142">
        <v>0.35</v>
      </c>
      <c r="E15" s="591">
        <v>0.1</v>
      </c>
      <c r="F15" s="591"/>
      <c r="G15" s="144">
        <f t="shared" ref="G15" si="3">IF(ISERROR(F15/E15),"",(F15/E15))</f>
        <v>0</v>
      </c>
      <c r="H15" s="591">
        <v>0.1</v>
      </c>
      <c r="I15" s="591"/>
      <c r="J15" s="144">
        <f t="shared" ref="J15" si="4">IF(ISERROR(I15/H15),"",(I15/H15))</f>
        <v>0</v>
      </c>
      <c r="K15" s="591">
        <v>0.3</v>
      </c>
      <c r="L15" s="591"/>
      <c r="M15" s="144">
        <f t="shared" ref="M15" si="5">IF(ISERROR(L15/K15),"",(L15/K15))</f>
        <v>0</v>
      </c>
      <c r="N15" s="591">
        <v>0.5</v>
      </c>
      <c r="O15" s="591"/>
      <c r="P15" s="144">
        <f t="shared" ref="P15" si="6">IF(ISERROR(O15/N15),"",(O15/N15))</f>
        <v>0</v>
      </c>
      <c r="Q15" s="591">
        <f t="shared" si="1"/>
        <v>1</v>
      </c>
      <c r="R15" s="591"/>
      <c r="S15" s="145">
        <f t="shared" ref="S15" si="7">IF((IF(ISERROR(R15/Q15),0,(R15/Q15)))&gt;1,1,(IF(ISERROR(R15/Q15),0,(R15/Q15))))</f>
        <v>0</v>
      </c>
      <c r="T15" s="145">
        <f t="shared" si="2"/>
        <v>0</v>
      </c>
      <c r="U15" s="141" t="s">
        <v>1055</v>
      </c>
      <c r="V15" s="141" t="s">
        <v>1031</v>
      </c>
      <c r="W15" s="144" t="s">
        <v>1055</v>
      </c>
      <c r="X15" s="144" t="s">
        <v>1060</v>
      </c>
      <c r="Y15" s="144" t="s">
        <v>1061</v>
      </c>
      <c r="Z15" s="147" t="s">
        <v>77</v>
      </c>
      <c r="AA15" s="148" t="s">
        <v>117</v>
      </c>
      <c r="AB15" s="147" t="s">
        <v>79</v>
      </c>
      <c r="AC15" s="147" t="s">
        <v>927</v>
      </c>
      <c r="AD15" s="147" t="s">
        <v>534</v>
      </c>
      <c r="AE15" s="147" t="s">
        <v>81</v>
      </c>
      <c r="AF15" s="147" t="s">
        <v>281</v>
      </c>
      <c r="AG15" s="147">
        <v>2022</v>
      </c>
      <c r="AH15" s="147" t="s">
        <v>281</v>
      </c>
      <c r="AI15" s="147" t="s">
        <v>83</v>
      </c>
      <c r="AJ15" s="147" t="s">
        <v>84</v>
      </c>
      <c r="AK15" s="592" t="s">
        <v>1022</v>
      </c>
      <c r="AL15" s="150"/>
      <c r="AM15" s="151"/>
      <c r="AN15" s="151"/>
      <c r="AO15" s="150"/>
      <c r="AP15" s="150"/>
      <c r="AQ15" s="150"/>
      <c r="AR15" s="141" t="s">
        <v>1032</v>
      </c>
      <c r="AS15" s="141"/>
      <c r="AT15" s="593" t="s">
        <v>1033</v>
      </c>
      <c r="AU15" s="594"/>
      <c r="AV15" s="595"/>
      <c r="AW15" s="154"/>
      <c r="AX15" s="154"/>
      <c r="AY15" s="155"/>
      <c r="AZ15" s="156"/>
      <c r="BA15" s="146"/>
      <c r="BB15" s="146"/>
      <c r="BC15" s="153"/>
      <c r="BD15" s="153"/>
      <c r="BE15" s="596"/>
      <c r="BF15" s="154"/>
      <c r="BG15" s="155"/>
      <c r="BH15" s="155"/>
      <c r="BI15" s="597"/>
      <c r="BJ15" s="158"/>
    </row>
    <row r="16" spans="2:63" s="384" customFormat="1" ht="11.65" customHeight="1" x14ac:dyDescent="0.25">
      <c r="B16" s="445"/>
      <c r="C16" s="386"/>
      <c r="D16" s="470">
        <f>SUM(D13:D15)</f>
        <v>0.99999999999999989</v>
      </c>
      <c r="E16" s="386"/>
      <c r="F16" s="386"/>
      <c r="G16" s="386"/>
      <c r="H16" s="386"/>
      <c r="I16" s="386"/>
      <c r="J16" s="386"/>
      <c r="K16" s="386"/>
      <c r="L16" s="386"/>
      <c r="M16" s="386"/>
      <c r="N16" s="386"/>
      <c r="O16" s="386"/>
      <c r="P16" s="386"/>
      <c r="Q16" s="386"/>
      <c r="R16" s="386"/>
      <c r="S16" s="386"/>
      <c r="T16" s="386"/>
      <c r="U16" s="386"/>
      <c r="V16" s="386"/>
      <c r="W16" s="386"/>
      <c r="X16" s="386"/>
      <c r="Y16" s="386"/>
      <c r="Z16" s="445"/>
      <c r="AA16" s="383"/>
      <c r="AB16" s="386"/>
      <c r="AC16" s="386"/>
      <c r="AD16" s="386"/>
      <c r="AE16" s="386"/>
      <c r="AF16" s="383"/>
      <c r="AG16" s="383"/>
      <c r="AH16" s="383"/>
      <c r="AI16" s="386"/>
      <c r="AJ16" s="386"/>
      <c r="AK16" s="386"/>
      <c r="AL16" s="383"/>
      <c r="AM16" s="383"/>
      <c r="AN16" s="383"/>
      <c r="AO16" s="383"/>
      <c r="AP16" s="386"/>
      <c r="AQ16" s="386"/>
      <c r="AR16" s="383"/>
      <c r="AS16" s="383"/>
      <c r="AT16" s="383"/>
      <c r="BE16" s="471"/>
      <c r="BF16" s="384">
        <f>12+4+2+6+6+11+4+1+5+2+5+5+8+5</f>
        <v>76</v>
      </c>
      <c r="BK16" s="383"/>
    </row>
    <row r="17" spans="2:63" s="384" customFormat="1" ht="11.65" customHeight="1" x14ac:dyDescent="0.25">
      <c r="B17" s="445"/>
      <c r="C17" s="386"/>
      <c r="D17" s="470"/>
      <c r="E17" s="386"/>
      <c r="F17" s="386"/>
      <c r="G17" s="386"/>
      <c r="H17" s="386"/>
      <c r="I17" s="386"/>
      <c r="J17" s="386"/>
      <c r="K17" s="386"/>
      <c r="L17" s="386"/>
      <c r="M17" s="386"/>
      <c r="N17" s="386"/>
      <c r="O17" s="386"/>
      <c r="P17" s="386"/>
      <c r="Q17" s="386"/>
      <c r="R17" s="386"/>
      <c r="S17" s="386"/>
      <c r="T17" s="386"/>
      <c r="U17" s="386"/>
      <c r="V17" s="386"/>
      <c r="W17" s="386"/>
      <c r="X17" s="386"/>
      <c r="Y17" s="386"/>
      <c r="Z17" s="445"/>
      <c r="AA17" s="383"/>
      <c r="AB17" s="386"/>
      <c r="AC17" s="386"/>
      <c r="AD17" s="386"/>
      <c r="AE17" s="386"/>
      <c r="AF17" s="383"/>
      <c r="AG17" s="383"/>
      <c r="AH17" s="383"/>
      <c r="AI17" s="386"/>
      <c r="AJ17" s="386"/>
      <c r="AK17" s="386"/>
      <c r="AL17" s="383"/>
      <c r="AM17" s="383"/>
      <c r="AN17" s="383"/>
      <c r="AO17" s="383"/>
      <c r="AP17" s="386"/>
      <c r="AQ17" s="386"/>
      <c r="AR17" s="383"/>
      <c r="AS17" s="383"/>
      <c r="AT17" s="383"/>
      <c r="BE17" s="471"/>
      <c r="BK17" s="383"/>
    </row>
    <row r="18" spans="2:63" s="384" customFormat="1" ht="11.65" customHeight="1" x14ac:dyDescent="0.25">
      <c r="B18" s="445"/>
      <c r="C18" s="598"/>
      <c r="D18" s="470"/>
      <c r="E18" s="386"/>
      <c r="F18" s="386"/>
      <c r="G18" s="386"/>
      <c r="H18" s="386"/>
      <c r="I18" s="386"/>
      <c r="J18" s="386"/>
      <c r="K18" s="386"/>
      <c r="L18" s="386"/>
      <c r="M18" s="386"/>
      <c r="N18" s="386"/>
      <c r="O18" s="386"/>
      <c r="P18" s="386"/>
      <c r="Q18" s="386"/>
      <c r="R18" s="386"/>
      <c r="S18" s="386"/>
      <c r="T18" s="386"/>
      <c r="U18" s="386"/>
      <c r="V18" s="386"/>
      <c r="W18" s="386"/>
      <c r="X18" s="386"/>
      <c r="Y18" s="386"/>
      <c r="Z18" s="445"/>
      <c r="AA18" s="383"/>
      <c r="AB18" s="386"/>
      <c r="AC18" s="386"/>
      <c r="AD18" s="386"/>
      <c r="AE18" s="386"/>
      <c r="AF18" s="383"/>
      <c r="AG18" s="383"/>
      <c r="AH18" s="383"/>
      <c r="AI18" s="386"/>
      <c r="AJ18" s="386"/>
      <c r="AK18" s="386"/>
      <c r="AL18" s="383"/>
      <c r="AM18" s="383"/>
      <c r="AN18" s="383"/>
      <c r="AO18" s="383"/>
      <c r="AP18" s="386"/>
      <c r="AQ18" s="386"/>
      <c r="AR18" s="383"/>
      <c r="AS18" s="383"/>
      <c r="AT18" s="383"/>
      <c r="BE18" s="471"/>
      <c r="BK18" s="383"/>
    </row>
    <row r="19" spans="2:63" s="384" customFormat="1" ht="11.65" customHeight="1" x14ac:dyDescent="0.25">
      <c r="B19" s="445"/>
      <c r="C19" s="386"/>
      <c r="D19" s="470"/>
      <c r="E19" s="386"/>
      <c r="F19" s="386"/>
      <c r="G19" s="386"/>
      <c r="H19" s="386"/>
      <c r="I19" s="386"/>
      <c r="J19" s="386"/>
      <c r="K19" s="386"/>
      <c r="L19" s="386"/>
      <c r="M19" s="386"/>
      <c r="N19" s="386"/>
      <c r="O19" s="386"/>
      <c r="P19" s="386"/>
      <c r="Q19" s="386"/>
      <c r="R19" s="386"/>
      <c r="S19" s="386"/>
      <c r="T19" s="386"/>
      <c r="U19" s="386"/>
      <c r="V19" s="386"/>
      <c r="W19" s="386"/>
      <c r="X19" s="386"/>
      <c r="Y19" s="386"/>
      <c r="Z19" s="445"/>
      <c r="AA19" s="383"/>
      <c r="AB19" s="386"/>
      <c r="AC19" s="386"/>
      <c r="AD19" s="386"/>
      <c r="AE19" s="386"/>
      <c r="AF19" s="383"/>
      <c r="AG19" s="383"/>
      <c r="AH19" s="383"/>
      <c r="AI19" s="386"/>
      <c r="AJ19" s="386"/>
      <c r="AK19" s="386"/>
      <c r="AL19" s="383"/>
      <c r="AM19" s="383"/>
      <c r="AN19" s="383"/>
      <c r="AO19" s="383"/>
      <c r="AP19" s="386"/>
      <c r="AQ19" s="386"/>
      <c r="AR19" s="383"/>
      <c r="AS19" s="383"/>
      <c r="AT19" s="383"/>
      <c r="BE19" s="472"/>
      <c r="BK19" s="383"/>
    </row>
    <row r="20" spans="2:63" s="384" customFormat="1" ht="11.65" customHeight="1" x14ac:dyDescent="0.25">
      <c r="B20" s="445"/>
      <c r="C20" s="386"/>
      <c r="D20" s="470"/>
      <c r="E20" s="386"/>
      <c r="F20" s="386"/>
      <c r="G20" s="386"/>
      <c r="H20" s="386"/>
      <c r="I20" s="386"/>
      <c r="J20" s="386"/>
      <c r="K20" s="386"/>
      <c r="L20" s="386"/>
      <c r="M20" s="386"/>
      <c r="N20" s="386"/>
      <c r="O20" s="386"/>
      <c r="P20" s="386"/>
      <c r="Q20" s="386"/>
      <c r="R20" s="386"/>
      <c r="S20" s="386"/>
      <c r="T20" s="386"/>
      <c r="U20" s="386"/>
      <c r="V20" s="386"/>
      <c r="W20" s="386"/>
      <c r="X20" s="386"/>
      <c r="Y20" s="386"/>
      <c r="Z20" s="445"/>
      <c r="AA20" s="383"/>
      <c r="AB20" s="386"/>
      <c r="AC20" s="386"/>
      <c r="AD20" s="386"/>
      <c r="AE20" s="386"/>
      <c r="AF20" s="383"/>
      <c r="AG20" s="383"/>
      <c r="AH20" s="383"/>
      <c r="AI20" s="386"/>
      <c r="AJ20" s="386"/>
      <c r="AK20" s="386"/>
      <c r="AL20" s="383"/>
      <c r="AM20" s="383"/>
      <c r="AN20" s="383"/>
      <c r="AO20" s="383"/>
      <c r="AP20" s="386"/>
      <c r="AQ20" s="386"/>
      <c r="AR20" s="383"/>
      <c r="AS20" s="383"/>
      <c r="AT20" s="383"/>
      <c r="BE20" s="471"/>
      <c r="BK20" s="383"/>
    </row>
    <row r="21" spans="2:63" s="384" customFormat="1" ht="11.65" customHeight="1" x14ac:dyDescent="0.25">
      <c r="B21" s="445"/>
      <c r="C21" s="386"/>
      <c r="D21" s="470"/>
      <c r="E21" s="386"/>
      <c r="F21" s="386"/>
      <c r="G21" s="386"/>
      <c r="H21" s="386"/>
      <c r="I21" s="386"/>
      <c r="J21" s="386"/>
      <c r="K21" s="386"/>
      <c r="L21" s="386"/>
      <c r="M21" s="386"/>
      <c r="N21" s="386"/>
      <c r="O21" s="386"/>
      <c r="P21" s="386"/>
      <c r="Q21" s="386"/>
      <c r="R21" s="386"/>
      <c r="S21" s="386"/>
      <c r="T21" s="386"/>
      <c r="U21" s="386"/>
      <c r="V21" s="386"/>
      <c r="W21" s="386"/>
      <c r="X21" s="386"/>
      <c r="Y21" s="386"/>
      <c r="Z21" s="445"/>
      <c r="AA21" s="383"/>
      <c r="AB21" s="386"/>
      <c r="AC21" s="386"/>
      <c r="AD21" s="386"/>
      <c r="AE21" s="386"/>
      <c r="AF21" s="383"/>
      <c r="AG21" s="383"/>
      <c r="AH21" s="383"/>
      <c r="AI21" s="386"/>
      <c r="AJ21" s="386"/>
      <c r="AK21" s="386"/>
      <c r="AL21" s="383"/>
      <c r="AM21" s="383"/>
      <c r="AN21" s="383"/>
      <c r="AO21" s="383"/>
      <c r="AP21" s="386"/>
      <c r="AQ21" s="386"/>
      <c r="AR21" s="383"/>
      <c r="AS21" s="383"/>
      <c r="AT21" s="383"/>
      <c r="BE21" s="471"/>
      <c r="BK21" s="383"/>
    </row>
    <row r="22" spans="2:63" s="384" customFormat="1" ht="11.65" customHeight="1" x14ac:dyDescent="0.25">
      <c r="B22" s="445"/>
      <c r="C22" s="386"/>
      <c r="D22" s="470"/>
      <c r="E22" s="386"/>
      <c r="F22" s="386"/>
      <c r="G22" s="386"/>
      <c r="H22" s="386"/>
      <c r="I22" s="386"/>
      <c r="J22" s="386"/>
      <c r="K22" s="386"/>
      <c r="L22" s="386"/>
      <c r="M22" s="386"/>
      <c r="N22" s="386"/>
      <c r="O22" s="386"/>
      <c r="P22" s="386"/>
      <c r="Q22" s="386"/>
      <c r="R22" s="386"/>
      <c r="S22" s="386"/>
      <c r="T22" s="386"/>
      <c r="U22" s="386"/>
      <c r="V22" s="386"/>
      <c r="W22" s="386"/>
      <c r="X22" s="386"/>
      <c r="Y22" s="386"/>
      <c r="Z22" s="445"/>
      <c r="AA22" s="383"/>
      <c r="AB22" s="386"/>
      <c r="AC22" s="386"/>
      <c r="AD22" s="386"/>
      <c r="AE22" s="386"/>
      <c r="AF22" s="383"/>
      <c r="AG22" s="383"/>
      <c r="AH22" s="383"/>
      <c r="AI22" s="386"/>
      <c r="AJ22" s="386"/>
      <c r="AK22" s="386"/>
      <c r="AL22" s="383"/>
      <c r="AM22" s="383"/>
      <c r="AN22" s="383"/>
      <c r="AO22" s="383"/>
      <c r="AP22" s="386"/>
      <c r="AQ22" s="386"/>
      <c r="AR22" s="383"/>
      <c r="AS22" s="383"/>
      <c r="AT22" s="383"/>
      <c r="BE22" s="471"/>
      <c r="BK22" s="383"/>
    </row>
    <row r="23" spans="2:63" s="384" customFormat="1" ht="11.65" customHeight="1" x14ac:dyDescent="0.25">
      <c r="B23" s="445"/>
      <c r="C23" s="386"/>
      <c r="D23" s="470"/>
      <c r="E23" s="386"/>
      <c r="F23" s="386"/>
      <c r="G23" s="386"/>
      <c r="H23" s="386"/>
      <c r="I23" s="386"/>
      <c r="J23" s="386"/>
      <c r="K23" s="386"/>
      <c r="L23" s="386"/>
      <c r="M23" s="386"/>
      <c r="N23" s="386"/>
      <c r="O23" s="386"/>
      <c r="P23" s="386"/>
      <c r="Q23" s="386"/>
      <c r="R23" s="386"/>
      <c r="S23" s="386"/>
      <c r="T23" s="386"/>
      <c r="U23" s="386"/>
      <c r="V23" s="386"/>
      <c r="W23" s="386"/>
      <c r="X23" s="386"/>
      <c r="Y23" s="386"/>
      <c r="Z23" s="445"/>
      <c r="AA23" s="383"/>
      <c r="AB23" s="386"/>
      <c r="AC23" s="386"/>
      <c r="AD23" s="386"/>
      <c r="AE23" s="386"/>
      <c r="AF23" s="383"/>
      <c r="AG23" s="383"/>
      <c r="AH23" s="383"/>
      <c r="AI23" s="386"/>
      <c r="AJ23" s="386"/>
      <c r="AK23" s="386"/>
      <c r="AL23" s="383"/>
      <c r="AM23" s="383"/>
      <c r="AN23" s="383"/>
      <c r="AO23" s="383"/>
      <c r="AP23" s="386"/>
      <c r="AQ23" s="386"/>
      <c r="AR23" s="383"/>
      <c r="AS23" s="383"/>
      <c r="AT23" s="383"/>
      <c r="BE23" s="471"/>
      <c r="BK23" s="383"/>
    </row>
    <row r="24" spans="2:63" s="384" customFormat="1" ht="11.65" customHeight="1" x14ac:dyDescent="0.25">
      <c r="B24" s="445"/>
      <c r="C24" s="386"/>
      <c r="D24" s="470"/>
      <c r="E24" s="386"/>
      <c r="F24" s="386"/>
      <c r="G24" s="386"/>
      <c r="H24" s="386"/>
      <c r="I24" s="386"/>
      <c r="J24" s="386"/>
      <c r="K24" s="386"/>
      <c r="L24" s="386"/>
      <c r="M24" s="386"/>
      <c r="N24" s="386"/>
      <c r="O24" s="386"/>
      <c r="P24" s="386"/>
      <c r="Q24" s="386"/>
      <c r="R24" s="386"/>
      <c r="S24" s="386"/>
      <c r="T24" s="386"/>
      <c r="U24" s="386"/>
      <c r="V24" s="386"/>
      <c r="W24" s="386"/>
      <c r="X24" s="386"/>
      <c r="Y24" s="386"/>
      <c r="Z24" s="445"/>
      <c r="AA24" s="383"/>
      <c r="AB24" s="386"/>
      <c r="AC24" s="386"/>
      <c r="AD24" s="386"/>
      <c r="AE24" s="386"/>
      <c r="AF24" s="383"/>
      <c r="AG24" s="383"/>
      <c r="AH24" s="383"/>
      <c r="AI24" s="386"/>
      <c r="AJ24" s="386"/>
      <c r="AK24" s="386"/>
      <c r="AL24" s="383"/>
      <c r="AM24" s="383"/>
      <c r="AN24" s="383"/>
      <c r="AO24" s="383"/>
      <c r="AP24" s="386"/>
      <c r="AQ24" s="386"/>
      <c r="AR24" s="383"/>
      <c r="AS24" s="383"/>
      <c r="AT24" s="383"/>
      <c r="BE24" s="471"/>
      <c r="BK24" s="383"/>
    </row>
    <row r="25" spans="2:63" s="384" customFormat="1" ht="14.1" customHeight="1" x14ac:dyDescent="0.25">
      <c r="B25" s="445"/>
      <c r="C25" s="386"/>
      <c r="D25" s="470"/>
      <c r="E25" s="386"/>
      <c r="F25" s="386"/>
      <c r="G25" s="386"/>
      <c r="H25" s="386"/>
      <c r="I25" s="386"/>
      <c r="J25" s="386"/>
      <c r="K25" s="386"/>
      <c r="L25" s="386"/>
      <c r="M25" s="386"/>
      <c r="N25" s="386"/>
      <c r="O25" s="386"/>
      <c r="P25" s="386"/>
      <c r="Q25" s="386"/>
      <c r="R25" s="386"/>
      <c r="S25" s="386"/>
      <c r="T25" s="386"/>
      <c r="U25" s="386"/>
      <c r="V25" s="386"/>
      <c r="W25" s="386"/>
      <c r="X25" s="386"/>
      <c r="Y25" s="386"/>
      <c r="Z25" s="445"/>
      <c r="AA25" s="383"/>
      <c r="AB25" s="386"/>
      <c r="AC25" s="386"/>
      <c r="AD25" s="386"/>
      <c r="AE25" s="386"/>
      <c r="AF25" s="383"/>
      <c r="AG25" s="383"/>
      <c r="AH25" s="383"/>
      <c r="AI25" s="386"/>
      <c r="AJ25" s="386"/>
      <c r="AK25" s="386"/>
      <c r="AL25" s="383"/>
      <c r="AM25" s="383"/>
      <c r="AN25" s="383"/>
      <c r="AO25" s="383"/>
      <c r="AP25" s="386"/>
      <c r="AQ25" s="386"/>
      <c r="AR25" s="383"/>
      <c r="AS25" s="383"/>
      <c r="AT25" s="383"/>
      <c r="BE25" s="471"/>
      <c r="BK25" s="383"/>
    </row>
    <row r="26" spans="2:63" s="384" customFormat="1" ht="11.65" customHeight="1" x14ac:dyDescent="0.25">
      <c r="B26" s="445"/>
      <c r="C26" s="385"/>
      <c r="D26" s="470"/>
      <c r="E26" s="386"/>
      <c r="F26" s="386"/>
      <c r="G26" s="386"/>
      <c r="H26" s="386"/>
      <c r="I26" s="386"/>
      <c r="J26" s="386"/>
      <c r="K26" s="386"/>
      <c r="L26" s="386"/>
      <c r="M26" s="386"/>
      <c r="N26" s="386"/>
      <c r="O26" s="386"/>
      <c r="P26" s="386"/>
      <c r="Q26" s="386"/>
      <c r="R26" s="386"/>
      <c r="S26" s="386"/>
      <c r="T26" s="386"/>
      <c r="U26" s="386"/>
      <c r="V26" s="386"/>
      <c r="W26" s="386"/>
      <c r="X26" s="386"/>
      <c r="Y26" s="386"/>
      <c r="Z26" s="445"/>
      <c r="AA26" s="383"/>
      <c r="AB26" s="386"/>
      <c r="AC26" s="386"/>
      <c r="AD26" s="386"/>
      <c r="AE26" s="386"/>
      <c r="AF26" s="383"/>
      <c r="AG26" s="383"/>
      <c r="AH26" s="383"/>
      <c r="AI26" s="386"/>
      <c r="AJ26" s="386"/>
      <c r="AK26" s="386"/>
      <c r="AL26" s="383"/>
      <c r="AM26" s="383"/>
      <c r="AN26" s="383"/>
      <c r="AO26" s="383"/>
      <c r="AP26" s="386"/>
      <c r="AQ26" s="386"/>
      <c r="AR26" s="383"/>
      <c r="AS26" s="383"/>
      <c r="AT26" s="383"/>
      <c r="BK26" s="383"/>
    </row>
    <row r="27" spans="2:63" s="384" customFormat="1" ht="11.65" customHeight="1" x14ac:dyDescent="0.25">
      <c r="B27" s="445"/>
      <c r="C27" s="386"/>
      <c r="D27" s="470"/>
      <c r="E27" s="386"/>
      <c r="F27" s="386"/>
      <c r="G27" s="386"/>
      <c r="H27" s="386"/>
      <c r="I27" s="386"/>
      <c r="J27" s="386"/>
      <c r="K27" s="386"/>
      <c r="L27" s="386"/>
      <c r="M27" s="386"/>
      <c r="N27" s="386"/>
      <c r="O27" s="386"/>
      <c r="P27" s="386"/>
      <c r="Q27" s="386"/>
      <c r="R27" s="386"/>
      <c r="S27" s="386"/>
      <c r="T27" s="386"/>
      <c r="U27" s="386"/>
      <c r="V27" s="386"/>
      <c r="W27" s="386"/>
      <c r="X27" s="386"/>
      <c r="Y27" s="386"/>
      <c r="Z27" s="445"/>
      <c r="AA27" s="383"/>
      <c r="AB27" s="386"/>
      <c r="AC27" s="386"/>
      <c r="AD27" s="386"/>
      <c r="AE27" s="386"/>
      <c r="AF27" s="383"/>
      <c r="AG27" s="383"/>
      <c r="AH27" s="383"/>
      <c r="AI27" s="386"/>
      <c r="AJ27" s="386"/>
      <c r="AK27" s="386"/>
      <c r="AL27" s="383"/>
      <c r="AM27" s="383"/>
      <c r="AN27" s="383"/>
      <c r="AO27" s="383"/>
      <c r="AP27" s="386"/>
      <c r="AQ27" s="386"/>
      <c r="AR27" s="383"/>
      <c r="AS27" s="383"/>
      <c r="AT27" s="383"/>
      <c r="BK27" s="383"/>
    </row>
    <row r="28" spans="2:63" s="384" customFormat="1" ht="11.65" customHeight="1" x14ac:dyDescent="0.25">
      <c r="B28" s="445"/>
      <c r="C28" s="386"/>
      <c r="D28" s="470"/>
      <c r="E28" s="386"/>
      <c r="F28" s="386"/>
      <c r="G28" s="386"/>
      <c r="H28" s="386"/>
      <c r="I28" s="386"/>
      <c r="J28" s="386"/>
      <c r="K28" s="386"/>
      <c r="L28" s="386"/>
      <c r="M28" s="386"/>
      <c r="N28" s="386"/>
      <c r="O28" s="386"/>
      <c r="P28" s="386"/>
      <c r="Q28" s="386"/>
      <c r="R28" s="386"/>
      <c r="S28" s="386"/>
      <c r="T28" s="386"/>
      <c r="U28" s="386"/>
      <c r="V28" s="386"/>
      <c r="W28" s="386"/>
      <c r="X28" s="386"/>
      <c r="Y28" s="386"/>
      <c r="Z28" s="445"/>
      <c r="AA28" s="383"/>
      <c r="AB28" s="386"/>
      <c r="AC28" s="386"/>
      <c r="AD28" s="386"/>
      <c r="AE28" s="386"/>
      <c r="AF28" s="383"/>
      <c r="AG28" s="383"/>
      <c r="AH28" s="383"/>
      <c r="AI28" s="386"/>
      <c r="AJ28" s="386"/>
      <c r="AK28" s="386"/>
      <c r="AL28" s="383"/>
      <c r="AM28" s="383"/>
      <c r="AN28" s="383"/>
      <c r="AO28" s="383"/>
      <c r="AP28" s="386"/>
      <c r="AQ28" s="386"/>
      <c r="AR28" s="383"/>
      <c r="AS28" s="383"/>
      <c r="AT28" s="383"/>
      <c r="BK28" s="383"/>
    </row>
    <row r="29" spans="2:63" s="384" customFormat="1" ht="11.65" customHeight="1" x14ac:dyDescent="0.25">
      <c r="B29" s="445"/>
      <c r="C29" s="386"/>
      <c r="D29" s="470"/>
      <c r="E29" s="386"/>
      <c r="F29" s="386"/>
      <c r="G29" s="386"/>
      <c r="H29" s="386"/>
      <c r="I29" s="386"/>
      <c r="J29" s="386"/>
      <c r="K29" s="386"/>
      <c r="L29" s="386"/>
      <c r="M29" s="386"/>
      <c r="N29" s="386"/>
      <c r="O29" s="386"/>
      <c r="P29" s="386"/>
      <c r="Q29" s="386"/>
      <c r="R29" s="386"/>
      <c r="S29" s="386"/>
      <c r="T29" s="386"/>
      <c r="U29" s="386"/>
      <c r="V29" s="386"/>
      <c r="W29" s="386"/>
      <c r="X29" s="386"/>
      <c r="Y29" s="386"/>
      <c r="Z29" s="445"/>
      <c r="AA29" s="383"/>
      <c r="AB29" s="386"/>
      <c r="AC29" s="386"/>
      <c r="AD29" s="386"/>
      <c r="AE29" s="386"/>
      <c r="AF29" s="383"/>
      <c r="AG29" s="383"/>
      <c r="AH29" s="383"/>
      <c r="AI29" s="386"/>
      <c r="AJ29" s="386"/>
      <c r="AK29" s="386"/>
      <c r="AL29" s="383"/>
      <c r="AM29" s="383"/>
      <c r="AN29" s="383"/>
      <c r="AO29" s="383"/>
      <c r="AP29" s="386"/>
      <c r="AQ29" s="386"/>
      <c r="AR29" s="383"/>
      <c r="AS29" s="383"/>
      <c r="AT29" s="383"/>
      <c r="BK29" s="383"/>
    </row>
    <row r="30" spans="2:63" s="384" customFormat="1" ht="11.65" customHeight="1" x14ac:dyDescent="0.25">
      <c r="B30" s="445"/>
      <c r="C30" s="386"/>
      <c r="D30" s="470"/>
      <c r="E30" s="386"/>
      <c r="F30" s="386"/>
      <c r="G30" s="386"/>
      <c r="H30" s="386"/>
      <c r="I30" s="386"/>
      <c r="J30" s="386"/>
      <c r="K30" s="386"/>
      <c r="L30" s="386"/>
      <c r="M30" s="386"/>
      <c r="N30" s="386"/>
      <c r="O30" s="386"/>
      <c r="P30" s="386"/>
      <c r="Q30" s="386"/>
      <c r="R30" s="386"/>
      <c r="S30" s="386"/>
      <c r="T30" s="386"/>
      <c r="U30" s="386"/>
      <c r="V30" s="386"/>
      <c r="W30" s="386"/>
      <c r="X30" s="386"/>
      <c r="Y30" s="386"/>
      <c r="Z30" s="445"/>
      <c r="AA30" s="383"/>
      <c r="AB30" s="386"/>
      <c r="AC30" s="386"/>
      <c r="AD30" s="386"/>
      <c r="AE30" s="386"/>
      <c r="AF30" s="383"/>
      <c r="AG30" s="383"/>
      <c r="AH30" s="383"/>
      <c r="AI30" s="386"/>
      <c r="AJ30" s="386"/>
      <c r="AK30" s="386"/>
      <c r="AL30" s="383"/>
      <c r="AM30" s="383"/>
      <c r="AN30" s="383"/>
      <c r="AO30" s="383"/>
      <c r="AP30" s="386"/>
      <c r="AQ30" s="386"/>
      <c r="AR30" s="383"/>
      <c r="AS30" s="383"/>
      <c r="AT30" s="383"/>
      <c r="BK30" s="383"/>
    </row>
    <row r="31" spans="2:63" s="384" customFormat="1" ht="12.6" customHeight="1" x14ac:dyDescent="0.25">
      <c r="B31" s="445"/>
      <c r="C31" s="386"/>
      <c r="D31" s="470"/>
      <c r="E31" s="386"/>
      <c r="F31" s="386"/>
      <c r="G31" s="386"/>
      <c r="H31" s="386"/>
      <c r="I31" s="386"/>
      <c r="J31" s="386"/>
      <c r="K31" s="386"/>
      <c r="L31" s="386"/>
      <c r="M31" s="386"/>
      <c r="N31" s="386"/>
      <c r="O31" s="386"/>
      <c r="P31" s="386"/>
      <c r="Q31" s="386"/>
      <c r="R31" s="386"/>
      <c r="S31" s="386"/>
      <c r="T31" s="386"/>
      <c r="U31" s="386"/>
      <c r="V31" s="386"/>
      <c r="W31" s="386"/>
      <c r="X31" s="386"/>
      <c r="Y31" s="386"/>
      <c r="Z31" s="445"/>
      <c r="AA31" s="383"/>
      <c r="AB31" s="386"/>
      <c r="AC31" s="386"/>
      <c r="AD31" s="386"/>
      <c r="AE31" s="386"/>
      <c r="AF31" s="383"/>
      <c r="AG31" s="383"/>
      <c r="AH31" s="383"/>
      <c r="AI31" s="386"/>
      <c r="AJ31" s="386"/>
      <c r="AK31" s="386"/>
      <c r="AL31" s="383"/>
      <c r="AM31" s="383"/>
      <c r="AN31" s="383"/>
      <c r="AO31" s="383"/>
      <c r="AP31" s="386"/>
      <c r="AQ31" s="386"/>
      <c r="AR31" s="383"/>
      <c r="AS31" s="383"/>
      <c r="AT31" s="383"/>
      <c r="BK31" s="383"/>
    </row>
    <row r="32" spans="2:63" s="384" customFormat="1" ht="12.6" customHeight="1" x14ac:dyDescent="0.25">
      <c r="B32" s="445"/>
      <c r="C32" s="386"/>
      <c r="D32" s="470"/>
      <c r="E32" s="386"/>
      <c r="F32" s="386"/>
      <c r="G32" s="386"/>
      <c r="H32" s="386"/>
      <c r="I32" s="386"/>
      <c r="J32" s="386"/>
      <c r="K32" s="386"/>
      <c r="L32" s="386"/>
      <c r="M32" s="386"/>
      <c r="N32" s="386"/>
      <c r="O32" s="386"/>
      <c r="P32" s="386"/>
      <c r="Q32" s="386"/>
      <c r="R32" s="386"/>
      <c r="S32" s="386"/>
      <c r="T32" s="386"/>
      <c r="U32" s="386"/>
      <c r="V32" s="386"/>
      <c r="W32" s="386"/>
      <c r="X32" s="386"/>
      <c r="Y32" s="386"/>
      <c r="Z32" s="445"/>
      <c r="AA32" s="383"/>
      <c r="AB32" s="386"/>
      <c r="AC32" s="386"/>
      <c r="AD32" s="386"/>
      <c r="AE32" s="386"/>
      <c r="AF32" s="383"/>
      <c r="AG32" s="383"/>
      <c r="AH32" s="383"/>
      <c r="AI32" s="386"/>
      <c r="AJ32" s="386"/>
      <c r="AK32" s="386"/>
      <c r="AL32" s="383"/>
      <c r="AM32" s="383"/>
      <c r="AN32" s="383"/>
      <c r="AO32" s="383"/>
      <c r="AP32" s="386"/>
      <c r="AQ32" s="386"/>
      <c r="AR32" s="383"/>
      <c r="AS32" s="383"/>
      <c r="AT32" s="383"/>
      <c r="BK32" s="383"/>
    </row>
    <row r="33" spans="2:63" s="384" customFormat="1" ht="11.65" customHeight="1" x14ac:dyDescent="0.25">
      <c r="B33" s="445"/>
      <c r="C33" s="386"/>
      <c r="D33" s="470"/>
      <c r="E33" s="386"/>
      <c r="F33" s="386"/>
      <c r="G33" s="386"/>
      <c r="H33" s="386"/>
      <c r="I33" s="386"/>
      <c r="J33" s="386"/>
      <c r="K33" s="386"/>
      <c r="L33" s="386"/>
      <c r="M33" s="386"/>
      <c r="N33" s="386"/>
      <c r="O33" s="386"/>
      <c r="P33" s="386"/>
      <c r="Q33" s="386"/>
      <c r="R33" s="386"/>
      <c r="S33" s="386"/>
      <c r="T33" s="386"/>
      <c r="U33" s="386"/>
      <c r="V33" s="386"/>
      <c r="W33" s="386"/>
      <c r="X33" s="386"/>
      <c r="Y33" s="386"/>
      <c r="Z33" s="445"/>
      <c r="AA33" s="383"/>
      <c r="AB33" s="386"/>
      <c r="AC33" s="386"/>
      <c r="AD33" s="386"/>
      <c r="AE33" s="386"/>
      <c r="AF33" s="383"/>
      <c r="AG33" s="383"/>
      <c r="AH33" s="383"/>
      <c r="AI33" s="386"/>
      <c r="AJ33" s="386"/>
      <c r="AK33" s="386"/>
      <c r="AL33" s="383"/>
      <c r="AM33" s="383"/>
      <c r="AN33" s="383"/>
      <c r="AO33" s="383"/>
      <c r="AP33" s="386"/>
      <c r="AQ33" s="386"/>
      <c r="AR33" s="383"/>
      <c r="AS33" s="383"/>
      <c r="AT33" s="383"/>
      <c r="BK33" s="383"/>
    </row>
    <row r="34" spans="2:63" s="384" customFormat="1" ht="11.65" customHeight="1" x14ac:dyDescent="0.25">
      <c r="B34" s="445"/>
      <c r="C34" s="386"/>
      <c r="D34" s="470"/>
      <c r="E34" s="386"/>
      <c r="F34" s="386"/>
      <c r="G34" s="386"/>
      <c r="H34" s="386"/>
      <c r="I34" s="386"/>
      <c r="J34" s="386"/>
      <c r="K34" s="386"/>
      <c r="L34" s="386"/>
      <c r="M34" s="386"/>
      <c r="N34" s="386"/>
      <c r="O34" s="386"/>
      <c r="P34" s="386"/>
      <c r="Q34" s="386"/>
      <c r="R34" s="386"/>
      <c r="S34" s="386"/>
      <c r="T34" s="386"/>
      <c r="U34" s="386"/>
      <c r="V34" s="386"/>
      <c r="W34" s="386"/>
      <c r="X34" s="386"/>
      <c r="Y34" s="386"/>
      <c r="Z34" s="445"/>
      <c r="AA34" s="383"/>
      <c r="AB34" s="386"/>
      <c r="AC34" s="386"/>
      <c r="AD34" s="386"/>
      <c r="AE34" s="386"/>
      <c r="AF34" s="383"/>
      <c r="AG34" s="383"/>
      <c r="AH34" s="383"/>
      <c r="AI34" s="386"/>
      <c r="AJ34" s="386"/>
      <c r="AK34" s="386"/>
      <c r="AL34" s="383"/>
      <c r="AM34" s="383"/>
      <c r="AN34" s="383"/>
      <c r="AO34" s="383"/>
      <c r="AP34" s="386"/>
      <c r="AQ34" s="386"/>
      <c r="AR34" s="383"/>
      <c r="AS34" s="383"/>
      <c r="AT34" s="383"/>
      <c r="BK34" s="383"/>
    </row>
    <row r="35" spans="2:63" s="384" customFormat="1" ht="14.1" customHeight="1" x14ac:dyDescent="0.25">
      <c r="C35" s="383"/>
      <c r="D35" s="383"/>
      <c r="E35" s="383"/>
      <c r="F35" s="383"/>
      <c r="G35" s="383"/>
      <c r="H35" s="383"/>
      <c r="I35" s="383"/>
      <c r="J35" s="383"/>
      <c r="K35" s="383"/>
      <c r="L35" s="383"/>
      <c r="M35" s="383"/>
      <c r="N35" s="383"/>
      <c r="O35" s="383"/>
      <c r="P35" s="383"/>
      <c r="Q35" s="383"/>
      <c r="R35" s="383"/>
      <c r="S35" s="383"/>
      <c r="T35" s="383"/>
      <c r="U35" s="383"/>
      <c r="V35" s="383"/>
      <c r="W35" s="383"/>
      <c r="X35" s="383"/>
      <c r="Y35" s="383"/>
      <c r="Z35" s="445"/>
      <c r="AA35" s="383"/>
      <c r="AB35" s="386"/>
      <c r="AC35" s="386"/>
      <c r="AD35" s="386"/>
      <c r="AE35" s="386"/>
      <c r="AF35" s="383"/>
      <c r="AG35" s="383"/>
      <c r="AH35" s="383"/>
      <c r="AI35" s="386"/>
      <c r="AJ35" s="386"/>
      <c r="AK35" s="386"/>
      <c r="AL35" s="383"/>
      <c r="AM35" s="383"/>
      <c r="AN35" s="383"/>
      <c r="AO35" s="383"/>
      <c r="AP35" s="386"/>
      <c r="AQ35" s="386"/>
      <c r="AR35" s="383"/>
      <c r="AS35" s="383"/>
      <c r="AT35" s="383"/>
      <c r="BK35" s="383"/>
    </row>
    <row r="36" spans="2:63" s="384" customFormat="1" ht="11.65" customHeight="1" x14ac:dyDescent="0.25">
      <c r="C36" s="383"/>
      <c r="D36" s="383"/>
      <c r="E36" s="383"/>
      <c r="F36" s="383"/>
      <c r="G36" s="383"/>
      <c r="H36" s="383"/>
      <c r="I36" s="383"/>
      <c r="J36" s="383"/>
      <c r="K36" s="383"/>
      <c r="L36" s="383"/>
      <c r="M36" s="383"/>
      <c r="N36" s="383"/>
      <c r="O36" s="383"/>
      <c r="P36" s="383"/>
      <c r="Q36" s="383"/>
      <c r="R36" s="383"/>
      <c r="S36" s="383"/>
      <c r="T36" s="383"/>
      <c r="U36" s="383"/>
      <c r="V36" s="383"/>
      <c r="W36" s="383"/>
      <c r="X36" s="383"/>
      <c r="Y36" s="383"/>
      <c r="Z36" s="445"/>
      <c r="AA36" s="383"/>
      <c r="AB36" s="386"/>
      <c r="AC36" s="386"/>
      <c r="AD36" s="386"/>
      <c r="AE36" s="386"/>
      <c r="AF36" s="383"/>
      <c r="AG36" s="383"/>
      <c r="AH36" s="383"/>
      <c r="AI36" s="386"/>
      <c r="AJ36" s="386"/>
      <c r="AK36" s="386"/>
      <c r="AL36" s="383"/>
      <c r="AM36" s="383"/>
      <c r="AN36" s="383"/>
      <c r="AO36" s="383"/>
      <c r="AP36" s="386"/>
      <c r="AQ36" s="386"/>
      <c r="AR36" s="383"/>
      <c r="AS36" s="383"/>
      <c r="AT36" s="383"/>
      <c r="BK36" s="383"/>
    </row>
    <row r="37" spans="2:63" s="384" customFormat="1" ht="11.65" customHeight="1" x14ac:dyDescent="0.25">
      <c r="C37" s="383"/>
      <c r="D37" s="383"/>
      <c r="E37" s="383"/>
      <c r="F37" s="383"/>
      <c r="G37" s="383"/>
      <c r="H37" s="383"/>
      <c r="I37" s="383"/>
      <c r="J37" s="383"/>
      <c r="K37" s="383"/>
      <c r="L37" s="383"/>
      <c r="M37" s="383"/>
      <c r="N37" s="383"/>
      <c r="O37" s="383"/>
      <c r="P37" s="383"/>
      <c r="Q37" s="383"/>
      <c r="R37" s="383"/>
      <c r="S37" s="383"/>
      <c r="T37" s="383"/>
      <c r="U37" s="383"/>
      <c r="V37" s="383"/>
      <c r="W37" s="383"/>
      <c r="X37" s="383"/>
      <c r="Y37" s="383"/>
      <c r="Z37" s="445"/>
      <c r="AA37" s="383"/>
      <c r="AB37" s="386"/>
      <c r="AC37" s="386"/>
      <c r="AD37" s="386"/>
      <c r="AE37" s="386"/>
      <c r="AF37" s="383"/>
      <c r="AG37" s="383"/>
      <c r="AH37" s="383"/>
      <c r="AI37" s="386"/>
      <c r="AJ37" s="386"/>
      <c r="AK37" s="386"/>
      <c r="AL37" s="383"/>
      <c r="AM37" s="383"/>
      <c r="AN37" s="383"/>
      <c r="AO37" s="383"/>
      <c r="AP37" s="386"/>
      <c r="AQ37" s="386"/>
      <c r="AR37" s="383"/>
      <c r="AS37" s="383"/>
      <c r="AT37" s="383"/>
      <c r="BK37" s="383"/>
    </row>
    <row r="38" spans="2:63" s="384" customFormat="1" ht="11.65" customHeight="1" x14ac:dyDescent="0.25">
      <c r="C38" s="383"/>
      <c r="D38" s="383"/>
      <c r="E38" s="383"/>
      <c r="F38" s="383"/>
      <c r="G38" s="383"/>
      <c r="H38" s="383"/>
      <c r="I38" s="383"/>
      <c r="J38" s="383"/>
      <c r="K38" s="383"/>
      <c r="L38" s="383"/>
      <c r="M38" s="383"/>
      <c r="N38" s="383"/>
      <c r="O38" s="383"/>
      <c r="P38" s="383"/>
      <c r="Q38" s="383"/>
      <c r="R38" s="383"/>
      <c r="S38" s="383"/>
      <c r="T38" s="383"/>
      <c r="U38" s="383"/>
      <c r="V38" s="383"/>
      <c r="W38" s="383"/>
      <c r="X38" s="383"/>
      <c r="Y38" s="383"/>
      <c r="Z38" s="445"/>
      <c r="AA38" s="383"/>
      <c r="AB38" s="386"/>
      <c r="AC38" s="386"/>
      <c r="AD38" s="386"/>
      <c r="AE38" s="386"/>
      <c r="AF38" s="383"/>
      <c r="AG38" s="383"/>
      <c r="AH38" s="383"/>
      <c r="AI38" s="386"/>
      <c r="AJ38" s="386"/>
      <c r="AK38" s="386"/>
      <c r="AL38" s="383"/>
      <c r="AM38" s="383"/>
      <c r="AN38" s="383"/>
      <c r="AO38" s="383"/>
      <c r="AP38" s="386"/>
      <c r="AQ38" s="386"/>
      <c r="AR38" s="383"/>
      <c r="AS38" s="383"/>
      <c r="AT38" s="383"/>
      <c r="BK38" s="383"/>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0">
    <dataValidation type="list" operator="equal" allowBlank="1" showErrorMessage="1" sqref="AP16:AQ38">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6:Z38">
      <formula1>"Eficacia,Eficiencia,Efectividad,"</formula1>
      <formula2>0</formula2>
    </dataValidation>
    <dataValidation operator="equal" allowBlank="1" showErrorMessage="1" sqref="AK7">
      <formula1>0</formula1>
      <formula2>0</formula2>
    </dataValidation>
    <dataValidation type="list" operator="equal" allowBlank="1" showErrorMessage="1" sqref="AK16:AK38">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38">
      <formula1>"Alcaldía Local,Central,Sectorial,"</formula1>
      <formula2>0</formula2>
    </dataValidation>
    <dataValidation type="list" operator="equal" allowBlank="1" showErrorMessage="1" sqref="AC13:AC38">
      <formula1>"Coeficiente,Índice o razón,Porcentaje,Tasa,Valor absoluto"</formula1>
      <formula2>0</formula2>
    </dataValidation>
    <dataValidation type="list" operator="equal" allowBlank="1" showErrorMessage="1" sqref="AD13:AD38">
      <formula1>"Diario,Semanal,Mensual,Bimestral ,Trimestral,Semestral ,Anual"</formula1>
      <formula2>0</formula2>
    </dataValidation>
    <dataValidation type="list" operator="equal" allowBlank="1" showErrorMessage="1" sqref="AE13:AE38">
      <formula1>"Alta ,Media ,Baja"</formula1>
      <formula2>0</formula2>
    </dataValidation>
    <dataValidation type="list" operator="equal" allowBlank="1" showErrorMessage="1" sqref="AI13:AI38">
      <formula1>"Gestión"</formula1>
      <formula2>0</formula2>
    </dataValidation>
    <dataValidation type="list" operator="equal" allowBlank="1" showErrorMessage="1" sqref="AJ13:AJ38">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CPAD\OAP\POA\[5.3 DJC 20-01-2022.xlsx]datos'!#REF!</xm:f>
          </x14:formula1>
          <xm:sqref>AM7:AT7 AO13:AO15</xm:sqref>
        </x14:dataValidation>
        <x14:dataValidation type="list" operator="equal" allowBlank="1" showErrorMessage="1">
          <x14:formula1>
            <xm:f>'D:\AAA SDSCJ CPAD\OAP\POA\[5.3 DJC 20-01-2022.xlsx]datos'!#REF!</xm:f>
          </x14:formula1>
          <xm:sqref>AP13:AQ15</xm:sqref>
        </x14:dataValidation>
        <x14:dataValidation type="list" errorStyle="information" operator="equal" showInputMessage="1" showErrorMessage="1" prompt="Escoja el Proceso del Menú desplegable">
          <x14:formula1>
            <xm:f>'D:\AAA SDSCJ CPAD\OAP\POA\[5.3 DJC 20-01-2022.xlsx]datos'!#REF!</xm:f>
          </x14:formula1>
          <xm:sqref>D7:Z7</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0"/>
  <sheetViews>
    <sheetView showGridLines="0" zoomScale="70" zoomScaleNormal="70" workbookViewId="0">
      <pane xSplit="2" ySplit="12" topLeftCell="C13" activePane="bottomRight" state="frozen"/>
      <selection pane="topRight" activeCell="C1" sqref="C1"/>
      <selection pane="bottomLeft" activeCell="A13" sqref="A13"/>
      <selection pane="bottomRight" activeCell="BS13" sqref="BS13"/>
    </sheetView>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6" width="22.85546875" style="106" customWidth="1"/>
    <col min="47" max="48" width="20.5703125" style="106" hidden="1" customWidth="1"/>
    <col min="49" max="49" width="43.42578125" style="106" hidden="1" customWidth="1"/>
    <col min="50" max="50" width="33.7109375" style="76" hidden="1" customWidth="1"/>
    <col min="51" max="54" width="20.5703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77"/>
  </cols>
  <sheetData>
    <row r="1" spans="2:251"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c r="AV1" s="71"/>
      <c r="AW1" s="71"/>
      <c r="AX1" s="68"/>
      <c r="AY1" s="68"/>
      <c r="AZ1" s="68"/>
      <c r="BA1" s="68"/>
      <c r="BB1" s="68"/>
      <c r="BC1" s="68"/>
      <c r="BD1" s="68"/>
      <c r="BE1" s="68"/>
      <c r="BF1" s="68"/>
      <c r="BG1" s="68"/>
      <c r="BH1" s="68"/>
      <c r="BI1" s="68"/>
      <c r="BJ1" s="68"/>
      <c r="BK1" s="70"/>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2:251" ht="12" customHeight="1" x14ac:dyDescent="0.25">
      <c r="B2" s="718"/>
      <c r="C2" s="735" t="s">
        <v>0</v>
      </c>
      <c r="D2" s="735"/>
      <c r="E2" s="735"/>
      <c r="F2" s="735"/>
      <c r="G2" s="735"/>
      <c r="H2" s="735"/>
      <c r="I2" s="735"/>
      <c r="J2" s="735"/>
      <c r="K2" s="735"/>
      <c r="L2" s="735"/>
      <c r="M2" s="735"/>
      <c r="N2" s="735"/>
      <c r="O2" s="735"/>
      <c r="P2" s="735"/>
      <c r="Q2" s="735"/>
      <c r="R2" s="735" t="s">
        <v>1</v>
      </c>
      <c r="S2" s="735"/>
      <c r="T2" s="735"/>
      <c r="U2" s="735"/>
      <c r="V2" s="735"/>
      <c r="W2" s="735"/>
      <c r="X2" s="735"/>
      <c r="Y2" s="735"/>
      <c r="Z2" s="735"/>
      <c r="AA2" s="735"/>
      <c r="AB2" s="735"/>
      <c r="AC2" s="735"/>
      <c r="AD2" s="735"/>
      <c r="AE2" s="735"/>
      <c r="AF2" s="735"/>
      <c r="AG2" s="735"/>
      <c r="AH2" s="735"/>
      <c r="AI2" s="735"/>
      <c r="AJ2" s="735" t="s">
        <v>2</v>
      </c>
      <c r="AK2" s="735"/>
      <c r="AL2" s="735"/>
      <c r="AM2" s="735"/>
      <c r="AN2" s="735"/>
      <c r="AO2" s="735"/>
      <c r="AP2" s="735"/>
      <c r="AQ2" s="735"/>
      <c r="AR2" s="735"/>
      <c r="AS2" s="735"/>
      <c r="AT2" s="735"/>
      <c r="AU2" s="735"/>
      <c r="AV2" s="735" t="s">
        <v>3</v>
      </c>
      <c r="AW2" s="735"/>
      <c r="AX2" s="735"/>
      <c r="AY2" s="735"/>
      <c r="AZ2" s="735"/>
      <c r="BA2" s="735"/>
      <c r="BB2" s="735"/>
      <c r="BC2" s="735"/>
      <c r="BD2" s="735"/>
      <c r="BE2" s="735"/>
      <c r="BF2" s="735"/>
      <c r="BG2" s="735"/>
      <c r="BH2" s="735"/>
      <c r="BI2" s="735"/>
      <c r="BJ2" s="736"/>
    </row>
    <row r="3" spans="2:251" ht="12" customHeight="1" x14ac:dyDescent="0.25">
      <c r="B3" s="719"/>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t="s">
        <v>4</v>
      </c>
      <c r="AK3" s="728"/>
      <c r="AL3" s="728"/>
      <c r="AM3" s="728"/>
      <c r="AN3" s="728"/>
      <c r="AO3" s="728"/>
      <c r="AP3" s="728"/>
      <c r="AQ3" s="728"/>
      <c r="AR3" s="728"/>
      <c r="AS3" s="728"/>
      <c r="AT3" s="728"/>
      <c r="AU3" s="728"/>
      <c r="AV3" s="710">
        <v>3</v>
      </c>
      <c r="AW3" s="710"/>
      <c r="AX3" s="710"/>
      <c r="AY3" s="710"/>
      <c r="AZ3" s="710"/>
      <c r="BA3" s="710"/>
      <c r="BB3" s="710"/>
      <c r="BC3" s="710"/>
      <c r="BD3" s="710"/>
      <c r="BE3" s="710"/>
      <c r="BF3" s="710"/>
      <c r="BG3" s="710"/>
      <c r="BH3" s="710"/>
      <c r="BI3" s="710"/>
      <c r="BJ3" s="711"/>
    </row>
    <row r="4" spans="2:251" ht="12" customHeight="1" x14ac:dyDescent="0.25">
      <c r="B4" s="719"/>
      <c r="C4" s="728"/>
      <c r="D4" s="728"/>
      <c r="E4" s="728"/>
      <c r="F4" s="728"/>
      <c r="G4" s="728"/>
      <c r="H4" s="728"/>
      <c r="I4" s="728"/>
      <c r="J4" s="728"/>
      <c r="K4" s="728"/>
      <c r="L4" s="728"/>
      <c r="M4" s="728"/>
      <c r="N4" s="728"/>
      <c r="O4" s="728"/>
      <c r="P4" s="728"/>
      <c r="Q4" s="728"/>
      <c r="R4" s="728"/>
      <c r="S4" s="728"/>
      <c r="T4" s="728"/>
      <c r="U4" s="728"/>
      <c r="V4" s="728"/>
      <c r="W4" s="728"/>
      <c r="X4" s="728"/>
      <c r="Y4" s="728"/>
      <c r="Z4" s="728"/>
      <c r="AA4" s="728"/>
      <c r="AB4" s="728"/>
      <c r="AC4" s="728"/>
      <c r="AD4" s="728"/>
      <c r="AE4" s="728"/>
      <c r="AF4" s="728"/>
      <c r="AG4" s="728"/>
      <c r="AH4" s="728"/>
      <c r="AI4" s="728"/>
      <c r="AJ4" s="728" t="s">
        <v>5</v>
      </c>
      <c r="AK4" s="728"/>
      <c r="AL4" s="728"/>
      <c r="AM4" s="728"/>
      <c r="AN4" s="728"/>
      <c r="AO4" s="728"/>
      <c r="AP4" s="728"/>
      <c r="AQ4" s="728"/>
      <c r="AR4" s="728"/>
      <c r="AS4" s="728"/>
      <c r="AT4" s="728"/>
      <c r="AU4" s="728"/>
      <c r="AV4" s="738">
        <v>42741</v>
      </c>
      <c r="AW4" s="738"/>
      <c r="AX4" s="738"/>
      <c r="AY4" s="738"/>
      <c r="AZ4" s="738"/>
      <c r="BA4" s="738"/>
      <c r="BB4" s="738"/>
      <c r="BC4" s="738"/>
      <c r="BD4" s="738"/>
      <c r="BE4" s="738"/>
      <c r="BF4" s="738"/>
      <c r="BG4" s="738"/>
      <c r="BH4" s="738"/>
      <c r="BI4" s="738"/>
      <c r="BJ4" s="739"/>
    </row>
    <row r="5" spans="2:251" ht="12" customHeight="1" x14ac:dyDescent="0.25">
      <c r="B5" s="719"/>
      <c r="C5" s="728" t="s">
        <v>6</v>
      </c>
      <c r="D5" s="728"/>
      <c r="E5" s="728"/>
      <c r="F5" s="728"/>
      <c r="G5" s="728"/>
      <c r="H5" s="728"/>
      <c r="I5" s="728"/>
      <c r="J5" s="728"/>
      <c r="K5" s="728"/>
      <c r="L5" s="728"/>
      <c r="M5" s="728"/>
      <c r="N5" s="728"/>
      <c r="O5" s="728"/>
      <c r="P5" s="728"/>
      <c r="Q5" s="728"/>
      <c r="R5" s="728" t="s">
        <v>7</v>
      </c>
      <c r="S5" s="728"/>
      <c r="T5" s="728"/>
      <c r="U5" s="728"/>
      <c r="V5" s="728"/>
      <c r="W5" s="728"/>
      <c r="X5" s="728"/>
      <c r="Y5" s="728"/>
      <c r="Z5" s="728"/>
      <c r="AA5" s="728"/>
      <c r="AB5" s="728"/>
      <c r="AC5" s="728"/>
      <c r="AD5" s="728"/>
      <c r="AE5" s="728"/>
      <c r="AF5" s="728"/>
      <c r="AG5" s="728"/>
      <c r="AH5" s="728"/>
      <c r="AI5" s="728"/>
      <c r="AJ5" s="728" t="s">
        <v>8</v>
      </c>
      <c r="AK5" s="728"/>
      <c r="AL5" s="728"/>
      <c r="AM5" s="728"/>
      <c r="AN5" s="728"/>
      <c r="AO5" s="728"/>
      <c r="AP5" s="728"/>
      <c r="AQ5" s="728"/>
      <c r="AR5" s="728"/>
      <c r="AS5" s="728"/>
      <c r="AT5" s="728"/>
      <c r="AU5" s="728"/>
      <c r="AV5" s="710" t="s">
        <v>9</v>
      </c>
      <c r="AW5" s="710"/>
      <c r="AX5" s="710"/>
      <c r="AY5" s="710"/>
      <c r="AZ5" s="710"/>
      <c r="BA5" s="710"/>
      <c r="BB5" s="710"/>
      <c r="BC5" s="710"/>
      <c r="BD5" s="710"/>
      <c r="BE5" s="710"/>
      <c r="BF5" s="710"/>
      <c r="BG5" s="710"/>
      <c r="BH5" s="710"/>
      <c r="BI5" s="710"/>
      <c r="BJ5" s="711"/>
    </row>
    <row r="6" spans="2:251" ht="12" customHeight="1" x14ac:dyDescent="0.25">
      <c r="B6" s="719"/>
      <c r="C6" s="728"/>
      <c r="D6" s="728"/>
      <c r="E6" s="728"/>
      <c r="F6" s="728"/>
      <c r="G6" s="728"/>
      <c r="H6" s="728"/>
      <c r="I6" s="728"/>
      <c r="J6" s="728"/>
      <c r="K6" s="728"/>
      <c r="L6" s="728"/>
      <c r="M6" s="728"/>
      <c r="N6" s="728"/>
      <c r="O6" s="728"/>
      <c r="P6" s="728"/>
      <c r="Q6" s="728"/>
      <c r="R6" s="728"/>
      <c r="S6" s="728"/>
      <c r="T6" s="728"/>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c r="AT6" s="728"/>
      <c r="AU6" s="728"/>
      <c r="AV6" s="710"/>
      <c r="AW6" s="710"/>
      <c r="AX6" s="710"/>
      <c r="AY6" s="710"/>
      <c r="AZ6" s="710"/>
      <c r="BA6" s="710"/>
      <c r="BB6" s="710"/>
      <c r="BC6" s="710"/>
      <c r="BD6" s="710"/>
      <c r="BE6" s="710"/>
      <c r="BF6" s="710"/>
      <c r="BG6" s="710"/>
      <c r="BH6" s="710"/>
      <c r="BI6" s="710"/>
      <c r="BJ6" s="711"/>
    </row>
    <row r="7" spans="2:251" s="79" customFormat="1" ht="25.5" customHeight="1" x14ac:dyDescent="0.25">
      <c r="B7" s="740" t="s">
        <v>10</v>
      </c>
      <c r="C7" s="741"/>
      <c r="D7" s="725" t="s">
        <v>851</v>
      </c>
      <c r="E7" s="725"/>
      <c r="F7" s="725"/>
      <c r="G7" s="725"/>
      <c r="H7" s="725"/>
      <c r="I7" s="725"/>
      <c r="J7" s="725"/>
      <c r="K7" s="725"/>
      <c r="L7" s="725"/>
      <c r="M7" s="725"/>
      <c r="N7" s="725"/>
      <c r="O7" s="725"/>
      <c r="P7" s="725"/>
      <c r="Q7" s="725"/>
      <c r="R7" s="725"/>
      <c r="S7" s="725"/>
      <c r="T7" s="725"/>
      <c r="U7" s="725"/>
      <c r="V7" s="725"/>
      <c r="W7" s="725"/>
      <c r="X7" s="725"/>
      <c r="Y7" s="725"/>
      <c r="Z7" s="725"/>
      <c r="AA7" s="725" t="s">
        <v>12</v>
      </c>
      <c r="AB7" s="725"/>
      <c r="AC7" s="728" t="s">
        <v>852</v>
      </c>
      <c r="AD7" s="728"/>
      <c r="AE7" s="728"/>
      <c r="AF7" s="728"/>
      <c r="AG7" s="728"/>
      <c r="AH7" s="728"/>
      <c r="AI7" s="728"/>
      <c r="AJ7" s="728"/>
      <c r="AK7" s="727" t="s">
        <v>14</v>
      </c>
      <c r="AL7" s="727"/>
      <c r="AM7" s="716" t="s">
        <v>773</v>
      </c>
      <c r="AN7" s="716"/>
      <c r="AO7" s="716"/>
      <c r="AP7" s="716"/>
      <c r="AQ7" s="716"/>
      <c r="AR7" s="716"/>
      <c r="AS7" s="716"/>
      <c r="AT7" s="716"/>
      <c r="AU7" s="716"/>
      <c r="AV7" s="716"/>
      <c r="AW7" s="716"/>
      <c r="AX7" s="716"/>
      <c r="AY7" s="716"/>
      <c r="AZ7" s="716"/>
      <c r="BA7" s="716"/>
      <c r="BB7" s="716"/>
      <c r="BC7" s="716"/>
      <c r="BD7" s="716"/>
      <c r="BE7" s="716"/>
      <c r="BF7" s="716"/>
      <c r="BG7" s="716"/>
      <c r="BH7" s="716"/>
      <c r="BI7" s="716"/>
      <c r="BJ7" s="717"/>
      <c r="BK7" s="78"/>
    </row>
    <row r="8" spans="2:251" s="79" customFormat="1" ht="25.5" customHeight="1" x14ac:dyDescent="0.25">
      <c r="B8" s="740" t="s">
        <v>16</v>
      </c>
      <c r="C8" s="741"/>
      <c r="D8" s="716" t="s">
        <v>853</v>
      </c>
      <c r="E8" s="716"/>
      <c r="F8" s="716"/>
      <c r="G8" s="716"/>
      <c r="H8" s="716"/>
      <c r="I8" s="716"/>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c r="AI8" s="716"/>
      <c r="AJ8" s="716"/>
      <c r="AK8" s="716"/>
      <c r="AL8" s="716"/>
      <c r="AM8" s="110" t="s">
        <v>18</v>
      </c>
      <c r="AN8" s="726">
        <v>44574</v>
      </c>
      <c r="AO8" s="727"/>
      <c r="AP8" s="727"/>
      <c r="AQ8" s="727"/>
      <c r="AR8" s="727"/>
      <c r="AS8" s="727"/>
      <c r="AT8" s="727"/>
      <c r="AU8" s="716"/>
      <c r="AV8" s="716"/>
      <c r="AW8" s="716"/>
      <c r="AX8" s="716"/>
      <c r="AY8" s="716"/>
      <c r="AZ8" s="716"/>
      <c r="BA8" s="716"/>
      <c r="BB8" s="716"/>
      <c r="BC8" s="716"/>
      <c r="BD8" s="716"/>
      <c r="BE8" s="716"/>
      <c r="BF8" s="716"/>
      <c r="BG8" s="716"/>
      <c r="BH8" s="716"/>
      <c r="BI8" s="716"/>
      <c r="BJ8" s="717"/>
      <c r="BK8" s="78"/>
    </row>
    <row r="9" spans="2:251" s="79" customFormat="1" ht="25.5" customHeight="1" x14ac:dyDescent="0.25">
      <c r="B9" s="740" t="s">
        <v>176</v>
      </c>
      <c r="C9" s="741"/>
      <c r="D9" s="741"/>
      <c r="E9" s="741"/>
      <c r="F9" s="741"/>
      <c r="G9" s="741"/>
      <c r="H9" s="741"/>
      <c r="I9" s="741"/>
      <c r="J9" s="741"/>
      <c r="K9" s="741"/>
      <c r="L9" s="741"/>
      <c r="M9" s="741"/>
      <c r="N9" s="741"/>
      <c r="O9" s="741"/>
      <c r="P9" s="741"/>
      <c r="Q9" s="741"/>
      <c r="R9" s="741"/>
      <c r="S9" s="741"/>
      <c r="T9" s="741"/>
      <c r="U9" s="741"/>
      <c r="V9" s="741"/>
      <c r="W9" s="741"/>
      <c r="X9" s="741"/>
      <c r="Y9" s="741"/>
      <c r="Z9" s="741"/>
      <c r="AA9" s="741"/>
      <c r="AB9" s="741"/>
      <c r="AC9" s="741"/>
      <c r="AD9" s="741"/>
      <c r="AE9" s="741"/>
      <c r="AF9" s="741"/>
      <c r="AG9" s="741"/>
      <c r="AH9" s="741"/>
      <c r="AI9" s="741"/>
      <c r="AJ9" s="741"/>
      <c r="AK9" s="741"/>
      <c r="AL9" s="741"/>
      <c r="AM9" s="741"/>
      <c r="AN9" s="741"/>
      <c r="AO9" s="741"/>
      <c r="AP9" s="741"/>
      <c r="AQ9" s="741"/>
      <c r="AR9" s="741"/>
      <c r="AS9" s="741"/>
      <c r="AT9" s="741"/>
      <c r="AU9" s="725" t="s">
        <v>177</v>
      </c>
      <c r="AV9" s="716"/>
      <c r="AW9" s="716"/>
      <c r="AX9" s="716"/>
      <c r="AY9" s="716"/>
      <c r="AZ9" s="716"/>
      <c r="BA9" s="716"/>
      <c r="BB9" s="716"/>
      <c r="BC9" s="716"/>
      <c r="BD9" s="716"/>
      <c r="BE9" s="716"/>
      <c r="BF9" s="716"/>
      <c r="BG9" s="716"/>
      <c r="BH9" s="716"/>
      <c r="BI9" s="716"/>
      <c r="BJ9" s="717"/>
      <c r="BK9" s="78"/>
    </row>
    <row r="10" spans="2:251" s="79" customFormat="1" ht="25.5" customHeight="1" x14ac:dyDescent="0.25">
      <c r="B10" s="740"/>
      <c r="C10" s="741"/>
      <c r="D10" s="741"/>
      <c r="E10" s="741" t="s">
        <v>19</v>
      </c>
      <c r="F10" s="741"/>
      <c r="G10" s="741"/>
      <c r="H10" s="741"/>
      <c r="I10" s="741"/>
      <c r="J10" s="741"/>
      <c r="K10" s="741"/>
      <c r="L10" s="741"/>
      <c r="M10" s="741"/>
      <c r="N10" s="741"/>
      <c r="O10" s="741"/>
      <c r="P10" s="741"/>
      <c r="Q10" s="741"/>
      <c r="R10" s="741"/>
      <c r="S10" s="741"/>
      <c r="T10" s="741"/>
      <c r="U10" s="741" t="s">
        <v>20</v>
      </c>
      <c r="V10" s="741"/>
      <c r="W10" s="741"/>
      <c r="X10" s="741"/>
      <c r="Y10" s="741"/>
      <c r="Z10" s="741"/>
      <c r="AA10" s="741"/>
      <c r="AB10" s="741"/>
      <c r="AC10" s="741"/>
      <c r="AD10" s="741"/>
      <c r="AE10" s="741"/>
      <c r="AF10" s="741"/>
      <c r="AG10" s="741"/>
      <c r="AH10" s="741"/>
      <c r="AI10" s="741"/>
      <c r="AJ10" s="741"/>
      <c r="AK10" s="741"/>
      <c r="AL10" s="741"/>
      <c r="AM10" s="741"/>
      <c r="AN10" s="741"/>
      <c r="AO10" s="741"/>
      <c r="AP10" s="741"/>
      <c r="AQ10" s="741"/>
      <c r="AR10" s="741"/>
      <c r="AS10" s="741"/>
      <c r="AT10" s="741"/>
      <c r="AU10" s="716"/>
      <c r="AV10" s="716"/>
      <c r="AW10" s="716"/>
      <c r="AX10" s="716"/>
      <c r="AY10" s="716"/>
      <c r="AZ10" s="716"/>
      <c r="BA10" s="716"/>
      <c r="BB10" s="716"/>
      <c r="BC10" s="716"/>
      <c r="BD10" s="716"/>
      <c r="BE10" s="716"/>
      <c r="BF10" s="716"/>
      <c r="BG10" s="716"/>
      <c r="BH10" s="716"/>
      <c r="BI10" s="716"/>
      <c r="BJ10" s="717"/>
      <c r="BK10" s="78"/>
    </row>
    <row r="11" spans="2:251" s="81" customFormat="1" ht="22.5" customHeight="1" x14ac:dyDescent="0.25">
      <c r="B11" s="740" t="s">
        <v>21</v>
      </c>
      <c r="C11" s="741" t="s">
        <v>22</v>
      </c>
      <c r="D11" s="741" t="s">
        <v>23</v>
      </c>
      <c r="E11" s="741" t="s">
        <v>24</v>
      </c>
      <c r="F11" s="741"/>
      <c r="G11" s="741"/>
      <c r="H11" s="741" t="s">
        <v>25</v>
      </c>
      <c r="I11" s="741"/>
      <c r="J11" s="741"/>
      <c r="K11" s="741" t="s">
        <v>26</v>
      </c>
      <c r="L11" s="741"/>
      <c r="M11" s="741"/>
      <c r="N11" s="741" t="s">
        <v>27</v>
      </c>
      <c r="O11" s="741"/>
      <c r="P11" s="741"/>
      <c r="Q11" s="741" t="s">
        <v>28</v>
      </c>
      <c r="R11" s="741"/>
      <c r="S11" s="741"/>
      <c r="T11" s="112" t="s">
        <v>29</v>
      </c>
      <c r="U11" s="741" t="s">
        <v>30</v>
      </c>
      <c r="V11" s="741" t="s">
        <v>31</v>
      </c>
      <c r="W11" s="741" t="s">
        <v>32</v>
      </c>
      <c r="X11" s="741" t="s">
        <v>33</v>
      </c>
      <c r="Y11" s="741"/>
      <c r="Z11" s="742" t="s">
        <v>34</v>
      </c>
      <c r="AA11" s="741" t="s">
        <v>35</v>
      </c>
      <c r="AB11" s="741" t="s">
        <v>36</v>
      </c>
      <c r="AC11" s="741" t="s">
        <v>37</v>
      </c>
      <c r="AD11" s="741" t="s">
        <v>38</v>
      </c>
      <c r="AE11" s="741" t="s">
        <v>39</v>
      </c>
      <c r="AF11" s="741" t="s">
        <v>40</v>
      </c>
      <c r="AG11" s="741"/>
      <c r="AH11" s="741"/>
      <c r="AI11" s="741" t="s">
        <v>41</v>
      </c>
      <c r="AJ11" s="741" t="s">
        <v>42</v>
      </c>
      <c r="AK11" s="741" t="s">
        <v>43</v>
      </c>
      <c r="AL11" s="741"/>
      <c r="AM11" s="741"/>
      <c r="AN11" s="741"/>
      <c r="AO11" s="741"/>
      <c r="AP11" s="741"/>
      <c r="AQ11" s="741"/>
      <c r="AR11" s="725" t="s">
        <v>44</v>
      </c>
      <c r="AS11" s="741" t="s">
        <v>45</v>
      </c>
      <c r="AT11" s="741" t="s">
        <v>46</v>
      </c>
      <c r="AU11" s="779" t="s">
        <v>47</v>
      </c>
      <c r="AV11" s="779" t="s">
        <v>47</v>
      </c>
      <c r="AW11" s="779" t="s">
        <v>47</v>
      </c>
      <c r="AX11" s="779" t="s">
        <v>47</v>
      </c>
      <c r="AY11" s="779" t="s">
        <v>48</v>
      </c>
      <c r="AZ11" s="779" t="s">
        <v>47</v>
      </c>
      <c r="BA11" s="779" t="s">
        <v>47</v>
      </c>
      <c r="BB11" s="779" t="s">
        <v>47</v>
      </c>
      <c r="BC11" s="779" t="s">
        <v>49</v>
      </c>
      <c r="BD11" s="779" t="s">
        <v>49</v>
      </c>
      <c r="BE11" s="779" t="s">
        <v>49</v>
      </c>
      <c r="BF11" s="779" t="s">
        <v>49</v>
      </c>
      <c r="BG11" s="779" t="s">
        <v>50</v>
      </c>
      <c r="BH11" s="779" t="s">
        <v>49</v>
      </c>
      <c r="BI11" s="779" t="s">
        <v>49</v>
      </c>
      <c r="BJ11" s="780" t="s">
        <v>49</v>
      </c>
      <c r="BK11" s="80"/>
    </row>
    <row r="12" spans="2:251" s="81" customFormat="1" ht="30" customHeight="1" x14ac:dyDescent="0.25">
      <c r="B12" s="740"/>
      <c r="C12" s="741"/>
      <c r="D12" s="741"/>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41"/>
      <c r="V12" s="741"/>
      <c r="W12" s="741"/>
      <c r="X12" s="112" t="s">
        <v>54</v>
      </c>
      <c r="Y12" s="112" t="s">
        <v>55</v>
      </c>
      <c r="Z12" s="742"/>
      <c r="AA12" s="741"/>
      <c r="AB12" s="741"/>
      <c r="AC12" s="741"/>
      <c r="AD12" s="741"/>
      <c r="AE12" s="741"/>
      <c r="AF12" s="112" t="s">
        <v>56</v>
      </c>
      <c r="AG12" s="112" t="s">
        <v>57</v>
      </c>
      <c r="AH12" s="112" t="s">
        <v>58</v>
      </c>
      <c r="AI12" s="741"/>
      <c r="AJ12" s="741"/>
      <c r="AK12" s="112" t="s">
        <v>59</v>
      </c>
      <c r="AL12" s="112" t="s">
        <v>60</v>
      </c>
      <c r="AM12" s="112" t="s">
        <v>61</v>
      </c>
      <c r="AN12" s="112" t="s">
        <v>62</v>
      </c>
      <c r="AO12" s="112" t="s">
        <v>63</v>
      </c>
      <c r="AP12" s="112" t="s">
        <v>64</v>
      </c>
      <c r="AQ12" s="112" t="s">
        <v>65</v>
      </c>
      <c r="AR12" s="725"/>
      <c r="AS12" s="741"/>
      <c r="AT12" s="741"/>
      <c r="AU12" s="380" t="s">
        <v>66</v>
      </c>
      <c r="AV12" s="380" t="s">
        <v>67</v>
      </c>
      <c r="AW12" s="380" t="s">
        <v>68</v>
      </c>
      <c r="AX12" s="380" t="s">
        <v>69</v>
      </c>
      <c r="AY12" s="380" t="s">
        <v>66</v>
      </c>
      <c r="AZ12" s="380" t="s">
        <v>67</v>
      </c>
      <c r="BA12" s="380" t="s">
        <v>68</v>
      </c>
      <c r="BB12" s="380" t="s">
        <v>69</v>
      </c>
      <c r="BC12" s="380" t="s">
        <v>66</v>
      </c>
      <c r="BD12" s="380" t="s">
        <v>67</v>
      </c>
      <c r="BE12" s="380" t="s">
        <v>68</v>
      </c>
      <c r="BF12" s="380" t="s">
        <v>69</v>
      </c>
      <c r="BG12" s="380" t="s">
        <v>66</v>
      </c>
      <c r="BH12" s="380" t="s">
        <v>67</v>
      </c>
      <c r="BI12" s="380" t="s">
        <v>68</v>
      </c>
      <c r="BJ12" s="381" t="s">
        <v>70</v>
      </c>
      <c r="BK12" s="80"/>
    </row>
    <row r="13" spans="2:251" s="136" customFormat="1" ht="114" customHeight="1" x14ac:dyDescent="0.25">
      <c r="B13" s="116">
        <v>1</v>
      </c>
      <c r="C13" s="117" t="s">
        <v>854</v>
      </c>
      <c r="D13" s="118">
        <v>0.2</v>
      </c>
      <c r="E13" s="343">
        <v>0.25</v>
      </c>
      <c r="F13" s="120"/>
      <c r="G13" s="121">
        <f>IF(ISERROR(F13/E13),"",(F13/E13))</f>
        <v>0</v>
      </c>
      <c r="H13" s="120">
        <v>0.25</v>
      </c>
      <c r="I13" s="120"/>
      <c r="J13" s="121">
        <f>IF(ISERROR(I13/H13),"",(I13/H13))</f>
        <v>0</v>
      </c>
      <c r="K13" s="120">
        <v>0.25</v>
      </c>
      <c r="L13" s="120"/>
      <c r="M13" s="121">
        <f>IF(ISERROR(L13/K13),"",(L13/K13))</f>
        <v>0</v>
      </c>
      <c r="N13" s="120">
        <v>0.25</v>
      </c>
      <c r="O13" s="120"/>
      <c r="P13" s="121">
        <f>IF(ISERROR(O13/N13),"",(O13/N13))</f>
        <v>0</v>
      </c>
      <c r="Q13" s="120">
        <f>SUM(E13,H13,K13,N13)</f>
        <v>1</v>
      </c>
      <c r="R13" s="343">
        <f t="shared" ref="R13:R17" si="0">SUM(F13,I13,L13,O13)</f>
        <v>0</v>
      </c>
      <c r="S13" s="122">
        <f>IF((IF(ISERROR(R13/Q13),0,(R13/Q13)))&gt;1,1,(IF(ISERROR(R13/Q13),0,(R13/Q13))))</f>
        <v>0</v>
      </c>
      <c r="T13" s="122">
        <f>S13*D13</f>
        <v>0</v>
      </c>
      <c r="U13" s="117" t="s">
        <v>855</v>
      </c>
      <c r="V13" s="117" t="s">
        <v>856</v>
      </c>
      <c r="W13" s="121" t="s">
        <v>857</v>
      </c>
      <c r="X13" s="121" t="s">
        <v>858</v>
      </c>
      <c r="Y13" s="121" t="s">
        <v>859</v>
      </c>
      <c r="Z13" s="124" t="s">
        <v>77</v>
      </c>
      <c r="AA13" s="121" t="s">
        <v>860</v>
      </c>
      <c r="AB13" s="124" t="s">
        <v>79</v>
      </c>
      <c r="AC13" s="124" t="s">
        <v>185</v>
      </c>
      <c r="AD13" s="124" t="s">
        <v>80</v>
      </c>
      <c r="AE13" s="124" t="s">
        <v>100</v>
      </c>
      <c r="AF13" s="125" t="s">
        <v>861</v>
      </c>
      <c r="AG13" s="124">
        <v>2022</v>
      </c>
      <c r="AH13" s="124">
        <v>2022</v>
      </c>
      <c r="AI13" s="124" t="s">
        <v>83</v>
      </c>
      <c r="AJ13" s="124" t="s">
        <v>118</v>
      </c>
      <c r="AK13" s="117" t="s">
        <v>85</v>
      </c>
      <c r="AL13" s="126"/>
      <c r="AM13" s="127"/>
      <c r="AN13" s="126"/>
      <c r="AO13" s="126"/>
      <c r="AP13" s="126"/>
      <c r="AQ13" s="126"/>
      <c r="AR13" s="123" t="s">
        <v>862</v>
      </c>
      <c r="AS13" s="123"/>
      <c r="AT13" s="128" t="s">
        <v>852</v>
      </c>
      <c r="AU13" s="328">
        <f>+E13</f>
        <v>0.25</v>
      </c>
      <c r="AV13" s="329">
        <f>+I13</f>
        <v>0</v>
      </c>
      <c r="AW13" s="131"/>
      <c r="AX13" s="131"/>
      <c r="AY13" s="328">
        <f>+H13</f>
        <v>0.25</v>
      </c>
      <c r="AZ13" s="328">
        <f>+I13</f>
        <v>0</v>
      </c>
      <c r="BA13" s="123"/>
      <c r="BB13" s="123"/>
      <c r="BC13" s="329">
        <f>+K13</f>
        <v>0.25</v>
      </c>
      <c r="BD13" s="329">
        <f>+L13</f>
        <v>0</v>
      </c>
      <c r="BE13" s="131"/>
      <c r="BF13" s="131"/>
      <c r="BG13" s="330">
        <f>+N13</f>
        <v>0.25</v>
      </c>
      <c r="BH13" s="330">
        <f>+O13</f>
        <v>0</v>
      </c>
      <c r="BI13" s="134"/>
      <c r="BJ13" s="135"/>
    </row>
    <row r="14" spans="2:251" s="136" customFormat="1" ht="72" customHeight="1" x14ac:dyDescent="0.25">
      <c r="B14" s="116">
        <v>2</v>
      </c>
      <c r="C14" s="117" t="s">
        <v>863</v>
      </c>
      <c r="D14" s="118">
        <v>0.2</v>
      </c>
      <c r="E14" s="120">
        <v>0.25</v>
      </c>
      <c r="F14" s="120"/>
      <c r="G14" s="121">
        <f>IF(ISERROR(F14/E14),"",(F14/E14))</f>
        <v>0</v>
      </c>
      <c r="H14" s="120">
        <v>0.25</v>
      </c>
      <c r="I14" s="120"/>
      <c r="J14" s="121">
        <f>IF(ISERROR(I14/H14),"",(I14/H14))</f>
        <v>0</v>
      </c>
      <c r="K14" s="120">
        <v>0.25</v>
      </c>
      <c r="L14" s="120"/>
      <c r="M14" s="121">
        <f>IF(ISERROR(L14/K14),"",(L14/K14))</f>
        <v>0</v>
      </c>
      <c r="N14" s="120">
        <v>0.25</v>
      </c>
      <c r="O14" s="120"/>
      <c r="P14" s="121">
        <f>IF(ISERROR(O14/N14),"",(O14/N14))</f>
        <v>0</v>
      </c>
      <c r="Q14" s="120">
        <f t="shared" ref="Q14:Q17" si="1">SUM(E14,H14,K14,N14)</f>
        <v>1</v>
      </c>
      <c r="R14" s="343">
        <f t="shared" si="0"/>
        <v>0</v>
      </c>
      <c r="S14" s="122">
        <f>IF((IF(ISERROR(R14/Q14),0,(R14/Q14)))&gt;1,1,(IF(ISERROR(R14/Q14),0,(R14/Q14))))</f>
        <v>0</v>
      </c>
      <c r="T14" s="122">
        <f t="shared" ref="T14:T17" si="2">S14*D14</f>
        <v>0</v>
      </c>
      <c r="U14" s="117" t="s">
        <v>864</v>
      </c>
      <c r="V14" s="117" t="s">
        <v>865</v>
      </c>
      <c r="W14" s="121" t="s">
        <v>857</v>
      </c>
      <c r="X14" s="121" t="s">
        <v>866</v>
      </c>
      <c r="Y14" s="121" t="s">
        <v>867</v>
      </c>
      <c r="Z14" s="124" t="s">
        <v>77</v>
      </c>
      <c r="AA14" s="121" t="s">
        <v>868</v>
      </c>
      <c r="AB14" s="124" t="s">
        <v>79</v>
      </c>
      <c r="AC14" s="124" t="s">
        <v>185</v>
      </c>
      <c r="AD14" s="124" t="s">
        <v>80</v>
      </c>
      <c r="AE14" s="124" t="s">
        <v>100</v>
      </c>
      <c r="AF14" s="124" t="s">
        <v>869</v>
      </c>
      <c r="AG14" s="124">
        <v>2022</v>
      </c>
      <c r="AH14" s="124">
        <v>2022</v>
      </c>
      <c r="AI14" s="124" t="s">
        <v>83</v>
      </c>
      <c r="AJ14" s="124" t="s">
        <v>118</v>
      </c>
      <c r="AK14" s="117" t="s">
        <v>85</v>
      </c>
      <c r="AL14" s="126"/>
      <c r="AM14" s="127"/>
      <c r="AN14" s="126"/>
      <c r="AO14" s="126"/>
      <c r="AP14" s="126"/>
      <c r="AQ14" s="126"/>
      <c r="AR14" s="123" t="s">
        <v>870</v>
      </c>
      <c r="AS14" s="123"/>
      <c r="AT14" s="128" t="s">
        <v>852</v>
      </c>
      <c r="AU14" s="328">
        <f t="shared" ref="AU14:AU17" si="3">+E14</f>
        <v>0.25</v>
      </c>
      <c r="AV14" s="329">
        <f t="shared" ref="AV14:AV17" si="4">+I14</f>
        <v>0</v>
      </c>
      <c r="AW14" s="131"/>
      <c r="AX14" s="131"/>
      <c r="AY14" s="328">
        <f t="shared" ref="AY14:AZ17" si="5">+H14</f>
        <v>0.25</v>
      </c>
      <c r="AZ14" s="328">
        <f t="shared" si="5"/>
        <v>0</v>
      </c>
      <c r="BA14" s="123"/>
      <c r="BB14" s="123"/>
      <c r="BC14" s="329">
        <f t="shared" ref="BC14:BD17" si="6">+K14</f>
        <v>0.25</v>
      </c>
      <c r="BD14" s="329">
        <f t="shared" si="6"/>
        <v>0</v>
      </c>
      <c r="BE14" s="131"/>
      <c r="BF14" s="131"/>
      <c r="BG14" s="330">
        <f t="shared" ref="BG14:BH17" si="7">+N14</f>
        <v>0.25</v>
      </c>
      <c r="BH14" s="330">
        <f t="shared" si="7"/>
        <v>0</v>
      </c>
      <c r="BI14" s="134"/>
      <c r="BJ14" s="139"/>
    </row>
    <row r="15" spans="2:251" s="136" customFormat="1" ht="72" customHeight="1" x14ac:dyDescent="0.25">
      <c r="B15" s="116">
        <v>3</v>
      </c>
      <c r="C15" s="117" t="s">
        <v>871</v>
      </c>
      <c r="D15" s="118">
        <v>0.2</v>
      </c>
      <c r="E15" s="120">
        <v>0.1</v>
      </c>
      <c r="F15" s="120"/>
      <c r="G15" s="121">
        <f t="shared" ref="G15:G17" si="8">IF(ISERROR(F15/E15),"",(F15/E15))</f>
        <v>0</v>
      </c>
      <c r="H15" s="120">
        <v>0.3</v>
      </c>
      <c r="I15" s="120"/>
      <c r="J15" s="121">
        <f t="shared" ref="J15:J17" si="9">IF(ISERROR(I15/H15),"",(I15/H15))</f>
        <v>0</v>
      </c>
      <c r="K15" s="120">
        <v>0.3</v>
      </c>
      <c r="L15" s="120"/>
      <c r="M15" s="121">
        <f t="shared" ref="M15:M17" si="10">IF(ISERROR(L15/K15),"",(L15/K15))</f>
        <v>0</v>
      </c>
      <c r="N15" s="120">
        <v>0.3</v>
      </c>
      <c r="O15" s="120"/>
      <c r="P15" s="121">
        <f t="shared" ref="P15:P17" si="11">IF(ISERROR(O15/N15),"",(O15/N15))</f>
        <v>0</v>
      </c>
      <c r="Q15" s="120">
        <f t="shared" si="1"/>
        <v>1</v>
      </c>
      <c r="R15" s="343">
        <f t="shared" si="0"/>
        <v>0</v>
      </c>
      <c r="S15" s="122">
        <f t="shared" ref="S15:S17" si="12">IF((IF(ISERROR(R15/Q15),0,(R15/Q15)))&gt;1,1,(IF(ISERROR(R15/Q15),0,(R15/Q15))))</f>
        <v>0</v>
      </c>
      <c r="T15" s="122">
        <f t="shared" si="2"/>
        <v>0</v>
      </c>
      <c r="U15" s="117" t="s">
        <v>872</v>
      </c>
      <c r="V15" s="117" t="s">
        <v>873</v>
      </c>
      <c r="W15" s="121" t="s">
        <v>874</v>
      </c>
      <c r="X15" s="121" t="s">
        <v>875</v>
      </c>
      <c r="Y15" s="121" t="s">
        <v>876</v>
      </c>
      <c r="Z15" s="124" t="s">
        <v>77</v>
      </c>
      <c r="AA15" s="121" t="s">
        <v>877</v>
      </c>
      <c r="AB15" s="124" t="s">
        <v>79</v>
      </c>
      <c r="AC15" s="124" t="s">
        <v>185</v>
      </c>
      <c r="AD15" s="124" t="s">
        <v>80</v>
      </c>
      <c r="AE15" s="124" t="s">
        <v>100</v>
      </c>
      <c r="AF15" s="124" t="s">
        <v>878</v>
      </c>
      <c r="AG15" s="124">
        <v>2022</v>
      </c>
      <c r="AH15" s="124">
        <v>2022</v>
      </c>
      <c r="AI15" s="124" t="s">
        <v>83</v>
      </c>
      <c r="AJ15" s="124" t="s">
        <v>84</v>
      </c>
      <c r="AK15" s="117" t="s">
        <v>85</v>
      </c>
      <c r="AL15" s="126"/>
      <c r="AM15" s="127"/>
      <c r="AN15" s="126"/>
      <c r="AO15" s="126"/>
      <c r="AP15" s="126" t="s">
        <v>188</v>
      </c>
      <c r="AQ15" s="126" t="s">
        <v>879</v>
      </c>
      <c r="AR15" s="123" t="s">
        <v>880</v>
      </c>
      <c r="AS15" s="123"/>
      <c r="AT15" s="128" t="s">
        <v>852</v>
      </c>
      <c r="AU15" s="328">
        <f t="shared" si="3"/>
        <v>0.1</v>
      </c>
      <c r="AV15" s="329">
        <f t="shared" si="4"/>
        <v>0</v>
      </c>
      <c r="AW15" s="131"/>
      <c r="AX15" s="131"/>
      <c r="AY15" s="328">
        <f t="shared" si="5"/>
        <v>0.3</v>
      </c>
      <c r="AZ15" s="328">
        <f t="shared" si="5"/>
        <v>0</v>
      </c>
      <c r="BA15" s="123"/>
      <c r="BB15" s="123"/>
      <c r="BC15" s="329">
        <f t="shared" si="6"/>
        <v>0.3</v>
      </c>
      <c r="BD15" s="329">
        <f t="shared" si="6"/>
        <v>0</v>
      </c>
      <c r="BE15" s="131"/>
      <c r="BF15" s="131"/>
      <c r="BG15" s="330">
        <f t="shared" si="7"/>
        <v>0.3</v>
      </c>
      <c r="BH15" s="330">
        <f t="shared" si="7"/>
        <v>0</v>
      </c>
      <c r="BI15" s="134"/>
      <c r="BJ15" s="139"/>
    </row>
    <row r="16" spans="2:251" s="136" customFormat="1" ht="72" customHeight="1" x14ac:dyDescent="0.25">
      <c r="B16" s="116">
        <v>4</v>
      </c>
      <c r="C16" s="117" t="s">
        <v>1062</v>
      </c>
      <c r="D16" s="118">
        <v>0.2</v>
      </c>
      <c r="E16" s="120">
        <v>0.1</v>
      </c>
      <c r="F16" s="120"/>
      <c r="G16" s="121">
        <f t="shared" si="8"/>
        <v>0</v>
      </c>
      <c r="H16" s="120">
        <v>0.3</v>
      </c>
      <c r="I16" s="120"/>
      <c r="J16" s="121">
        <f t="shared" si="9"/>
        <v>0</v>
      </c>
      <c r="K16" s="120">
        <v>0.3</v>
      </c>
      <c r="L16" s="120"/>
      <c r="M16" s="121">
        <f t="shared" si="10"/>
        <v>0</v>
      </c>
      <c r="N16" s="120">
        <v>0.3</v>
      </c>
      <c r="O16" s="120"/>
      <c r="P16" s="121">
        <f t="shared" si="11"/>
        <v>0</v>
      </c>
      <c r="Q16" s="120">
        <f t="shared" si="1"/>
        <v>1</v>
      </c>
      <c r="R16" s="343">
        <f t="shared" si="0"/>
        <v>0</v>
      </c>
      <c r="S16" s="122">
        <f t="shared" si="12"/>
        <v>0</v>
      </c>
      <c r="T16" s="122">
        <f t="shared" si="2"/>
        <v>0</v>
      </c>
      <c r="U16" s="117" t="s">
        <v>881</v>
      </c>
      <c r="V16" s="117" t="s">
        <v>882</v>
      </c>
      <c r="W16" s="121" t="s">
        <v>883</v>
      </c>
      <c r="X16" s="121" t="s">
        <v>884</v>
      </c>
      <c r="Y16" s="121" t="s">
        <v>885</v>
      </c>
      <c r="Z16" s="124" t="s">
        <v>77</v>
      </c>
      <c r="AA16" s="121" t="s">
        <v>886</v>
      </c>
      <c r="AB16" s="124" t="s">
        <v>79</v>
      </c>
      <c r="AC16" s="124" t="s">
        <v>74</v>
      </c>
      <c r="AD16" s="124" t="s">
        <v>80</v>
      </c>
      <c r="AE16" s="124" t="s">
        <v>100</v>
      </c>
      <c r="AF16" s="124" t="s">
        <v>887</v>
      </c>
      <c r="AG16" s="124">
        <v>2022</v>
      </c>
      <c r="AH16" s="124">
        <v>2022</v>
      </c>
      <c r="AI16" s="124" t="s">
        <v>83</v>
      </c>
      <c r="AJ16" s="124" t="s">
        <v>84</v>
      </c>
      <c r="AK16" s="117" t="s">
        <v>85</v>
      </c>
      <c r="AL16" s="126"/>
      <c r="AM16" s="127"/>
      <c r="AN16" s="126"/>
      <c r="AO16" s="126"/>
      <c r="AP16" s="126" t="s">
        <v>188</v>
      </c>
      <c r="AQ16" s="126" t="s">
        <v>879</v>
      </c>
      <c r="AR16" s="123" t="s">
        <v>880</v>
      </c>
      <c r="AS16" s="123"/>
      <c r="AT16" s="128" t="s">
        <v>852</v>
      </c>
      <c r="AU16" s="328">
        <f t="shared" si="3"/>
        <v>0.1</v>
      </c>
      <c r="AV16" s="329">
        <f t="shared" si="4"/>
        <v>0</v>
      </c>
      <c r="AW16" s="131"/>
      <c r="AX16" s="131"/>
      <c r="AY16" s="328">
        <f t="shared" si="5"/>
        <v>0.3</v>
      </c>
      <c r="AZ16" s="328">
        <f t="shared" si="5"/>
        <v>0</v>
      </c>
      <c r="BA16" s="123"/>
      <c r="BB16" s="123"/>
      <c r="BC16" s="329">
        <f t="shared" si="6"/>
        <v>0.3</v>
      </c>
      <c r="BD16" s="329">
        <f t="shared" si="6"/>
        <v>0</v>
      </c>
      <c r="BE16" s="131"/>
      <c r="BF16" s="131"/>
      <c r="BG16" s="330">
        <f t="shared" si="7"/>
        <v>0.3</v>
      </c>
      <c r="BH16" s="330">
        <f t="shared" si="7"/>
        <v>0</v>
      </c>
      <c r="BI16" s="134"/>
      <c r="BJ16" s="139"/>
    </row>
    <row r="17" spans="2:63" s="136" customFormat="1" ht="72.75" customHeight="1" thickBot="1" x14ac:dyDescent="0.3">
      <c r="B17" s="140">
        <v>5</v>
      </c>
      <c r="C17" s="141" t="s">
        <v>888</v>
      </c>
      <c r="D17" s="142">
        <v>0.2</v>
      </c>
      <c r="E17" s="143">
        <v>0.1</v>
      </c>
      <c r="F17" s="143"/>
      <c r="G17" s="144">
        <f t="shared" si="8"/>
        <v>0</v>
      </c>
      <c r="H17" s="143">
        <v>0.3</v>
      </c>
      <c r="I17" s="143"/>
      <c r="J17" s="144">
        <f t="shared" si="9"/>
        <v>0</v>
      </c>
      <c r="K17" s="143">
        <v>0.3</v>
      </c>
      <c r="L17" s="143"/>
      <c r="M17" s="144">
        <f t="shared" si="10"/>
        <v>0</v>
      </c>
      <c r="N17" s="143">
        <v>0.3</v>
      </c>
      <c r="O17" s="143"/>
      <c r="P17" s="144">
        <f t="shared" si="11"/>
        <v>0</v>
      </c>
      <c r="Q17" s="143">
        <f t="shared" si="1"/>
        <v>1</v>
      </c>
      <c r="R17" s="350">
        <f t="shared" si="0"/>
        <v>0</v>
      </c>
      <c r="S17" s="145">
        <f t="shared" si="12"/>
        <v>0</v>
      </c>
      <c r="T17" s="145">
        <f t="shared" si="2"/>
        <v>0</v>
      </c>
      <c r="U17" s="141" t="s">
        <v>889</v>
      </c>
      <c r="V17" s="141" t="s">
        <v>890</v>
      </c>
      <c r="W17" s="144" t="s">
        <v>891</v>
      </c>
      <c r="X17" s="146" t="s">
        <v>892</v>
      </c>
      <c r="Y17" s="146" t="s">
        <v>893</v>
      </c>
      <c r="Z17" s="147" t="s">
        <v>371</v>
      </c>
      <c r="AA17" s="146" t="s">
        <v>889</v>
      </c>
      <c r="AB17" s="147" t="s">
        <v>79</v>
      </c>
      <c r="AC17" s="147" t="s">
        <v>74</v>
      </c>
      <c r="AD17" s="147" t="s">
        <v>80</v>
      </c>
      <c r="AE17" s="147" t="s">
        <v>100</v>
      </c>
      <c r="AF17" s="149" t="s">
        <v>887</v>
      </c>
      <c r="AG17" s="147">
        <v>2022</v>
      </c>
      <c r="AH17" s="147">
        <v>2022</v>
      </c>
      <c r="AI17" s="147" t="s">
        <v>83</v>
      </c>
      <c r="AJ17" s="147" t="s">
        <v>84</v>
      </c>
      <c r="AK17" s="141" t="s">
        <v>85</v>
      </c>
      <c r="AL17" s="150"/>
      <c r="AM17" s="150"/>
      <c r="AN17" s="150"/>
      <c r="AO17" s="150"/>
      <c r="AP17" s="150" t="s">
        <v>188</v>
      </c>
      <c r="AQ17" s="150" t="s">
        <v>879</v>
      </c>
      <c r="AR17" s="146" t="s">
        <v>880</v>
      </c>
      <c r="AS17" s="146"/>
      <c r="AT17" s="151" t="s">
        <v>852</v>
      </c>
      <c r="AU17" s="332">
        <f t="shared" si="3"/>
        <v>0.1</v>
      </c>
      <c r="AV17" s="333">
        <f t="shared" si="4"/>
        <v>0</v>
      </c>
      <c r="AW17" s="154"/>
      <c r="AX17" s="154"/>
      <c r="AY17" s="332">
        <f t="shared" si="5"/>
        <v>0.3</v>
      </c>
      <c r="AZ17" s="332">
        <f t="shared" si="5"/>
        <v>0</v>
      </c>
      <c r="BA17" s="146"/>
      <c r="BB17" s="146"/>
      <c r="BC17" s="333">
        <f t="shared" si="6"/>
        <v>0.3</v>
      </c>
      <c r="BD17" s="333">
        <f t="shared" si="6"/>
        <v>0</v>
      </c>
      <c r="BE17" s="154"/>
      <c r="BF17" s="154"/>
      <c r="BG17" s="334">
        <f t="shared" si="7"/>
        <v>0.3</v>
      </c>
      <c r="BH17" s="334">
        <f t="shared" si="7"/>
        <v>0</v>
      </c>
      <c r="BI17" s="157"/>
      <c r="BJ17" s="158"/>
    </row>
    <row r="18" spans="2:63" s="106" customFormat="1" ht="11.65" customHeight="1" x14ac:dyDescent="0.25">
      <c r="B18" s="102"/>
      <c r="C18" s="103"/>
      <c r="D18" s="104">
        <f>SUM(D13:D17)</f>
        <v>1</v>
      </c>
      <c r="E18" s="78"/>
      <c r="F18" s="78"/>
      <c r="G18" s="78"/>
      <c r="H18" s="78"/>
      <c r="I18" s="78"/>
      <c r="J18" s="78"/>
      <c r="K18" s="78"/>
      <c r="L18" s="78"/>
      <c r="M18" s="78"/>
      <c r="N18" s="78"/>
      <c r="O18" s="78"/>
      <c r="P18" s="78"/>
      <c r="Q18" s="78"/>
      <c r="R18" s="78"/>
      <c r="S18" s="78"/>
      <c r="T18" s="78"/>
      <c r="U18" s="103"/>
      <c r="V18" s="103"/>
      <c r="W18" s="78"/>
      <c r="X18" s="78"/>
      <c r="Y18" s="78"/>
      <c r="Z18" s="102"/>
      <c r="AA18" s="75"/>
      <c r="AB18" s="78"/>
      <c r="AC18" s="78"/>
      <c r="AD18" s="78"/>
      <c r="AE18" s="78"/>
      <c r="AF18" s="75"/>
      <c r="AG18" s="75"/>
      <c r="AH18" s="75"/>
      <c r="AI18" s="78"/>
      <c r="AJ18" s="78"/>
      <c r="AK18" s="103"/>
      <c r="AL18" s="105"/>
      <c r="AM18" s="105"/>
      <c r="AN18" s="105"/>
      <c r="AO18" s="105"/>
      <c r="AP18" s="103"/>
      <c r="AQ18" s="103"/>
      <c r="AR18" s="75"/>
      <c r="AS18" s="75"/>
      <c r="AT18" s="75"/>
      <c r="BE18" s="159"/>
      <c r="BF18" s="106">
        <f>12+4+2+6+6+11+4+1+5+2+5+5+8+5</f>
        <v>76</v>
      </c>
      <c r="BK18" s="75"/>
    </row>
    <row r="19" spans="2:63" s="106" customFormat="1" ht="11.65" customHeight="1" x14ac:dyDescent="0.25">
      <c r="B19" s="102"/>
      <c r="C19" s="103"/>
      <c r="D19" s="104"/>
      <c r="E19" s="78"/>
      <c r="F19" s="78"/>
      <c r="G19" s="78"/>
      <c r="H19" s="78"/>
      <c r="I19" s="78"/>
      <c r="J19" s="78"/>
      <c r="K19" s="78"/>
      <c r="L19" s="78"/>
      <c r="M19" s="78"/>
      <c r="N19" s="78"/>
      <c r="O19" s="78"/>
      <c r="P19" s="78"/>
      <c r="Q19" s="78"/>
      <c r="R19" s="78"/>
      <c r="S19" s="78"/>
      <c r="T19" s="78"/>
      <c r="U19" s="103"/>
      <c r="V19" s="103"/>
      <c r="W19" s="78"/>
      <c r="X19" s="78"/>
      <c r="Y19" s="78"/>
      <c r="Z19" s="102"/>
      <c r="AA19" s="75"/>
      <c r="AB19" s="78"/>
      <c r="AC19" s="78"/>
      <c r="AD19" s="78"/>
      <c r="AE19" s="78"/>
      <c r="AF19" s="75"/>
      <c r="AG19" s="75"/>
      <c r="AH19" s="75"/>
      <c r="AI19" s="78"/>
      <c r="AJ19" s="78"/>
      <c r="AK19" s="103"/>
      <c r="AL19" s="105"/>
      <c r="AM19" s="105"/>
      <c r="AN19" s="105"/>
      <c r="AO19" s="105"/>
      <c r="AP19" s="103"/>
      <c r="AQ19" s="103"/>
      <c r="AR19" s="75"/>
      <c r="AS19" s="75"/>
      <c r="AT19" s="75"/>
      <c r="BE19" s="159"/>
      <c r="BK19" s="75"/>
    </row>
    <row r="20" spans="2:63" s="106" customFormat="1" ht="11.65" customHeight="1" x14ac:dyDescent="0.25">
      <c r="B20" s="102"/>
      <c r="C20" s="160"/>
      <c r="D20" s="104"/>
      <c r="E20" s="78"/>
      <c r="F20" s="78"/>
      <c r="G20" s="78"/>
      <c r="H20" s="78"/>
      <c r="I20" s="78"/>
      <c r="J20" s="78"/>
      <c r="K20" s="78"/>
      <c r="L20" s="78"/>
      <c r="M20" s="78"/>
      <c r="N20" s="78"/>
      <c r="O20" s="78"/>
      <c r="P20" s="78"/>
      <c r="Q20" s="78"/>
      <c r="R20" s="78"/>
      <c r="S20" s="78"/>
      <c r="T20" s="78"/>
      <c r="U20" s="103"/>
      <c r="V20" s="103"/>
      <c r="W20" s="78"/>
      <c r="X20" s="78"/>
      <c r="Y20" s="78"/>
      <c r="Z20" s="102"/>
      <c r="AA20" s="75"/>
      <c r="AB20" s="78"/>
      <c r="AC20" s="78"/>
      <c r="AD20" s="78"/>
      <c r="AE20" s="78"/>
      <c r="AF20" s="75"/>
      <c r="AG20" s="75"/>
      <c r="AH20" s="75"/>
      <c r="AI20" s="78"/>
      <c r="AJ20" s="78"/>
      <c r="AK20" s="103"/>
      <c r="AL20" s="105"/>
      <c r="AM20" s="105"/>
      <c r="AN20" s="105"/>
      <c r="AO20" s="105"/>
      <c r="AP20" s="103"/>
      <c r="AQ20" s="103"/>
      <c r="AR20" s="75"/>
      <c r="AS20" s="75"/>
      <c r="AT20" s="75"/>
      <c r="BE20" s="159"/>
      <c r="BK20" s="75"/>
    </row>
    <row r="21" spans="2:63" s="106" customFormat="1" ht="11.65" customHeight="1" x14ac:dyDescent="0.25">
      <c r="B21" s="102"/>
      <c r="C21" s="103"/>
      <c r="D21" s="104"/>
      <c r="E21" s="78"/>
      <c r="F21" s="78"/>
      <c r="G21" s="78"/>
      <c r="H21" s="78"/>
      <c r="I21" s="78"/>
      <c r="J21" s="78"/>
      <c r="K21" s="78"/>
      <c r="L21" s="78"/>
      <c r="M21" s="78"/>
      <c r="N21" s="78"/>
      <c r="O21" s="78"/>
      <c r="P21" s="78"/>
      <c r="Q21" s="78"/>
      <c r="R21" s="78"/>
      <c r="S21" s="78"/>
      <c r="T21" s="78"/>
      <c r="U21" s="103"/>
      <c r="V21" s="103"/>
      <c r="W21" s="78"/>
      <c r="X21" s="78"/>
      <c r="Y21" s="78"/>
      <c r="Z21" s="102"/>
      <c r="AA21" s="75"/>
      <c r="AB21" s="78"/>
      <c r="AC21" s="78"/>
      <c r="AD21" s="78"/>
      <c r="AE21" s="78"/>
      <c r="AF21" s="75"/>
      <c r="AG21" s="75"/>
      <c r="AH21" s="75"/>
      <c r="AI21" s="78"/>
      <c r="AJ21" s="78"/>
      <c r="AK21" s="103"/>
      <c r="AL21" s="105"/>
      <c r="AM21" s="105"/>
      <c r="AN21" s="105"/>
      <c r="AO21" s="105"/>
      <c r="AP21" s="103"/>
      <c r="AQ21" s="103"/>
      <c r="AR21" s="75"/>
      <c r="AS21" s="75"/>
      <c r="AT21" s="75"/>
      <c r="BE21" s="161"/>
      <c r="BK21" s="75"/>
    </row>
    <row r="22" spans="2:63" s="106" customFormat="1" ht="11.65" customHeight="1" x14ac:dyDescent="0.25">
      <c r="B22" s="102"/>
      <c r="C22" s="103"/>
      <c r="D22" s="104"/>
      <c r="E22" s="78"/>
      <c r="F22" s="78"/>
      <c r="G22" s="78"/>
      <c r="H22" s="78"/>
      <c r="I22" s="78"/>
      <c r="J22" s="78"/>
      <c r="K22" s="78"/>
      <c r="L22" s="78"/>
      <c r="M22" s="78"/>
      <c r="N22" s="78"/>
      <c r="O22" s="78"/>
      <c r="P22" s="78"/>
      <c r="Q22" s="78"/>
      <c r="R22" s="78"/>
      <c r="S22" s="78"/>
      <c r="T22" s="78"/>
      <c r="U22" s="103"/>
      <c r="V22" s="103"/>
      <c r="W22" s="78"/>
      <c r="X22" s="78"/>
      <c r="Y22" s="78"/>
      <c r="Z22" s="102"/>
      <c r="AA22" s="75"/>
      <c r="AB22" s="78"/>
      <c r="AC22" s="78"/>
      <c r="AD22" s="78"/>
      <c r="AE22" s="78"/>
      <c r="AF22" s="75"/>
      <c r="AG22" s="75"/>
      <c r="AH22" s="75"/>
      <c r="AI22" s="78"/>
      <c r="AJ22" s="78"/>
      <c r="AK22" s="103"/>
      <c r="AL22" s="105"/>
      <c r="AM22" s="105"/>
      <c r="AN22" s="105"/>
      <c r="AO22" s="105"/>
      <c r="AP22" s="103"/>
      <c r="AQ22" s="103"/>
      <c r="AR22" s="75"/>
      <c r="AS22" s="75"/>
      <c r="AT22" s="75"/>
      <c r="BE22" s="159"/>
      <c r="BK22" s="75"/>
    </row>
    <row r="23" spans="2:63" s="106" customFormat="1" ht="11.6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5"/>
      <c r="AT23" s="75"/>
      <c r="BE23" s="159"/>
      <c r="BK23" s="75"/>
    </row>
    <row r="24" spans="2:63"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5"/>
      <c r="AT24" s="75"/>
      <c r="BE24" s="159"/>
      <c r="BK24" s="75"/>
    </row>
    <row r="25" spans="2:63"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5"/>
      <c r="AT25" s="75"/>
      <c r="BE25" s="159"/>
      <c r="BK25" s="75"/>
    </row>
    <row r="26" spans="2:63" s="106" customFormat="1" ht="11.6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5"/>
      <c r="AT26" s="75"/>
      <c r="BE26" s="159"/>
      <c r="BK26" s="75"/>
    </row>
    <row r="27" spans="2:63" s="106" customFormat="1" ht="14.1" customHeight="1" x14ac:dyDescent="0.25">
      <c r="B27" s="102"/>
      <c r="C27" s="103"/>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5"/>
      <c r="AT27" s="75"/>
      <c r="BE27" s="159"/>
      <c r="BK27" s="75"/>
    </row>
    <row r="28" spans="2:63" s="106" customFormat="1" ht="11.65" customHeight="1" x14ac:dyDescent="0.25">
      <c r="B28" s="102"/>
      <c r="C28" s="162"/>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5"/>
      <c r="AT28" s="75"/>
      <c r="BK28" s="75"/>
    </row>
    <row r="29" spans="2:63" s="106" customFormat="1" ht="11.65" customHeight="1" x14ac:dyDescent="0.25">
      <c r="B29" s="102"/>
      <c r="C29" s="103"/>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5"/>
      <c r="AT29" s="75"/>
      <c r="BK29" s="75"/>
    </row>
    <row r="30" spans="2:63" s="106" customFormat="1" ht="11.6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5"/>
      <c r="AT30" s="75"/>
      <c r="BK30" s="75"/>
    </row>
    <row r="31" spans="2:63"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5"/>
      <c r="AT31" s="75"/>
      <c r="BK31" s="75"/>
    </row>
    <row r="32" spans="2:63" s="106" customFormat="1" ht="11.65"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5"/>
      <c r="AT32" s="75"/>
      <c r="BK32" s="75"/>
    </row>
    <row r="33" spans="2:63" s="106" customFormat="1" ht="12.6"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5"/>
      <c r="AT33" s="75"/>
      <c r="BK33" s="75"/>
    </row>
    <row r="34" spans="2:63" s="106" customFormat="1" ht="12.6"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5"/>
      <c r="AT34" s="75"/>
      <c r="BK34" s="75"/>
    </row>
    <row r="35" spans="2:63" s="106" customFormat="1" ht="11.65"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5"/>
      <c r="AT35" s="75"/>
      <c r="BK35" s="75"/>
    </row>
    <row r="36" spans="2:63" s="106" customFormat="1" ht="11.65" customHeight="1" x14ac:dyDescent="0.25">
      <c r="B36" s="102"/>
      <c r="C36" s="103"/>
      <c r="D36" s="104"/>
      <c r="E36" s="78"/>
      <c r="F36" s="78"/>
      <c r="G36" s="78"/>
      <c r="H36" s="78"/>
      <c r="I36" s="78"/>
      <c r="J36" s="78"/>
      <c r="K36" s="78"/>
      <c r="L36" s="78"/>
      <c r="M36" s="78"/>
      <c r="N36" s="78"/>
      <c r="O36" s="78"/>
      <c r="P36" s="78"/>
      <c r="Q36" s="78"/>
      <c r="R36" s="78"/>
      <c r="S36" s="78"/>
      <c r="T36" s="78"/>
      <c r="U36" s="103"/>
      <c r="V36" s="103"/>
      <c r="W36" s="78"/>
      <c r="X36" s="78"/>
      <c r="Y36" s="78"/>
      <c r="Z36" s="102"/>
      <c r="AA36" s="75"/>
      <c r="AB36" s="78"/>
      <c r="AC36" s="78"/>
      <c r="AD36" s="78"/>
      <c r="AE36" s="78"/>
      <c r="AF36" s="75"/>
      <c r="AG36" s="75"/>
      <c r="AH36" s="75"/>
      <c r="AI36" s="78"/>
      <c r="AJ36" s="78"/>
      <c r="AK36" s="103"/>
      <c r="AL36" s="105"/>
      <c r="AM36" s="105"/>
      <c r="AN36" s="105"/>
      <c r="AO36" s="105"/>
      <c r="AP36" s="103"/>
      <c r="AQ36" s="103"/>
      <c r="AR36" s="75"/>
      <c r="AS36" s="75"/>
      <c r="AT36" s="75"/>
      <c r="BK36" s="75"/>
    </row>
    <row r="37" spans="2:63" s="106" customFormat="1" ht="14.1" customHeight="1" x14ac:dyDescent="0.25">
      <c r="C37" s="105"/>
      <c r="D37" s="75"/>
      <c r="E37" s="75"/>
      <c r="F37" s="75"/>
      <c r="G37" s="75"/>
      <c r="H37" s="75"/>
      <c r="I37" s="75"/>
      <c r="J37" s="75"/>
      <c r="K37" s="75"/>
      <c r="L37" s="75"/>
      <c r="M37" s="75"/>
      <c r="N37" s="75"/>
      <c r="O37" s="75"/>
      <c r="P37" s="75"/>
      <c r="Q37" s="75"/>
      <c r="R37" s="75"/>
      <c r="S37" s="75"/>
      <c r="T37" s="75"/>
      <c r="U37" s="105"/>
      <c r="V37" s="105"/>
      <c r="W37" s="75"/>
      <c r="X37" s="75"/>
      <c r="Y37" s="75"/>
      <c r="Z37" s="102"/>
      <c r="AA37" s="75"/>
      <c r="AB37" s="78"/>
      <c r="AC37" s="78"/>
      <c r="AD37" s="78"/>
      <c r="AE37" s="78"/>
      <c r="AF37" s="75"/>
      <c r="AG37" s="75"/>
      <c r="AH37" s="75"/>
      <c r="AI37" s="78"/>
      <c r="AJ37" s="78"/>
      <c r="AK37" s="103"/>
      <c r="AL37" s="105"/>
      <c r="AM37" s="105"/>
      <c r="AN37" s="105"/>
      <c r="AO37" s="105"/>
      <c r="AP37" s="103"/>
      <c r="AQ37" s="103"/>
      <c r="AR37" s="75"/>
      <c r="AS37" s="75"/>
      <c r="AT37" s="75"/>
      <c r="BK37" s="75"/>
    </row>
    <row r="38" spans="2:63" s="106" customFormat="1" ht="11.65" customHeight="1" x14ac:dyDescent="0.25">
      <c r="C38" s="105"/>
      <c r="D38" s="75"/>
      <c r="E38" s="75"/>
      <c r="F38" s="75"/>
      <c r="G38" s="75"/>
      <c r="H38" s="75"/>
      <c r="I38" s="75"/>
      <c r="J38" s="75"/>
      <c r="K38" s="75"/>
      <c r="L38" s="75"/>
      <c r="M38" s="75"/>
      <c r="N38" s="75"/>
      <c r="O38" s="75"/>
      <c r="P38" s="75"/>
      <c r="Q38" s="75"/>
      <c r="R38" s="75"/>
      <c r="S38" s="75"/>
      <c r="T38" s="75"/>
      <c r="U38" s="105"/>
      <c r="V38" s="105"/>
      <c r="W38" s="75"/>
      <c r="X38" s="75"/>
      <c r="Y38" s="75"/>
      <c r="Z38" s="102"/>
      <c r="AA38" s="75"/>
      <c r="AB38" s="78"/>
      <c r="AC38" s="78"/>
      <c r="AD38" s="78"/>
      <c r="AE38" s="78"/>
      <c r="AF38" s="75"/>
      <c r="AG38" s="75"/>
      <c r="AH38" s="75"/>
      <c r="AI38" s="78"/>
      <c r="AJ38" s="78"/>
      <c r="AK38" s="103"/>
      <c r="AL38" s="105"/>
      <c r="AM38" s="105"/>
      <c r="AN38" s="105"/>
      <c r="AO38" s="105"/>
      <c r="AP38" s="103"/>
      <c r="AQ38" s="103"/>
      <c r="AR38" s="75"/>
      <c r="AS38" s="75"/>
      <c r="AT38" s="75"/>
      <c r="BK38" s="75"/>
    </row>
    <row r="39" spans="2:63" s="106" customFormat="1" ht="11.65" customHeight="1" x14ac:dyDescent="0.25">
      <c r="C39" s="105"/>
      <c r="D39" s="75"/>
      <c r="E39" s="75"/>
      <c r="F39" s="75"/>
      <c r="G39" s="75"/>
      <c r="H39" s="75"/>
      <c r="I39" s="75"/>
      <c r="J39" s="75"/>
      <c r="K39" s="75"/>
      <c r="L39" s="75"/>
      <c r="M39" s="75"/>
      <c r="N39" s="75"/>
      <c r="O39" s="75"/>
      <c r="P39" s="75"/>
      <c r="Q39" s="75"/>
      <c r="R39" s="75"/>
      <c r="S39" s="75"/>
      <c r="T39" s="75"/>
      <c r="U39" s="105"/>
      <c r="V39" s="105"/>
      <c r="W39" s="75"/>
      <c r="X39" s="75"/>
      <c r="Y39" s="75"/>
      <c r="Z39" s="102"/>
      <c r="AA39" s="75"/>
      <c r="AB39" s="78"/>
      <c r="AC39" s="78"/>
      <c r="AD39" s="78"/>
      <c r="AE39" s="78"/>
      <c r="AF39" s="75"/>
      <c r="AG39" s="75"/>
      <c r="AH39" s="75"/>
      <c r="AI39" s="78"/>
      <c r="AJ39" s="78"/>
      <c r="AK39" s="103"/>
      <c r="AL39" s="105"/>
      <c r="AM39" s="105"/>
      <c r="AN39" s="105"/>
      <c r="AO39" s="105"/>
      <c r="AP39" s="103"/>
      <c r="AQ39" s="103"/>
      <c r="AR39" s="75"/>
      <c r="AS39" s="75"/>
      <c r="AT39" s="75"/>
      <c r="BK39" s="75"/>
    </row>
    <row r="40" spans="2:63" s="106" customFormat="1" ht="11.65" customHeight="1" x14ac:dyDescent="0.25">
      <c r="C40" s="105"/>
      <c r="D40" s="75"/>
      <c r="E40" s="75"/>
      <c r="F40" s="75"/>
      <c r="G40" s="75"/>
      <c r="H40" s="75"/>
      <c r="I40" s="75"/>
      <c r="J40" s="75"/>
      <c r="K40" s="75"/>
      <c r="L40" s="75"/>
      <c r="M40" s="75"/>
      <c r="N40" s="75"/>
      <c r="O40" s="75"/>
      <c r="P40" s="75"/>
      <c r="Q40" s="75"/>
      <c r="R40" s="75"/>
      <c r="S40" s="75"/>
      <c r="T40" s="75"/>
      <c r="U40" s="105"/>
      <c r="V40" s="105"/>
      <c r="W40" s="75"/>
      <c r="X40" s="75"/>
      <c r="Y40" s="75"/>
      <c r="Z40" s="102"/>
      <c r="AA40" s="75"/>
      <c r="AB40" s="78"/>
      <c r="AC40" s="78"/>
      <c r="AD40" s="78"/>
      <c r="AE40" s="78"/>
      <c r="AF40" s="75"/>
      <c r="AG40" s="75"/>
      <c r="AH40" s="75"/>
      <c r="AI40" s="78"/>
      <c r="AJ40" s="78"/>
      <c r="AK40" s="103"/>
      <c r="AL40" s="105"/>
      <c r="AM40" s="105"/>
      <c r="AN40" s="105"/>
      <c r="AO40" s="105"/>
      <c r="AP40" s="103"/>
      <c r="AQ40" s="103"/>
      <c r="AR40" s="75"/>
      <c r="AS40" s="75"/>
      <c r="AT40" s="75"/>
      <c r="BK40" s="75"/>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0">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CPAD\OAP\POA\[5.4 DRFGD 13-01-2022.xlsx]datos'!#REF!</xm:f>
          </x14:formula1>
          <xm:sqref>AM7:AT7 AK13:AK17 AO13:AO17</xm:sqref>
        </x14:dataValidation>
        <x14:dataValidation type="list" operator="equal" allowBlank="1" showErrorMessage="1">
          <x14:formula1>
            <xm:f>'D:\AAA SDSCJ CPAD\OAP\POA\[5.4 DRFGD 13-01-2022.xlsx]datos'!#REF!</xm:f>
          </x14:formula1>
          <xm:sqref>AP13:AQ17</xm:sqref>
        </x14:dataValidation>
        <x14:dataValidation type="list" errorStyle="information" operator="equal" showInputMessage="1" showErrorMessage="1" prompt="Escoja el Proceso del Menú desplegable">
          <x14:formula1>
            <xm:f>'D:\AAA SDSCJ CPAD\OAP\POA\[5.4 DRFGD 13-01-2022.xlsx]datos'!#REF!</xm:f>
          </x14:formula1>
          <xm:sqref>D7:Z7</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35"/>
  <sheetViews>
    <sheetView showGridLines="0" zoomScale="70" zoomScaleNormal="70" workbookViewId="0">
      <pane xSplit="2" ySplit="12" topLeftCell="C13" activePane="bottomRight" state="frozen"/>
      <selection pane="topRight" activeCell="C1" sqref="C1"/>
      <selection pane="bottomLeft" activeCell="A13" sqref="A13"/>
      <selection pane="bottomRight" activeCell="C21" sqref="C21"/>
    </sheetView>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6" width="22.85546875" style="106" customWidth="1"/>
    <col min="47" max="48" width="20.5703125" style="106" hidden="1" customWidth="1"/>
    <col min="49" max="49" width="43.42578125" style="106" hidden="1" customWidth="1"/>
    <col min="50" max="50" width="33.7109375" style="76" hidden="1" customWidth="1"/>
    <col min="51" max="54" width="20.5703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77"/>
  </cols>
  <sheetData>
    <row r="1" spans="2:251"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c r="AV1" s="71"/>
      <c r="AW1" s="71"/>
      <c r="AX1" s="68"/>
      <c r="AY1" s="68"/>
      <c r="AZ1" s="68"/>
      <c r="BA1" s="68"/>
      <c r="BB1" s="68"/>
      <c r="BC1" s="68"/>
      <c r="BD1" s="68"/>
      <c r="BE1" s="68"/>
      <c r="BF1" s="68"/>
      <c r="BG1" s="68"/>
      <c r="BH1" s="68"/>
      <c r="BI1" s="68"/>
      <c r="BJ1" s="68"/>
      <c r="BK1" s="70"/>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2:251" ht="12" customHeight="1" x14ac:dyDescent="0.25">
      <c r="B2" s="718"/>
      <c r="C2" s="735" t="s">
        <v>0</v>
      </c>
      <c r="D2" s="735"/>
      <c r="E2" s="735"/>
      <c r="F2" s="735"/>
      <c r="G2" s="735"/>
      <c r="H2" s="735"/>
      <c r="I2" s="735"/>
      <c r="J2" s="735"/>
      <c r="K2" s="735"/>
      <c r="L2" s="735"/>
      <c r="M2" s="735"/>
      <c r="N2" s="735"/>
      <c r="O2" s="735"/>
      <c r="P2" s="735"/>
      <c r="Q2" s="735"/>
      <c r="R2" s="735" t="s">
        <v>1</v>
      </c>
      <c r="S2" s="735"/>
      <c r="T2" s="735"/>
      <c r="U2" s="735"/>
      <c r="V2" s="735"/>
      <c r="W2" s="735"/>
      <c r="X2" s="735"/>
      <c r="Y2" s="735"/>
      <c r="Z2" s="735"/>
      <c r="AA2" s="735"/>
      <c r="AB2" s="735"/>
      <c r="AC2" s="735"/>
      <c r="AD2" s="735"/>
      <c r="AE2" s="735"/>
      <c r="AF2" s="735"/>
      <c r="AG2" s="735"/>
      <c r="AH2" s="735"/>
      <c r="AI2" s="735"/>
      <c r="AJ2" s="735" t="s">
        <v>2</v>
      </c>
      <c r="AK2" s="735"/>
      <c r="AL2" s="735"/>
      <c r="AM2" s="735"/>
      <c r="AN2" s="735"/>
      <c r="AO2" s="735"/>
      <c r="AP2" s="735"/>
      <c r="AQ2" s="735"/>
      <c r="AR2" s="735"/>
      <c r="AS2" s="735"/>
      <c r="AT2" s="735"/>
      <c r="AU2" s="735"/>
      <c r="AV2" s="735" t="s">
        <v>3</v>
      </c>
      <c r="AW2" s="735"/>
      <c r="AX2" s="735"/>
      <c r="AY2" s="735"/>
      <c r="AZ2" s="735"/>
      <c r="BA2" s="735"/>
      <c r="BB2" s="735"/>
      <c r="BC2" s="735"/>
      <c r="BD2" s="735"/>
      <c r="BE2" s="735"/>
      <c r="BF2" s="735"/>
      <c r="BG2" s="735"/>
      <c r="BH2" s="735"/>
      <c r="BI2" s="735"/>
      <c r="BJ2" s="736"/>
    </row>
    <row r="3" spans="2:251" ht="12" customHeight="1" x14ac:dyDescent="0.25">
      <c r="B3" s="719"/>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t="s">
        <v>4</v>
      </c>
      <c r="AK3" s="728"/>
      <c r="AL3" s="728"/>
      <c r="AM3" s="728"/>
      <c r="AN3" s="728"/>
      <c r="AO3" s="728"/>
      <c r="AP3" s="728"/>
      <c r="AQ3" s="728"/>
      <c r="AR3" s="728"/>
      <c r="AS3" s="728"/>
      <c r="AT3" s="728"/>
      <c r="AU3" s="728"/>
      <c r="AV3" s="710">
        <v>3</v>
      </c>
      <c r="AW3" s="710"/>
      <c r="AX3" s="710"/>
      <c r="AY3" s="710"/>
      <c r="AZ3" s="710"/>
      <c r="BA3" s="710"/>
      <c r="BB3" s="710"/>
      <c r="BC3" s="710"/>
      <c r="BD3" s="710"/>
      <c r="BE3" s="710"/>
      <c r="BF3" s="710"/>
      <c r="BG3" s="710"/>
      <c r="BH3" s="710"/>
      <c r="BI3" s="710"/>
      <c r="BJ3" s="711"/>
    </row>
    <row r="4" spans="2:251" ht="12" customHeight="1" x14ac:dyDescent="0.25">
      <c r="B4" s="719"/>
      <c r="C4" s="728"/>
      <c r="D4" s="728"/>
      <c r="E4" s="728"/>
      <c r="F4" s="728"/>
      <c r="G4" s="728"/>
      <c r="H4" s="728"/>
      <c r="I4" s="728"/>
      <c r="J4" s="728"/>
      <c r="K4" s="728"/>
      <c r="L4" s="728"/>
      <c r="M4" s="728"/>
      <c r="N4" s="728"/>
      <c r="O4" s="728"/>
      <c r="P4" s="728"/>
      <c r="Q4" s="728"/>
      <c r="R4" s="728"/>
      <c r="S4" s="728"/>
      <c r="T4" s="728"/>
      <c r="U4" s="728"/>
      <c r="V4" s="728"/>
      <c r="W4" s="728"/>
      <c r="X4" s="728"/>
      <c r="Y4" s="728"/>
      <c r="Z4" s="728"/>
      <c r="AA4" s="728"/>
      <c r="AB4" s="728"/>
      <c r="AC4" s="728"/>
      <c r="AD4" s="728"/>
      <c r="AE4" s="728"/>
      <c r="AF4" s="728"/>
      <c r="AG4" s="728"/>
      <c r="AH4" s="728"/>
      <c r="AI4" s="728"/>
      <c r="AJ4" s="728" t="s">
        <v>5</v>
      </c>
      <c r="AK4" s="728"/>
      <c r="AL4" s="728"/>
      <c r="AM4" s="728"/>
      <c r="AN4" s="728"/>
      <c r="AO4" s="728"/>
      <c r="AP4" s="728"/>
      <c r="AQ4" s="728"/>
      <c r="AR4" s="728"/>
      <c r="AS4" s="728"/>
      <c r="AT4" s="728"/>
      <c r="AU4" s="728"/>
      <c r="AV4" s="738">
        <v>42741</v>
      </c>
      <c r="AW4" s="738"/>
      <c r="AX4" s="738"/>
      <c r="AY4" s="738"/>
      <c r="AZ4" s="738"/>
      <c r="BA4" s="738"/>
      <c r="BB4" s="738"/>
      <c r="BC4" s="738"/>
      <c r="BD4" s="738"/>
      <c r="BE4" s="738"/>
      <c r="BF4" s="738"/>
      <c r="BG4" s="738"/>
      <c r="BH4" s="738"/>
      <c r="BI4" s="738"/>
      <c r="BJ4" s="739"/>
    </row>
    <row r="5" spans="2:251" ht="12" customHeight="1" x14ac:dyDescent="0.25">
      <c r="B5" s="719"/>
      <c r="C5" s="728" t="s">
        <v>6</v>
      </c>
      <c r="D5" s="728"/>
      <c r="E5" s="728"/>
      <c r="F5" s="728"/>
      <c r="G5" s="728"/>
      <c r="H5" s="728"/>
      <c r="I5" s="728"/>
      <c r="J5" s="728"/>
      <c r="K5" s="728"/>
      <c r="L5" s="728"/>
      <c r="M5" s="728"/>
      <c r="N5" s="728"/>
      <c r="O5" s="728"/>
      <c r="P5" s="728"/>
      <c r="Q5" s="728"/>
      <c r="R5" s="728" t="s">
        <v>7</v>
      </c>
      <c r="S5" s="728"/>
      <c r="T5" s="728"/>
      <c r="U5" s="728"/>
      <c r="V5" s="728"/>
      <c r="W5" s="728"/>
      <c r="X5" s="728"/>
      <c r="Y5" s="728"/>
      <c r="Z5" s="728"/>
      <c r="AA5" s="728"/>
      <c r="AB5" s="728"/>
      <c r="AC5" s="728"/>
      <c r="AD5" s="728"/>
      <c r="AE5" s="728"/>
      <c r="AF5" s="728"/>
      <c r="AG5" s="728"/>
      <c r="AH5" s="728"/>
      <c r="AI5" s="728"/>
      <c r="AJ5" s="728" t="s">
        <v>8</v>
      </c>
      <c r="AK5" s="728"/>
      <c r="AL5" s="728"/>
      <c r="AM5" s="728"/>
      <c r="AN5" s="728"/>
      <c r="AO5" s="728"/>
      <c r="AP5" s="728"/>
      <c r="AQ5" s="728"/>
      <c r="AR5" s="728"/>
      <c r="AS5" s="728"/>
      <c r="AT5" s="728"/>
      <c r="AU5" s="728"/>
      <c r="AV5" s="710" t="s">
        <v>9</v>
      </c>
      <c r="AW5" s="710"/>
      <c r="AX5" s="710"/>
      <c r="AY5" s="710"/>
      <c r="AZ5" s="710"/>
      <c r="BA5" s="710"/>
      <c r="BB5" s="710"/>
      <c r="BC5" s="710"/>
      <c r="BD5" s="710"/>
      <c r="BE5" s="710"/>
      <c r="BF5" s="710"/>
      <c r="BG5" s="710"/>
      <c r="BH5" s="710"/>
      <c r="BI5" s="710"/>
      <c r="BJ5" s="711"/>
    </row>
    <row r="6" spans="2:251" ht="12" customHeight="1" x14ac:dyDescent="0.25">
      <c r="B6" s="719"/>
      <c r="C6" s="728"/>
      <c r="D6" s="728"/>
      <c r="E6" s="728"/>
      <c r="F6" s="728"/>
      <c r="G6" s="728"/>
      <c r="H6" s="728"/>
      <c r="I6" s="728"/>
      <c r="J6" s="728"/>
      <c r="K6" s="728"/>
      <c r="L6" s="728"/>
      <c r="M6" s="728"/>
      <c r="N6" s="728"/>
      <c r="O6" s="728"/>
      <c r="P6" s="728"/>
      <c r="Q6" s="728"/>
      <c r="R6" s="728"/>
      <c r="S6" s="728"/>
      <c r="T6" s="728"/>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c r="AT6" s="728"/>
      <c r="AU6" s="728"/>
      <c r="AV6" s="710"/>
      <c r="AW6" s="710"/>
      <c r="AX6" s="710"/>
      <c r="AY6" s="710"/>
      <c r="AZ6" s="710"/>
      <c r="BA6" s="710"/>
      <c r="BB6" s="710"/>
      <c r="BC6" s="710"/>
      <c r="BD6" s="710"/>
      <c r="BE6" s="710"/>
      <c r="BF6" s="710"/>
      <c r="BG6" s="710"/>
      <c r="BH6" s="710"/>
      <c r="BI6" s="710"/>
      <c r="BJ6" s="711"/>
    </row>
    <row r="7" spans="2:251" s="79" customFormat="1" ht="25.5" customHeight="1" x14ac:dyDescent="0.25">
      <c r="B7" s="740" t="s">
        <v>10</v>
      </c>
      <c r="C7" s="741"/>
      <c r="D7" s="725" t="s">
        <v>894</v>
      </c>
      <c r="E7" s="725"/>
      <c r="F7" s="725"/>
      <c r="G7" s="725"/>
      <c r="H7" s="725"/>
      <c r="I7" s="725"/>
      <c r="J7" s="725"/>
      <c r="K7" s="725"/>
      <c r="L7" s="725"/>
      <c r="M7" s="725"/>
      <c r="N7" s="725"/>
      <c r="O7" s="725"/>
      <c r="P7" s="725"/>
      <c r="Q7" s="725"/>
      <c r="R7" s="725"/>
      <c r="S7" s="725"/>
      <c r="T7" s="725"/>
      <c r="U7" s="725"/>
      <c r="V7" s="725"/>
      <c r="W7" s="725"/>
      <c r="X7" s="725"/>
      <c r="Y7" s="725"/>
      <c r="Z7" s="725"/>
      <c r="AA7" s="725" t="s">
        <v>12</v>
      </c>
      <c r="AB7" s="725"/>
      <c r="AC7" s="728" t="s">
        <v>895</v>
      </c>
      <c r="AD7" s="728"/>
      <c r="AE7" s="728"/>
      <c r="AF7" s="728"/>
      <c r="AG7" s="728"/>
      <c r="AH7" s="728"/>
      <c r="AI7" s="728"/>
      <c r="AJ7" s="728"/>
      <c r="AK7" s="727" t="s">
        <v>14</v>
      </c>
      <c r="AL7" s="727"/>
      <c r="AM7" s="716" t="s">
        <v>773</v>
      </c>
      <c r="AN7" s="716"/>
      <c r="AO7" s="716"/>
      <c r="AP7" s="716"/>
      <c r="AQ7" s="716"/>
      <c r="AR7" s="716"/>
      <c r="AS7" s="716"/>
      <c r="AT7" s="716"/>
      <c r="AU7" s="716"/>
      <c r="AV7" s="716"/>
      <c r="AW7" s="716"/>
      <c r="AX7" s="716"/>
      <c r="AY7" s="716"/>
      <c r="AZ7" s="716"/>
      <c r="BA7" s="716"/>
      <c r="BB7" s="716"/>
      <c r="BC7" s="716"/>
      <c r="BD7" s="716"/>
      <c r="BE7" s="716"/>
      <c r="BF7" s="716"/>
      <c r="BG7" s="716"/>
      <c r="BH7" s="716"/>
      <c r="BI7" s="716"/>
      <c r="BJ7" s="717"/>
      <c r="BK7" s="78"/>
    </row>
    <row r="8" spans="2:251" s="79" customFormat="1" ht="25.5" customHeight="1" x14ac:dyDescent="0.25">
      <c r="B8" s="740" t="s">
        <v>16</v>
      </c>
      <c r="C8" s="741"/>
      <c r="D8" s="716" t="s">
        <v>896</v>
      </c>
      <c r="E8" s="716"/>
      <c r="F8" s="716"/>
      <c r="G8" s="716"/>
      <c r="H8" s="716"/>
      <c r="I8" s="716"/>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c r="AI8" s="716"/>
      <c r="AJ8" s="716"/>
      <c r="AK8" s="716"/>
      <c r="AL8" s="716"/>
      <c r="AM8" s="110" t="s">
        <v>18</v>
      </c>
      <c r="AN8" s="726">
        <v>44568</v>
      </c>
      <c r="AO8" s="727"/>
      <c r="AP8" s="727"/>
      <c r="AQ8" s="727"/>
      <c r="AR8" s="727"/>
      <c r="AS8" s="727"/>
      <c r="AT8" s="727"/>
      <c r="AU8" s="716"/>
      <c r="AV8" s="716"/>
      <c r="AW8" s="716"/>
      <c r="AX8" s="716"/>
      <c r="AY8" s="716"/>
      <c r="AZ8" s="716"/>
      <c r="BA8" s="716"/>
      <c r="BB8" s="716"/>
      <c r="BC8" s="716"/>
      <c r="BD8" s="716"/>
      <c r="BE8" s="716"/>
      <c r="BF8" s="716"/>
      <c r="BG8" s="716"/>
      <c r="BH8" s="716"/>
      <c r="BI8" s="716"/>
      <c r="BJ8" s="717"/>
      <c r="BK8" s="78"/>
    </row>
    <row r="9" spans="2:251" s="79" customFormat="1" ht="25.5" customHeight="1" x14ac:dyDescent="0.25">
      <c r="B9" s="740" t="s">
        <v>176</v>
      </c>
      <c r="C9" s="741"/>
      <c r="D9" s="741"/>
      <c r="E9" s="741"/>
      <c r="F9" s="741"/>
      <c r="G9" s="741"/>
      <c r="H9" s="741"/>
      <c r="I9" s="741"/>
      <c r="J9" s="741"/>
      <c r="K9" s="741"/>
      <c r="L9" s="741"/>
      <c r="M9" s="741"/>
      <c r="N9" s="741"/>
      <c r="O9" s="741"/>
      <c r="P9" s="741"/>
      <c r="Q9" s="741"/>
      <c r="R9" s="741"/>
      <c r="S9" s="741"/>
      <c r="T9" s="741"/>
      <c r="U9" s="741"/>
      <c r="V9" s="741"/>
      <c r="W9" s="741"/>
      <c r="X9" s="741"/>
      <c r="Y9" s="741"/>
      <c r="Z9" s="741"/>
      <c r="AA9" s="741"/>
      <c r="AB9" s="741"/>
      <c r="AC9" s="741"/>
      <c r="AD9" s="741"/>
      <c r="AE9" s="741"/>
      <c r="AF9" s="741"/>
      <c r="AG9" s="741"/>
      <c r="AH9" s="741"/>
      <c r="AI9" s="741"/>
      <c r="AJ9" s="741"/>
      <c r="AK9" s="741"/>
      <c r="AL9" s="741"/>
      <c r="AM9" s="741"/>
      <c r="AN9" s="741"/>
      <c r="AO9" s="741"/>
      <c r="AP9" s="741"/>
      <c r="AQ9" s="741"/>
      <c r="AR9" s="741"/>
      <c r="AS9" s="741"/>
      <c r="AT9" s="741"/>
      <c r="AU9" s="725" t="s">
        <v>177</v>
      </c>
      <c r="AV9" s="716"/>
      <c r="AW9" s="716"/>
      <c r="AX9" s="716"/>
      <c r="AY9" s="716"/>
      <c r="AZ9" s="716"/>
      <c r="BA9" s="716"/>
      <c r="BB9" s="716"/>
      <c r="BC9" s="716"/>
      <c r="BD9" s="716"/>
      <c r="BE9" s="716"/>
      <c r="BF9" s="716"/>
      <c r="BG9" s="716"/>
      <c r="BH9" s="716"/>
      <c r="BI9" s="716"/>
      <c r="BJ9" s="717"/>
      <c r="BK9" s="78"/>
    </row>
    <row r="10" spans="2:251" s="79" customFormat="1" ht="25.5" customHeight="1" x14ac:dyDescent="0.25">
      <c r="B10" s="740"/>
      <c r="C10" s="741"/>
      <c r="D10" s="741"/>
      <c r="E10" s="741" t="s">
        <v>19</v>
      </c>
      <c r="F10" s="741"/>
      <c r="G10" s="741"/>
      <c r="H10" s="741"/>
      <c r="I10" s="741"/>
      <c r="J10" s="741"/>
      <c r="K10" s="741"/>
      <c r="L10" s="741"/>
      <c r="M10" s="741"/>
      <c r="N10" s="741"/>
      <c r="O10" s="741"/>
      <c r="P10" s="741"/>
      <c r="Q10" s="741"/>
      <c r="R10" s="741"/>
      <c r="S10" s="741"/>
      <c r="T10" s="741"/>
      <c r="U10" s="741" t="s">
        <v>20</v>
      </c>
      <c r="V10" s="741"/>
      <c r="W10" s="741"/>
      <c r="X10" s="741"/>
      <c r="Y10" s="741"/>
      <c r="Z10" s="741"/>
      <c r="AA10" s="741"/>
      <c r="AB10" s="741"/>
      <c r="AC10" s="741"/>
      <c r="AD10" s="741"/>
      <c r="AE10" s="741"/>
      <c r="AF10" s="741"/>
      <c r="AG10" s="741"/>
      <c r="AH10" s="741"/>
      <c r="AI10" s="741"/>
      <c r="AJ10" s="741"/>
      <c r="AK10" s="741"/>
      <c r="AL10" s="741"/>
      <c r="AM10" s="741"/>
      <c r="AN10" s="741"/>
      <c r="AO10" s="741"/>
      <c r="AP10" s="741"/>
      <c r="AQ10" s="741"/>
      <c r="AR10" s="741"/>
      <c r="AS10" s="741"/>
      <c r="AT10" s="741"/>
      <c r="AU10" s="716"/>
      <c r="AV10" s="716"/>
      <c r="AW10" s="716"/>
      <c r="AX10" s="716"/>
      <c r="AY10" s="716"/>
      <c r="AZ10" s="716"/>
      <c r="BA10" s="716"/>
      <c r="BB10" s="716"/>
      <c r="BC10" s="716"/>
      <c r="BD10" s="716"/>
      <c r="BE10" s="716"/>
      <c r="BF10" s="716"/>
      <c r="BG10" s="716"/>
      <c r="BH10" s="716"/>
      <c r="BI10" s="716"/>
      <c r="BJ10" s="717"/>
      <c r="BK10" s="78"/>
    </row>
    <row r="11" spans="2:251" s="81" customFormat="1" ht="22.5" customHeight="1" x14ac:dyDescent="0.25">
      <c r="B11" s="740" t="s">
        <v>21</v>
      </c>
      <c r="C11" s="741" t="s">
        <v>22</v>
      </c>
      <c r="D11" s="741" t="s">
        <v>23</v>
      </c>
      <c r="E11" s="741" t="s">
        <v>24</v>
      </c>
      <c r="F11" s="741"/>
      <c r="G11" s="741"/>
      <c r="H11" s="741" t="s">
        <v>25</v>
      </c>
      <c r="I11" s="741"/>
      <c r="J11" s="741"/>
      <c r="K11" s="741" t="s">
        <v>26</v>
      </c>
      <c r="L11" s="741"/>
      <c r="M11" s="741"/>
      <c r="N11" s="741" t="s">
        <v>27</v>
      </c>
      <c r="O11" s="741"/>
      <c r="P11" s="741"/>
      <c r="Q11" s="741" t="s">
        <v>28</v>
      </c>
      <c r="R11" s="741"/>
      <c r="S11" s="741"/>
      <c r="T11" s="112" t="s">
        <v>29</v>
      </c>
      <c r="U11" s="741" t="s">
        <v>30</v>
      </c>
      <c r="V11" s="741" t="s">
        <v>31</v>
      </c>
      <c r="W11" s="741" t="s">
        <v>32</v>
      </c>
      <c r="X11" s="741" t="s">
        <v>33</v>
      </c>
      <c r="Y11" s="741"/>
      <c r="Z11" s="742" t="s">
        <v>34</v>
      </c>
      <c r="AA11" s="741" t="s">
        <v>35</v>
      </c>
      <c r="AB11" s="741" t="s">
        <v>36</v>
      </c>
      <c r="AC11" s="741" t="s">
        <v>37</v>
      </c>
      <c r="AD11" s="741" t="s">
        <v>38</v>
      </c>
      <c r="AE11" s="741" t="s">
        <v>39</v>
      </c>
      <c r="AF11" s="741" t="s">
        <v>40</v>
      </c>
      <c r="AG11" s="741"/>
      <c r="AH11" s="741"/>
      <c r="AI11" s="741" t="s">
        <v>41</v>
      </c>
      <c r="AJ11" s="741" t="s">
        <v>42</v>
      </c>
      <c r="AK11" s="741" t="s">
        <v>43</v>
      </c>
      <c r="AL11" s="741"/>
      <c r="AM11" s="741"/>
      <c r="AN11" s="741"/>
      <c r="AO11" s="741"/>
      <c r="AP11" s="741"/>
      <c r="AQ11" s="741"/>
      <c r="AR11" s="725" t="s">
        <v>44</v>
      </c>
      <c r="AS11" s="741" t="s">
        <v>45</v>
      </c>
      <c r="AT11" s="741" t="s">
        <v>46</v>
      </c>
      <c r="AU11" s="779" t="s">
        <v>47</v>
      </c>
      <c r="AV11" s="779" t="s">
        <v>47</v>
      </c>
      <c r="AW11" s="779" t="s">
        <v>47</v>
      </c>
      <c r="AX11" s="779" t="s">
        <v>47</v>
      </c>
      <c r="AY11" s="779" t="s">
        <v>48</v>
      </c>
      <c r="AZ11" s="779" t="s">
        <v>47</v>
      </c>
      <c r="BA11" s="779" t="s">
        <v>47</v>
      </c>
      <c r="BB11" s="779" t="s">
        <v>47</v>
      </c>
      <c r="BC11" s="779" t="s">
        <v>49</v>
      </c>
      <c r="BD11" s="779" t="s">
        <v>49</v>
      </c>
      <c r="BE11" s="779" t="s">
        <v>49</v>
      </c>
      <c r="BF11" s="779" t="s">
        <v>49</v>
      </c>
      <c r="BG11" s="779" t="s">
        <v>50</v>
      </c>
      <c r="BH11" s="779" t="s">
        <v>49</v>
      </c>
      <c r="BI11" s="779" t="s">
        <v>49</v>
      </c>
      <c r="BJ11" s="780" t="s">
        <v>49</v>
      </c>
      <c r="BK11" s="80"/>
    </row>
    <row r="12" spans="2:251" s="81" customFormat="1" ht="30" customHeight="1" x14ac:dyDescent="0.25">
      <c r="B12" s="740"/>
      <c r="C12" s="741"/>
      <c r="D12" s="741"/>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41"/>
      <c r="V12" s="741"/>
      <c r="W12" s="741"/>
      <c r="X12" s="112" t="s">
        <v>54</v>
      </c>
      <c r="Y12" s="112" t="s">
        <v>55</v>
      </c>
      <c r="Z12" s="742"/>
      <c r="AA12" s="741"/>
      <c r="AB12" s="741"/>
      <c r="AC12" s="741"/>
      <c r="AD12" s="741"/>
      <c r="AE12" s="741"/>
      <c r="AF12" s="112" t="s">
        <v>56</v>
      </c>
      <c r="AG12" s="112" t="s">
        <v>57</v>
      </c>
      <c r="AH12" s="112" t="s">
        <v>58</v>
      </c>
      <c r="AI12" s="741"/>
      <c r="AJ12" s="741"/>
      <c r="AK12" s="112" t="s">
        <v>59</v>
      </c>
      <c r="AL12" s="112" t="s">
        <v>60</v>
      </c>
      <c r="AM12" s="112" t="s">
        <v>61</v>
      </c>
      <c r="AN12" s="112" t="s">
        <v>62</v>
      </c>
      <c r="AO12" s="112" t="s">
        <v>63</v>
      </c>
      <c r="AP12" s="112" t="s">
        <v>64</v>
      </c>
      <c r="AQ12" s="112" t="s">
        <v>65</v>
      </c>
      <c r="AR12" s="725"/>
      <c r="AS12" s="741"/>
      <c r="AT12" s="741"/>
      <c r="AU12" s="380" t="s">
        <v>66</v>
      </c>
      <c r="AV12" s="380" t="s">
        <v>67</v>
      </c>
      <c r="AW12" s="380" t="s">
        <v>68</v>
      </c>
      <c r="AX12" s="380" t="s">
        <v>69</v>
      </c>
      <c r="AY12" s="380" t="s">
        <v>66</v>
      </c>
      <c r="AZ12" s="380" t="s">
        <v>67</v>
      </c>
      <c r="BA12" s="380" t="s">
        <v>68</v>
      </c>
      <c r="BB12" s="380" t="s">
        <v>69</v>
      </c>
      <c r="BC12" s="380" t="s">
        <v>66</v>
      </c>
      <c r="BD12" s="380" t="s">
        <v>67</v>
      </c>
      <c r="BE12" s="380" t="s">
        <v>68</v>
      </c>
      <c r="BF12" s="380" t="s">
        <v>69</v>
      </c>
      <c r="BG12" s="380" t="s">
        <v>66</v>
      </c>
      <c r="BH12" s="380" t="s">
        <v>67</v>
      </c>
      <c r="BI12" s="380" t="s">
        <v>68</v>
      </c>
      <c r="BJ12" s="381" t="s">
        <v>70</v>
      </c>
      <c r="BK12" s="80"/>
    </row>
    <row r="13" spans="2:251" s="136" customFormat="1" ht="123" customHeight="1" x14ac:dyDescent="0.25">
      <c r="B13" s="116">
        <v>1</v>
      </c>
      <c r="C13" s="117" t="s">
        <v>1166</v>
      </c>
      <c r="D13" s="118">
        <v>0.15</v>
      </c>
      <c r="E13" s="119">
        <v>1</v>
      </c>
      <c r="F13" s="120"/>
      <c r="G13" s="121"/>
      <c r="H13" s="119">
        <v>2</v>
      </c>
      <c r="I13" s="120"/>
      <c r="J13" s="121">
        <f>IF(ISERROR(I13/H13),"",(I13/H13))</f>
        <v>0</v>
      </c>
      <c r="K13" s="119">
        <v>2</v>
      </c>
      <c r="L13" s="120"/>
      <c r="M13" s="121">
        <f>IF(ISERROR(L13/K13),"",(L13/K13))</f>
        <v>0</v>
      </c>
      <c r="N13" s="119">
        <v>1</v>
      </c>
      <c r="O13" s="120"/>
      <c r="P13" s="121">
        <f>IF(ISERROR(O13/N13),"",(O13/N13))</f>
        <v>0</v>
      </c>
      <c r="Q13" s="120">
        <f>SUM(E13,H13,K13,N13)/100</f>
        <v>0.06</v>
      </c>
      <c r="R13" s="119"/>
      <c r="S13" s="122">
        <f>IF((IF(ISERROR(R13/Q13),0,(R13/Q13)))&gt;1,1,(IF(ISERROR(R13/Q13),0,(R13/Q13))))</f>
        <v>0</v>
      </c>
      <c r="T13" s="122">
        <f>S13*D13</f>
        <v>0</v>
      </c>
      <c r="U13" s="117" t="s">
        <v>1069</v>
      </c>
      <c r="V13" s="117" t="s">
        <v>1070</v>
      </c>
      <c r="W13" s="121" t="s">
        <v>1067</v>
      </c>
      <c r="X13" s="123" t="s">
        <v>1068</v>
      </c>
      <c r="Y13" s="123" t="s">
        <v>1071</v>
      </c>
      <c r="Z13" s="124" t="s">
        <v>77</v>
      </c>
      <c r="AA13" s="121" t="s">
        <v>897</v>
      </c>
      <c r="AB13" s="124" t="s">
        <v>79</v>
      </c>
      <c r="AC13" s="125" t="s">
        <v>74</v>
      </c>
      <c r="AD13" s="125" t="s">
        <v>80</v>
      </c>
      <c r="AE13" s="125" t="s">
        <v>81</v>
      </c>
      <c r="AF13" s="124" t="s">
        <v>94</v>
      </c>
      <c r="AG13" s="124"/>
      <c r="AH13" s="124"/>
      <c r="AI13" s="124" t="s">
        <v>83</v>
      </c>
      <c r="AJ13" s="124" t="s">
        <v>84</v>
      </c>
      <c r="AK13" s="117" t="s">
        <v>85</v>
      </c>
      <c r="AL13" s="126"/>
      <c r="AM13" s="127"/>
      <c r="AN13" s="126"/>
      <c r="AO13" s="126"/>
      <c r="AP13" s="126"/>
      <c r="AQ13" s="126"/>
      <c r="AR13" s="123"/>
      <c r="AS13" s="123"/>
      <c r="AT13" s="128" t="s">
        <v>895</v>
      </c>
      <c r="AU13" s="129">
        <f>E13</f>
        <v>1</v>
      </c>
      <c r="AV13" s="130"/>
      <c r="AW13" s="131"/>
      <c r="AX13" s="131"/>
      <c r="AY13" s="129">
        <f>H13</f>
        <v>2</v>
      </c>
      <c r="AZ13" s="132"/>
      <c r="BA13" s="123"/>
      <c r="BB13" s="123"/>
      <c r="BC13" s="130">
        <f>K13</f>
        <v>2</v>
      </c>
      <c r="BD13" s="130"/>
      <c r="BE13" s="131"/>
      <c r="BF13" s="131"/>
      <c r="BG13" s="133">
        <f>N13</f>
        <v>1</v>
      </c>
      <c r="BH13" s="129"/>
      <c r="BI13" s="134"/>
      <c r="BJ13" s="135"/>
    </row>
    <row r="14" spans="2:251" s="136" customFormat="1" ht="138" customHeight="1" x14ac:dyDescent="0.25">
      <c r="B14" s="116">
        <v>2</v>
      </c>
      <c r="C14" s="117" t="s">
        <v>898</v>
      </c>
      <c r="D14" s="118">
        <v>0.15</v>
      </c>
      <c r="E14" s="120"/>
      <c r="F14" s="120"/>
      <c r="G14" s="121" t="str">
        <f t="shared" ref="G14:G22" si="0">IF(ISERROR(F14/E14),"",(F14/E14))</f>
        <v/>
      </c>
      <c r="H14" s="120"/>
      <c r="I14" s="120"/>
      <c r="J14" s="121" t="str">
        <f t="shared" ref="J14:J22" si="1">IF(ISERROR(I14/H14),"",(I14/H14))</f>
        <v/>
      </c>
      <c r="K14" s="120">
        <v>0.01</v>
      </c>
      <c r="L14" s="120"/>
      <c r="M14" s="121">
        <f t="shared" ref="M14:M22" si="2">IF(ISERROR(L14/K14),"",(L14/K14))</f>
        <v>0</v>
      </c>
      <c r="N14" s="120"/>
      <c r="O14" s="120"/>
      <c r="P14" s="121" t="str">
        <f t="shared" ref="P14:P22" si="3">IF(ISERROR(O14/N14),"",(O14/N14))</f>
        <v/>
      </c>
      <c r="Q14" s="120">
        <f>SUM(E14,H14,K14,N14)</f>
        <v>0.01</v>
      </c>
      <c r="R14" s="119"/>
      <c r="S14" s="122">
        <f t="shared" ref="S14:S22" si="4">IF((IF(ISERROR(R14/Q14),0,(R14/Q14)))&gt;1,1,(IF(ISERROR(R14/Q14),0,(R14/Q14))))</f>
        <v>0</v>
      </c>
      <c r="T14" s="122">
        <f t="shared" ref="T14:T22" si="5">S14*D14</f>
        <v>0</v>
      </c>
      <c r="U14" s="117" t="s">
        <v>1072</v>
      </c>
      <c r="V14" s="117" t="s">
        <v>1073</v>
      </c>
      <c r="W14" s="121" t="s">
        <v>900</v>
      </c>
      <c r="X14" s="121" t="s">
        <v>901</v>
      </c>
      <c r="Y14" s="121" t="s">
        <v>902</v>
      </c>
      <c r="Z14" s="124" t="s">
        <v>77</v>
      </c>
      <c r="AA14" s="121" t="s">
        <v>903</v>
      </c>
      <c r="AB14" s="124" t="s">
        <v>79</v>
      </c>
      <c r="AC14" s="125" t="s">
        <v>74</v>
      </c>
      <c r="AD14" s="125" t="s">
        <v>80</v>
      </c>
      <c r="AE14" s="125" t="s">
        <v>81</v>
      </c>
      <c r="AF14" s="124" t="s">
        <v>94</v>
      </c>
      <c r="AG14" s="124"/>
      <c r="AH14" s="124"/>
      <c r="AI14" s="124" t="s">
        <v>83</v>
      </c>
      <c r="AJ14" s="124" t="s">
        <v>84</v>
      </c>
      <c r="AK14" s="117"/>
      <c r="AL14" s="126"/>
      <c r="AM14" s="127"/>
      <c r="AN14" s="126" t="s">
        <v>904</v>
      </c>
      <c r="AO14" s="126"/>
      <c r="AP14" s="126"/>
      <c r="AQ14" s="126"/>
      <c r="AR14" s="123"/>
      <c r="AS14" s="123"/>
      <c r="AT14" s="128" t="s">
        <v>895</v>
      </c>
      <c r="AU14" s="138"/>
      <c r="AV14" s="130"/>
      <c r="AW14" s="131"/>
      <c r="AX14" s="131"/>
      <c r="AY14" s="129"/>
      <c r="AZ14" s="132"/>
      <c r="BA14" s="123"/>
      <c r="BB14" s="123"/>
      <c r="BC14" s="130"/>
      <c r="BD14" s="130"/>
      <c r="BE14" s="131"/>
      <c r="BF14" s="131"/>
      <c r="BG14" s="129"/>
      <c r="BH14" s="129"/>
      <c r="BI14" s="134"/>
      <c r="BJ14" s="139"/>
    </row>
    <row r="15" spans="2:251" s="136" customFormat="1" ht="84" customHeight="1" x14ac:dyDescent="0.25">
      <c r="B15" s="116">
        <v>3</v>
      </c>
      <c r="C15" s="117" t="s">
        <v>905</v>
      </c>
      <c r="D15" s="118">
        <v>0.15</v>
      </c>
      <c r="E15" s="120">
        <v>0.01</v>
      </c>
      <c r="F15" s="120"/>
      <c r="G15" s="121">
        <f t="shared" si="0"/>
        <v>0</v>
      </c>
      <c r="H15" s="120">
        <v>0.01</v>
      </c>
      <c r="I15" s="120"/>
      <c r="J15" s="121">
        <f t="shared" si="1"/>
        <v>0</v>
      </c>
      <c r="K15" s="120">
        <v>0.01</v>
      </c>
      <c r="L15" s="120"/>
      <c r="M15" s="121">
        <f t="shared" si="2"/>
        <v>0</v>
      </c>
      <c r="N15" s="120">
        <v>0.01</v>
      </c>
      <c r="O15" s="120"/>
      <c r="P15" s="121">
        <f t="shared" si="3"/>
        <v>0</v>
      </c>
      <c r="Q15" s="120">
        <f>SUM(E15,H15,K15,N15)</f>
        <v>0.04</v>
      </c>
      <c r="R15" s="119"/>
      <c r="S15" s="122">
        <f t="shared" si="4"/>
        <v>0</v>
      </c>
      <c r="T15" s="122">
        <f t="shared" si="5"/>
        <v>0</v>
      </c>
      <c r="U15" s="117" t="s">
        <v>1074</v>
      </c>
      <c r="V15" s="117" t="s">
        <v>906</v>
      </c>
      <c r="W15" s="121" t="s">
        <v>907</v>
      </c>
      <c r="X15" s="121" t="s">
        <v>908</v>
      </c>
      <c r="Y15" s="121" t="s">
        <v>909</v>
      </c>
      <c r="Z15" s="124"/>
      <c r="AA15" s="119" t="s">
        <v>910</v>
      </c>
      <c r="AB15" s="124" t="s">
        <v>79</v>
      </c>
      <c r="AC15" s="124" t="s">
        <v>185</v>
      </c>
      <c r="AD15" s="124" t="s">
        <v>80</v>
      </c>
      <c r="AE15" s="124" t="s">
        <v>81</v>
      </c>
      <c r="AF15" s="124"/>
      <c r="AG15" s="124">
        <v>2021</v>
      </c>
      <c r="AH15" s="124"/>
      <c r="AI15" s="124" t="s">
        <v>83</v>
      </c>
      <c r="AJ15" s="124" t="s">
        <v>84</v>
      </c>
      <c r="AK15" s="117" t="s">
        <v>85</v>
      </c>
      <c r="AL15" s="126"/>
      <c r="AM15" s="126"/>
      <c r="AN15" s="126"/>
      <c r="AO15" s="126"/>
      <c r="AP15" s="126"/>
      <c r="AQ15" s="126"/>
      <c r="AR15" s="123"/>
      <c r="AS15" s="123"/>
      <c r="AT15" s="128" t="s">
        <v>895</v>
      </c>
      <c r="AU15" s="133"/>
      <c r="AV15" s="130"/>
      <c r="AW15" s="131"/>
      <c r="AX15" s="131"/>
      <c r="AY15" s="129"/>
      <c r="AZ15" s="132"/>
      <c r="BA15" s="123"/>
      <c r="BB15" s="123"/>
      <c r="BC15" s="130"/>
      <c r="BD15" s="130"/>
      <c r="BE15" s="131"/>
      <c r="BF15" s="131"/>
      <c r="BG15" s="129"/>
      <c r="BH15" s="129"/>
      <c r="BI15" s="134"/>
      <c r="BJ15" s="139"/>
    </row>
    <row r="16" spans="2:251" s="136" customFormat="1" ht="60.75" customHeight="1" x14ac:dyDescent="0.25">
      <c r="B16" s="116">
        <v>4</v>
      </c>
      <c r="C16" s="117" t="s">
        <v>911</v>
      </c>
      <c r="D16" s="118">
        <v>0.2</v>
      </c>
      <c r="E16" s="120">
        <v>0.01</v>
      </c>
      <c r="F16" s="120"/>
      <c r="G16" s="121">
        <f t="shared" si="0"/>
        <v>0</v>
      </c>
      <c r="H16" s="120">
        <v>0.01</v>
      </c>
      <c r="I16" s="120"/>
      <c r="J16" s="121">
        <f t="shared" si="1"/>
        <v>0</v>
      </c>
      <c r="K16" s="120">
        <v>0.01</v>
      </c>
      <c r="L16" s="120"/>
      <c r="M16" s="121">
        <f t="shared" si="2"/>
        <v>0</v>
      </c>
      <c r="N16" s="120">
        <v>0.01</v>
      </c>
      <c r="O16" s="120"/>
      <c r="P16" s="121">
        <f t="shared" si="3"/>
        <v>0</v>
      </c>
      <c r="Q16" s="120">
        <f>SUM(E16,H16,K16,N16)</f>
        <v>0.04</v>
      </c>
      <c r="R16" s="119"/>
      <c r="S16" s="122">
        <f t="shared" si="4"/>
        <v>0</v>
      </c>
      <c r="T16" s="122">
        <f t="shared" si="5"/>
        <v>0</v>
      </c>
      <c r="U16" s="117" t="s">
        <v>1075</v>
      </c>
      <c r="V16" s="117" t="s">
        <v>912</v>
      </c>
      <c r="W16" s="121" t="s">
        <v>913</v>
      </c>
      <c r="X16" s="123" t="s">
        <v>914</v>
      </c>
      <c r="Y16" s="123" t="s">
        <v>915</v>
      </c>
      <c r="Z16" s="124" t="s">
        <v>77</v>
      </c>
      <c r="AA16" s="119" t="s">
        <v>916</v>
      </c>
      <c r="AB16" s="124" t="s">
        <v>79</v>
      </c>
      <c r="AC16" s="124" t="s">
        <v>74</v>
      </c>
      <c r="AD16" s="124" t="s">
        <v>80</v>
      </c>
      <c r="AE16" s="124" t="s">
        <v>81</v>
      </c>
      <c r="AF16" s="347"/>
      <c r="AG16" s="124">
        <v>2021</v>
      </c>
      <c r="AH16" s="124"/>
      <c r="AI16" s="124" t="s">
        <v>83</v>
      </c>
      <c r="AJ16" s="124" t="s">
        <v>84</v>
      </c>
      <c r="AK16" s="117" t="s">
        <v>85</v>
      </c>
      <c r="AL16" s="126"/>
      <c r="AM16" s="126"/>
      <c r="AN16" s="126"/>
      <c r="AO16" s="126"/>
      <c r="AP16" s="126"/>
      <c r="AQ16" s="126"/>
      <c r="AR16" s="123"/>
      <c r="AS16" s="123"/>
      <c r="AT16" s="128" t="s">
        <v>895</v>
      </c>
      <c r="AU16" s="133"/>
      <c r="AV16" s="130"/>
      <c r="AW16" s="131"/>
      <c r="AX16" s="131"/>
      <c r="AY16" s="129"/>
      <c r="AZ16" s="132"/>
      <c r="BA16" s="123"/>
      <c r="BB16" s="123"/>
      <c r="BC16" s="130"/>
      <c r="BD16" s="130"/>
      <c r="BE16" s="131"/>
      <c r="BF16" s="131"/>
      <c r="BG16" s="129"/>
      <c r="BH16" s="129"/>
      <c r="BI16" s="134"/>
      <c r="BJ16" s="139"/>
    </row>
    <row r="17" spans="2:63" s="136" customFormat="1" ht="97.5" customHeight="1" x14ac:dyDescent="0.25">
      <c r="B17" s="116">
        <v>5</v>
      </c>
      <c r="C17" s="117" t="s">
        <v>1063</v>
      </c>
      <c r="D17" s="118">
        <v>0.1</v>
      </c>
      <c r="E17" s="120"/>
      <c r="F17" s="120"/>
      <c r="G17" s="121" t="str">
        <f t="shared" si="0"/>
        <v/>
      </c>
      <c r="H17" s="120">
        <v>0.01</v>
      </c>
      <c r="I17" s="120"/>
      <c r="J17" s="121">
        <f t="shared" si="1"/>
        <v>0</v>
      </c>
      <c r="K17" s="120">
        <v>0.01</v>
      </c>
      <c r="L17" s="120"/>
      <c r="M17" s="121">
        <f t="shared" si="2"/>
        <v>0</v>
      </c>
      <c r="N17" s="120">
        <v>0.01</v>
      </c>
      <c r="O17" s="120"/>
      <c r="P17" s="121">
        <f t="shared" si="3"/>
        <v>0</v>
      </c>
      <c r="Q17" s="120">
        <f>SUM(E17,H17,K17,N17)</f>
        <v>0.03</v>
      </c>
      <c r="R17" s="119"/>
      <c r="S17" s="122">
        <f t="shared" si="4"/>
        <v>0</v>
      </c>
      <c r="T17" s="122">
        <f t="shared" si="5"/>
        <v>0</v>
      </c>
      <c r="U17" s="117" t="s">
        <v>1076</v>
      </c>
      <c r="V17" s="117" t="s">
        <v>917</v>
      </c>
      <c r="W17" s="121" t="s">
        <v>918</v>
      </c>
      <c r="X17" s="121" t="s">
        <v>918</v>
      </c>
      <c r="Y17" s="121" t="s">
        <v>1077</v>
      </c>
      <c r="Z17" s="124" t="s">
        <v>77</v>
      </c>
      <c r="AA17" s="123" t="s">
        <v>919</v>
      </c>
      <c r="AB17" s="124" t="s">
        <v>79</v>
      </c>
      <c r="AC17" s="124" t="s">
        <v>185</v>
      </c>
      <c r="AD17" s="124" t="s">
        <v>80</v>
      </c>
      <c r="AE17" s="124" t="s">
        <v>81</v>
      </c>
      <c r="AF17" s="347" t="s">
        <v>94</v>
      </c>
      <c r="AG17" s="124"/>
      <c r="AH17" s="124"/>
      <c r="AI17" s="124" t="s">
        <v>83</v>
      </c>
      <c r="AJ17" s="124" t="s">
        <v>84</v>
      </c>
      <c r="AK17" s="117" t="s">
        <v>85</v>
      </c>
      <c r="AL17" s="126"/>
      <c r="AM17" s="126"/>
      <c r="AN17" s="126" t="s">
        <v>920</v>
      </c>
      <c r="AO17" s="126"/>
      <c r="AP17" s="126"/>
      <c r="AQ17" s="126"/>
      <c r="AR17" s="123"/>
      <c r="AS17" s="123"/>
      <c r="AT17" s="128" t="s">
        <v>895</v>
      </c>
      <c r="AU17" s="133"/>
      <c r="AV17" s="130"/>
      <c r="AW17" s="131"/>
      <c r="AX17" s="131"/>
      <c r="AY17" s="129"/>
      <c r="AZ17" s="132"/>
      <c r="BA17" s="123"/>
      <c r="BB17" s="123"/>
      <c r="BC17" s="130"/>
      <c r="BD17" s="130"/>
      <c r="BE17" s="131"/>
      <c r="BF17" s="131"/>
      <c r="BG17" s="129"/>
      <c r="BH17" s="129"/>
      <c r="BI17" s="134"/>
      <c r="BJ17" s="139"/>
    </row>
    <row r="18" spans="2:63" s="136" customFormat="1" ht="72.75" customHeight="1" x14ac:dyDescent="0.25">
      <c r="B18" s="116">
        <v>6</v>
      </c>
      <c r="C18" s="117" t="s">
        <v>921</v>
      </c>
      <c r="D18" s="118">
        <v>0.05</v>
      </c>
      <c r="E18" s="120"/>
      <c r="F18" s="120"/>
      <c r="G18" s="121" t="str">
        <f t="shared" si="0"/>
        <v/>
      </c>
      <c r="H18" s="120">
        <v>0.01</v>
      </c>
      <c r="I18" s="120"/>
      <c r="J18" s="121">
        <f t="shared" si="1"/>
        <v>0</v>
      </c>
      <c r="K18" s="120">
        <v>0.01</v>
      </c>
      <c r="L18" s="120"/>
      <c r="M18" s="121">
        <f t="shared" si="2"/>
        <v>0</v>
      </c>
      <c r="N18" s="120">
        <v>0.01</v>
      </c>
      <c r="O18" s="120"/>
      <c r="P18" s="121">
        <f t="shared" si="3"/>
        <v>0</v>
      </c>
      <c r="Q18" s="120">
        <f>SUM(E18,H18,K18,N18)</f>
        <v>0.03</v>
      </c>
      <c r="R18" s="119"/>
      <c r="S18" s="122">
        <f t="shared" si="4"/>
        <v>0</v>
      </c>
      <c r="T18" s="122">
        <f t="shared" si="5"/>
        <v>0</v>
      </c>
      <c r="U18" s="117" t="s">
        <v>1078</v>
      </c>
      <c r="V18" s="117" t="s">
        <v>922</v>
      </c>
      <c r="W18" s="121" t="s">
        <v>923</v>
      </c>
      <c r="X18" s="121" t="s">
        <v>1079</v>
      </c>
      <c r="Y18" s="121" t="s">
        <v>1080</v>
      </c>
      <c r="Z18" s="124"/>
      <c r="AA18" s="123" t="s">
        <v>919</v>
      </c>
      <c r="AB18" s="124" t="s">
        <v>79</v>
      </c>
      <c r="AC18" s="124" t="s">
        <v>185</v>
      </c>
      <c r="AD18" s="124" t="s">
        <v>80</v>
      </c>
      <c r="AE18" s="124" t="s">
        <v>81</v>
      </c>
      <c r="AF18" s="347" t="s">
        <v>94</v>
      </c>
      <c r="AG18" s="124"/>
      <c r="AH18" s="124"/>
      <c r="AI18" s="124" t="s">
        <v>83</v>
      </c>
      <c r="AJ18" s="124" t="s">
        <v>84</v>
      </c>
      <c r="AK18" s="117" t="s">
        <v>85</v>
      </c>
      <c r="AL18" s="126"/>
      <c r="AM18" s="126"/>
      <c r="AN18" s="126"/>
      <c r="AO18" s="126"/>
      <c r="AP18" s="126"/>
      <c r="AQ18" s="126"/>
      <c r="AR18" s="123"/>
      <c r="AS18" s="123"/>
      <c r="AT18" s="128" t="s">
        <v>895</v>
      </c>
      <c r="AU18" s="133"/>
      <c r="AV18" s="130"/>
      <c r="AW18" s="131"/>
      <c r="AX18" s="131"/>
      <c r="AY18" s="129"/>
      <c r="AZ18" s="132"/>
      <c r="BA18" s="123"/>
      <c r="BB18" s="123"/>
      <c r="BC18" s="130"/>
      <c r="BD18" s="130"/>
      <c r="BE18" s="131"/>
      <c r="BF18" s="131">
        <f>12+4+2+6+6+11+4+1+5+2+5+5+8+5</f>
        <v>76</v>
      </c>
      <c r="BG18" s="129"/>
      <c r="BH18" s="129"/>
      <c r="BI18" s="134"/>
      <c r="BJ18" s="139"/>
    </row>
    <row r="19" spans="2:63" s="136" customFormat="1" ht="72.75" customHeight="1" x14ac:dyDescent="0.25">
      <c r="B19" s="116">
        <v>7</v>
      </c>
      <c r="C19" s="117" t="s">
        <v>1064</v>
      </c>
      <c r="D19" s="118">
        <v>0.05</v>
      </c>
      <c r="E19" s="120"/>
      <c r="F19" s="120"/>
      <c r="G19" s="121" t="str">
        <f t="shared" si="0"/>
        <v/>
      </c>
      <c r="H19" s="120">
        <v>0.01</v>
      </c>
      <c r="I19" s="120"/>
      <c r="J19" s="121">
        <f t="shared" si="1"/>
        <v>0</v>
      </c>
      <c r="K19" s="120">
        <v>0.01</v>
      </c>
      <c r="L19" s="120"/>
      <c r="M19" s="121">
        <f t="shared" si="2"/>
        <v>0</v>
      </c>
      <c r="N19" s="120"/>
      <c r="O19" s="120"/>
      <c r="P19" s="121" t="str">
        <f t="shared" si="3"/>
        <v/>
      </c>
      <c r="Q19" s="120"/>
      <c r="R19" s="119"/>
      <c r="S19" s="122">
        <f t="shared" si="4"/>
        <v>0</v>
      </c>
      <c r="T19" s="122">
        <f t="shared" si="5"/>
        <v>0</v>
      </c>
      <c r="U19" s="117" t="s">
        <v>1081</v>
      </c>
      <c r="V19" s="117" t="s">
        <v>924</v>
      </c>
      <c r="W19" s="121" t="s">
        <v>923</v>
      </c>
      <c r="X19" s="121" t="s">
        <v>1079</v>
      </c>
      <c r="Y19" s="121" t="s">
        <v>1080</v>
      </c>
      <c r="Z19" s="124"/>
      <c r="AA19" s="123" t="s">
        <v>919</v>
      </c>
      <c r="AB19" s="124" t="s">
        <v>79</v>
      </c>
      <c r="AC19" s="124" t="s">
        <v>185</v>
      </c>
      <c r="AD19" s="124" t="s">
        <v>80</v>
      </c>
      <c r="AE19" s="124" t="s">
        <v>81</v>
      </c>
      <c r="AF19" s="347" t="s">
        <v>94</v>
      </c>
      <c r="AG19" s="124"/>
      <c r="AH19" s="124"/>
      <c r="AI19" s="124" t="s">
        <v>83</v>
      </c>
      <c r="AJ19" s="124" t="s">
        <v>84</v>
      </c>
      <c r="AK19" s="117"/>
      <c r="AL19" s="126"/>
      <c r="AM19" s="126"/>
      <c r="AN19" s="126" t="s">
        <v>925</v>
      </c>
      <c r="AO19" s="126"/>
      <c r="AP19" s="126"/>
      <c r="AQ19" s="126"/>
      <c r="AR19" s="123"/>
      <c r="AS19" s="123"/>
      <c r="AT19" s="128" t="s">
        <v>895</v>
      </c>
      <c r="AU19" s="133"/>
      <c r="AV19" s="130"/>
      <c r="AW19" s="131"/>
      <c r="AX19" s="131"/>
      <c r="AY19" s="129"/>
      <c r="AZ19" s="132"/>
      <c r="BA19" s="123"/>
      <c r="BB19" s="123"/>
      <c r="BC19" s="130"/>
      <c r="BD19" s="130"/>
      <c r="BE19" s="131"/>
      <c r="BF19" s="131"/>
      <c r="BG19" s="129"/>
      <c r="BH19" s="129"/>
      <c r="BI19" s="134"/>
      <c r="BJ19" s="139"/>
    </row>
    <row r="20" spans="2:63" s="136" customFormat="1" ht="72.75" customHeight="1" x14ac:dyDescent="0.25">
      <c r="B20" s="116">
        <v>8</v>
      </c>
      <c r="C20" s="117" t="s">
        <v>1065</v>
      </c>
      <c r="D20" s="118">
        <v>0.05</v>
      </c>
      <c r="E20" s="120"/>
      <c r="F20" s="120"/>
      <c r="G20" s="121" t="str">
        <f t="shared" si="0"/>
        <v/>
      </c>
      <c r="H20" s="120"/>
      <c r="I20" s="120"/>
      <c r="J20" s="121" t="str">
        <f t="shared" si="1"/>
        <v/>
      </c>
      <c r="K20" s="120"/>
      <c r="L20" s="120"/>
      <c r="M20" s="121" t="str">
        <f t="shared" si="2"/>
        <v/>
      </c>
      <c r="N20" s="120">
        <v>0.01</v>
      </c>
      <c r="O20" s="120"/>
      <c r="P20" s="121">
        <f t="shared" si="3"/>
        <v>0</v>
      </c>
      <c r="Q20" s="120"/>
      <c r="R20" s="119"/>
      <c r="S20" s="122">
        <f t="shared" si="4"/>
        <v>0</v>
      </c>
      <c r="T20" s="122">
        <f t="shared" si="5"/>
        <v>0</v>
      </c>
      <c r="U20" s="117" t="s">
        <v>1082</v>
      </c>
      <c r="V20" s="117" t="s">
        <v>899</v>
      </c>
      <c r="W20" s="121" t="s">
        <v>926</v>
      </c>
      <c r="X20" s="121" t="s">
        <v>1083</v>
      </c>
      <c r="Y20" s="121" t="s">
        <v>1084</v>
      </c>
      <c r="Z20" s="124"/>
      <c r="AA20" s="121" t="s">
        <v>903</v>
      </c>
      <c r="AB20" s="124" t="s">
        <v>79</v>
      </c>
      <c r="AC20" s="124" t="s">
        <v>927</v>
      </c>
      <c r="AD20" s="124" t="s">
        <v>80</v>
      </c>
      <c r="AE20" s="124" t="s">
        <v>81</v>
      </c>
      <c r="AF20" s="347"/>
      <c r="AG20" s="124">
        <v>2021</v>
      </c>
      <c r="AH20" s="124"/>
      <c r="AI20" s="124" t="s">
        <v>83</v>
      </c>
      <c r="AJ20" s="124" t="s">
        <v>84</v>
      </c>
      <c r="AK20" s="117" t="s">
        <v>85</v>
      </c>
      <c r="AL20" s="126"/>
      <c r="AM20" s="126"/>
      <c r="AN20" s="126"/>
      <c r="AO20" s="126"/>
      <c r="AP20" s="126"/>
      <c r="AQ20" s="126"/>
      <c r="AR20" s="123"/>
      <c r="AS20" s="123"/>
      <c r="AT20" s="128" t="s">
        <v>895</v>
      </c>
      <c r="AU20" s="133"/>
      <c r="AV20" s="130"/>
      <c r="AW20" s="131"/>
      <c r="AX20" s="131"/>
      <c r="AY20" s="129"/>
      <c r="AZ20" s="132"/>
      <c r="BA20" s="123"/>
      <c r="BB20" s="123"/>
      <c r="BC20" s="130"/>
      <c r="BD20" s="130"/>
      <c r="BE20" s="131"/>
      <c r="BF20" s="131"/>
      <c r="BG20" s="129"/>
      <c r="BH20" s="129"/>
      <c r="BI20" s="134"/>
      <c r="BJ20" s="139"/>
    </row>
    <row r="21" spans="2:63" s="136" customFormat="1" ht="72.75" customHeight="1" x14ac:dyDescent="0.25">
      <c r="B21" s="116">
        <v>9</v>
      </c>
      <c r="C21" s="117" t="s">
        <v>1066</v>
      </c>
      <c r="D21" s="118">
        <v>0.05</v>
      </c>
      <c r="E21" s="120">
        <v>0.01</v>
      </c>
      <c r="F21" s="120"/>
      <c r="G21" s="121">
        <f t="shared" si="0"/>
        <v>0</v>
      </c>
      <c r="H21" s="120">
        <v>0.01</v>
      </c>
      <c r="I21" s="120"/>
      <c r="J21" s="121">
        <f t="shared" si="1"/>
        <v>0</v>
      </c>
      <c r="K21" s="120">
        <v>0.01</v>
      </c>
      <c r="L21" s="120"/>
      <c r="M21" s="121">
        <f t="shared" si="2"/>
        <v>0</v>
      </c>
      <c r="N21" s="120">
        <v>0.01</v>
      </c>
      <c r="O21" s="120"/>
      <c r="P21" s="121">
        <f t="shared" si="3"/>
        <v>0</v>
      </c>
      <c r="Q21" s="120"/>
      <c r="R21" s="119"/>
      <c r="S21" s="122">
        <f t="shared" si="4"/>
        <v>0</v>
      </c>
      <c r="T21" s="122">
        <f t="shared" si="5"/>
        <v>0</v>
      </c>
      <c r="U21" s="117" t="s">
        <v>1085</v>
      </c>
      <c r="V21" s="117" t="s">
        <v>1086</v>
      </c>
      <c r="W21" s="121" t="s">
        <v>928</v>
      </c>
      <c r="X21" s="121" t="s">
        <v>929</v>
      </c>
      <c r="Y21" s="121" t="s">
        <v>930</v>
      </c>
      <c r="Z21" s="124"/>
      <c r="AA21" s="123" t="s">
        <v>897</v>
      </c>
      <c r="AB21" s="124" t="s">
        <v>79</v>
      </c>
      <c r="AC21" s="124" t="s">
        <v>74</v>
      </c>
      <c r="AD21" s="124" t="s">
        <v>80</v>
      </c>
      <c r="AE21" s="124" t="s">
        <v>81</v>
      </c>
      <c r="AF21" s="347"/>
      <c r="AG21" s="124">
        <v>2021</v>
      </c>
      <c r="AH21" s="124"/>
      <c r="AI21" s="124" t="s">
        <v>83</v>
      </c>
      <c r="AJ21" s="124" t="s">
        <v>84</v>
      </c>
      <c r="AK21" s="117" t="s">
        <v>85</v>
      </c>
      <c r="AL21" s="126"/>
      <c r="AM21" s="126"/>
      <c r="AN21" s="126"/>
      <c r="AO21" s="126"/>
      <c r="AP21" s="126"/>
      <c r="AQ21" s="126"/>
      <c r="AR21" s="123"/>
      <c r="AS21" s="123"/>
      <c r="AT21" s="128" t="s">
        <v>895</v>
      </c>
      <c r="AU21" s="133"/>
      <c r="AV21" s="130"/>
      <c r="AW21" s="131"/>
      <c r="AX21" s="131"/>
      <c r="AY21" s="129"/>
      <c r="AZ21" s="132"/>
      <c r="BA21" s="123"/>
      <c r="BB21" s="123"/>
      <c r="BC21" s="130"/>
      <c r="BD21" s="130"/>
      <c r="BE21" s="131"/>
      <c r="BF21" s="131"/>
      <c r="BG21" s="129"/>
      <c r="BH21" s="129"/>
      <c r="BI21" s="134"/>
      <c r="BJ21" s="139"/>
    </row>
    <row r="22" spans="2:63" s="136" customFormat="1" ht="72.75" customHeight="1" thickBot="1" x14ac:dyDescent="0.3">
      <c r="B22" s="140">
        <v>10</v>
      </c>
      <c r="C22" s="141" t="s">
        <v>931</v>
      </c>
      <c r="D22" s="142">
        <v>0.05</v>
      </c>
      <c r="E22" s="143">
        <v>0.01</v>
      </c>
      <c r="F22" s="143"/>
      <c r="G22" s="144">
        <f t="shared" si="0"/>
        <v>0</v>
      </c>
      <c r="H22" s="143">
        <v>0.01</v>
      </c>
      <c r="I22" s="143"/>
      <c r="J22" s="144">
        <f t="shared" si="1"/>
        <v>0</v>
      </c>
      <c r="K22" s="143">
        <v>0.01</v>
      </c>
      <c r="L22" s="143"/>
      <c r="M22" s="144">
        <f t="shared" si="2"/>
        <v>0</v>
      </c>
      <c r="N22" s="143">
        <v>0.01</v>
      </c>
      <c r="O22" s="143"/>
      <c r="P22" s="144">
        <f t="shared" si="3"/>
        <v>0</v>
      </c>
      <c r="Q22" s="143"/>
      <c r="R22" s="148"/>
      <c r="S22" s="145">
        <f t="shared" si="4"/>
        <v>0</v>
      </c>
      <c r="T22" s="145">
        <f t="shared" si="5"/>
        <v>0</v>
      </c>
      <c r="U22" s="141" t="s">
        <v>1087</v>
      </c>
      <c r="V22" s="141" t="s">
        <v>932</v>
      </c>
      <c r="W22" s="144" t="s">
        <v>928</v>
      </c>
      <c r="X22" s="144" t="s">
        <v>933</v>
      </c>
      <c r="Y22" s="144" t="s">
        <v>934</v>
      </c>
      <c r="Z22" s="147"/>
      <c r="AA22" s="146" t="s">
        <v>935</v>
      </c>
      <c r="AB22" s="147" t="s">
        <v>79</v>
      </c>
      <c r="AC22" s="147" t="s">
        <v>74</v>
      </c>
      <c r="AD22" s="147" t="s">
        <v>80</v>
      </c>
      <c r="AE22" s="147" t="s">
        <v>81</v>
      </c>
      <c r="AF22" s="149"/>
      <c r="AG22" s="147">
        <v>2021</v>
      </c>
      <c r="AH22" s="147"/>
      <c r="AI22" s="147" t="s">
        <v>83</v>
      </c>
      <c r="AJ22" s="147" t="s">
        <v>84</v>
      </c>
      <c r="AK22" s="141" t="s">
        <v>85</v>
      </c>
      <c r="AL22" s="150"/>
      <c r="AM22" s="150"/>
      <c r="AN22" s="150"/>
      <c r="AO22" s="150"/>
      <c r="AP22" s="150"/>
      <c r="AQ22" s="150"/>
      <c r="AR22" s="146"/>
      <c r="AS22" s="146"/>
      <c r="AT22" s="187" t="s">
        <v>895</v>
      </c>
      <c r="AU22" s="152"/>
      <c r="AV22" s="153"/>
      <c r="AW22" s="154"/>
      <c r="AX22" s="154"/>
      <c r="AY22" s="155"/>
      <c r="AZ22" s="156"/>
      <c r="BA22" s="146"/>
      <c r="BB22" s="146"/>
      <c r="BC22" s="153"/>
      <c r="BD22" s="153"/>
      <c r="BE22" s="154"/>
      <c r="BF22" s="154"/>
      <c r="BG22" s="155"/>
      <c r="BH22" s="155"/>
      <c r="BI22" s="157"/>
      <c r="BJ22" s="158"/>
    </row>
    <row r="23" spans="2:63" s="106" customFormat="1" ht="11.65" customHeight="1" x14ac:dyDescent="0.25">
      <c r="B23" s="102"/>
      <c r="C23" s="162"/>
      <c r="D23" s="104">
        <f>SUM(D13:D22)</f>
        <v>1</v>
      </c>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5"/>
      <c r="AT23" s="75"/>
      <c r="BK23" s="75"/>
    </row>
    <row r="24" spans="2:63"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5"/>
      <c r="AT24" s="75"/>
      <c r="BK24" s="75"/>
    </row>
    <row r="25" spans="2:63"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5"/>
      <c r="AT25" s="75"/>
      <c r="BK25" s="75"/>
    </row>
    <row r="26" spans="2:63" s="106" customFormat="1" ht="11.6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5"/>
      <c r="AT26" s="75"/>
      <c r="BK26" s="75"/>
    </row>
    <row r="27" spans="2:63" s="106" customFormat="1" ht="11.65" customHeight="1" x14ac:dyDescent="0.25">
      <c r="B27" s="102"/>
      <c r="C27" s="103"/>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5"/>
      <c r="AT27" s="75"/>
      <c r="BK27" s="75"/>
    </row>
    <row r="28" spans="2:63" s="106" customFormat="1" ht="12.6" customHeight="1" x14ac:dyDescent="0.25">
      <c r="B28" s="102"/>
      <c r="C28" s="103"/>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5"/>
      <c r="AT28" s="75"/>
      <c r="BK28" s="75"/>
    </row>
    <row r="29" spans="2:63" s="106" customFormat="1" ht="12.6" customHeight="1" x14ac:dyDescent="0.25">
      <c r="B29" s="102"/>
      <c r="C29" s="103"/>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5"/>
      <c r="AT29" s="75"/>
      <c r="BK29" s="75"/>
    </row>
    <row r="30" spans="2:63" s="106" customFormat="1" ht="11.6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5"/>
      <c r="AT30" s="75"/>
      <c r="BK30" s="75"/>
    </row>
    <row r="31" spans="2:63"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5"/>
      <c r="AT31" s="75"/>
      <c r="BK31" s="75"/>
    </row>
    <row r="32" spans="2:63" s="106" customFormat="1" ht="14.1" customHeight="1" x14ac:dyDescent="0.25">
      <c r="C32" s="105"/>
      <c r="D32" s="75"/>
      <c r="E32" s="75"/>
      <c r="F32" s="75"/>
      <c r="G32" s="75"/>
      <c r="H32" s="75"/>
      <c r="I32" s="75"/>
      <c r="J32" s="75"/>
      <c r="K32" s="75"/>
      <c r="L32" s="75"/>
      <c r="M32" s="75"/>
      <c r="N32" s="75"/>
      <c r="O32" s="75"/>
      <c r="P32" s="75"/>
      <c r="Q32" s="75"/>
      <c r="R32" s="75"/>
      <c r="S32" s="75"/>
      <c r="T32" s="75"/>
      <c r="U32" s="105"/>
      <c r="V32" s="105"/>
      <c r="W32" s="75"/>
      <c r="X32" s="75"/>
      <c r="Y32" s="75"/>
      <c r="Z32" s="102"/>
      <c r="AA32" s="75"/>
      <c r="AB32" s="78"/>
      <c r="AC32" s="78"/>
      <c r="AD32" s="78"/>
      <c r="AE32" s="78"/>
      <c r="AF32" s="75"/>
      <c r="AG32" s="75"/>
      <c r="AH32" s="75"/>
      <c r="AI32" s="78"/>
      <c r="AJ32" s="78"/>
      <c r="AK32" s="103"/>
      <c r="AL32" s="105"/>
      <c r="AM32" s="105"/>
      <c r="AN32" s="105"/>
      <c r="AO32" s="105"/>
      <c r="AP32" s="103"/>
      <c r="AQ32" s="103"/>
      <c r="AR32" s="75"/>
      <c r="AS32" s="75"/>
      <c r="AT32" s="75"/>
      <c r="BK32" s="75"/>
    </row>
    <row r="33" spans="3:63" s="106" customFormat="1" ht="11.65" customHeight="1" x14ac:dyDescent="0.25">
      <c r="C33" s="105"/>
      <c r="D33" s="75"/>
      <c r="E33" s="75"/>
      <c r="F33" s="75"/>
      <c r="G33" s="75"/>
      <c r="H33" s="75"/>
      <c r="I33" s="75"/>
      <c r="J33" s="75"/>
      <c r="K33" s="75"/>
      <c r="L33" s="75"/>
      <c r="M33" s="75"/>
      <c r="N33" s="75"/>
      <c r="O33" s="75"/>
      <c r="P33" s="75"/>
      <c r="Q33" s="75"/>
      <c r="R33" s="75"/>
      <c r="S33" s="75"/>
      <c r="T33" s="75"/>
      <c r="U33" s="105"/>
      <c r="V33" s="105"/>
      <c r="W33" s="75"/>
      <c r="X33" s="75"/>
      <c r="Y33" s="75"/>
      <c r="Z33" s="102"/>
      <c r="AA33" s="75"/>
      <c r="AB33" s="78"/>
      <c r="AC33" s="78"/>
      <c r="AD33" s="78"/>
      <c r="AE33" s="78"/>
      <c r="AF33" s="75"/>
      <c r="AG33" s="75"/>
      <c r="AH33" s="75"/>
      <c r="AI33" s="78"/>
      <c r="AJ33" s="78"/>
      <c r="AK33" s="103"/>
      <c r="AL33" s="105"/>
      <c r="AM33" s="105"/>
      <c r="AN33" s="105"/>
      <c r="AO33" s="105"/>
      <c r="AP33" s="103"/>
      <c r="AQ33" s="103"/>
      <c r="AR33" s="75"/>
      <c r="AS33" s="75"/>
      <c r="AT33" s="75"/>
      <c r="BK33" s="75"/>
    </row>
    <row r="34" spans="3:63" s="106" customFormat="1" ht="11.65" customHeight="1" x14ac:dyDescent="0.25">
      <c r="C34" s="105"/>
      <c r="D34" s="75"/>
      <c r="E34" s="75"/>
      <c r="F34" s="75"/>
      <c r="G34" s="75"/>
      <c r="H34" s="75"/>
      <c r="I34" s="75"/>
      <c r="J34" s="75"/>
      <c r="K34" s="75"/>
      <c r="L34" s="75"/>
      <c r="M34" s="75"/>
      <c r="N34" s="75"/>
      <c r="O34" s="75"/>
      <c r="P34" s="75"/>
      <c r="Q34" s="75"/>
      <c r="R34" s="75"/>
      <c r="S34" s="75"/>
      <c r="T34" s="75"/>
      <c r="U34" s="105"/>
      <c r="V34" s="105"/>
      <c r="W34" s="75"/>
      <c r="X34" s="75"/>
      <c r="Y34" s="75"/>
      <c r="Z34" s="102"/>
      <c r="AA34" s="75"/>
      <c r="AB34" s="78"/>
      <c r="AC34" s="78"/>
      <c r="AD34" s="78"/>
      <c r="AE34" s="78"/>
      <c r="AF34" s="75"/>
      <c r="AG34" s="75"/>
      <c r="AH34" s="75"/>
      <c r="AI34" s="78"/>
      <c r="AJ34" s="78"/>
      <c r="AK34" s="103"/>
      <c r="AL34" s="105"/>
      <c r="AM34" s="105"/>
      <c r="AN34" s="105"/>
      <c r="AO34" s="105"/>
      <c r="AP34" s="103"/>
      <c r="AQ34" s="103"/>
      <c r="AR34" s="75"/>
      <c r="AS34" s="75"/>
      <c r="AT34" s="75"/>
      <c r="BK34" s="75"/>
    </row>
    <row r="35" spans="3:63" s="106" customFormat="1" ht="11.65" customHeight="1" x14ac:dyDescent="0.25">
      <c r="C35" s="105"/>
      <c r="D35" s="75"/>
      <c r="E35" s="75"/>
      <c r="F35" s="75"/>
      <c r="G35" s="75"/>
      <c r="H35" s="75"/>
      <c r="I35" s="75"/>
      <c r="J35" s="75"/>
      <c r="K35" s="75"/>
      <c r="L35" s="75"/>
      <c r="M35" s="75"/>
      <c r="N35" s="75"/>
      <c r="O35" s="75"/>
      <c r="P35" s="75"/>
      <c r="Q35" s="75"/>
      <c r="R35" s="75"/>
      <c r="S35" s="75"/>
      <c r="T35" s="75"/>
      <c r="U35" s="105"/>
      <c r="V35" s="105"/>
      <c r="W35" s="75"/>
      <c r="X35" s="75"/>
      <c r="Y35" s="75"/>
      <c r="Z35" s="102"/>
      <c r="AA35" s="75"/>
      <c r="AB35" s="78"/>
      <c r="AC35" s="78"/>
      <c r="AD35" s="78"/>
      <c r="AE35" s="78"/>
      <c r="AF35" s="75"/>
      <c r="AG35" s="75"/>
      <c r="AH35" s="75"/>
      <c r="AI35" s="78"/>
      <c r="AJ35" s="78"/>
      <c r="AK35" s="103"/>
      <c r="AL35" s="105"/>
      <c r="AM35" s="105"/>
      <c r="AN35" s="105"/>
      <c r="AO35" s="105"/>
      <c r="AP35" s="103"/>
      <c r="AQ35" s="103"/>
      <c r="AR35" s="75"/>
      <c r="AS35" s="75"/>
      <c r="AT35" s="75"/>
      <c r="BK35" s="75"/>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0">
    <dataValidation type="list" operator="equal" allowBlank="1" showErrorMessage="1" sqref="AP18:AQ35">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35">
      <formula1>"Eficacia,Eficiencia,Efectividad,"</formula1>
      <formula2>0</formula2>
    </dataValidation>
    <dataValidation type="list" operator="equal" allowBlank="1" showErrorMessage="1" sqref="AK23:AK35">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35">
      <formula1>"Alcaldía Local,Central,Sectorial,"</formula1>
      <formula2>0</formula2>
    </dataValidation>
    <dataValidation type="list" operator="equal" allowBlank="1" showErrorMessage="1" sqref="AC13:AC35">
      <formula1>"Coeficiente,Índice o razón,Porcentaje,Tasa,Valor absoluto"</formula1>
      <formula2>0</formula2>
    </dataValidation>
    <dataValidation type="list" operator="equal" allowBlank="1" showErrorMessage="1" sqref="AD13:AD35">
      <formula1>"Diario,Semanal,Mensual,Bimestral ,Trimestral,Semestral ,Anual"</formula1>
      <formula2>0</formula2>
    </dataValidation>
    <dataValidation type="list" operator="equal" allowBlank="1" showErrorMessage="1" sqref="AE13:AE35">
      <formula1>"Alta ,Media ,Baja"</formula1>
      <formula2>0</formula2>
    </dataValidation>
    <dataValidation type="list" operator="equal" allowBlank="1" showErrorMessage="1" sqref="AI13:AI35">
      <formula1>"Gestión"</formula1>
      <formula2>0</formula2>
    </dataValidation>
    <dataValidation type="list" operator="equal" allowBlank="1" showErrorMessage="1" sqref="AJ13:AJ35">
      <formula1>",Distrital ,Dsitrital-Rural ,Distrital- Urbano,Entidad ,Localidad,UPZ,Departamental,Regional,Nacional"</formula1>
      <formula2>0</formula2>
    </dataValidation>
    <dataValidation operator="equal" allowBlank="1" showErrorMessage="1" sqref="AK7">
      <formula1>0</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CPAD\OAP\POA\[5.5 DF 18-01-2022.xlsx]datos'!#REF!</xm:f>
          </x14:formula1>
          <xm:sqref>AM7:AT7 AK13:AK22 AO13:AO17</xm:sqref>
        </x14:dataValidation>
        <x14:dataValidation type="list" operator="equal" allowBlank="1" showErrorMessage="1">
          <x14:formula1>
            <xm:f>'D:\AAA SDSCJ CPAD\OAP\POA\[5.5 DF 18-01-2022.xlsx]datos'!#REF!</xm:f>
          </x14:formula1>
          <xm:sqref>AP13:AQ17</xm:sqref>
        </x14:dataValidation>
        <x14:dataValidation type="list" errorStyle="information" operator="equal" showInputMessage="1" showErrorMessage="1" prompt="Escoja el Proceso del Menú desplegable">
          <x14:formula1>
            <xm:f>'D:\AAA SDSCJ CPAD\OAP\POA\[5.5 DF 18-01-2022.xlsx]datos'!#REF!</xm:f>
          </x14:formula1>
          <xm:sqref>D7:Z7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1"/>
  <sheetViews>
    <sheetView showGridLines="0" zoomScale="70" zoomScaleNormal="70" workbookViewId="0">
      <selection activeCell="I13" sqref="I13"/>
    </sheetView>
  </sheetViews>
  <sheetFormatPr baseColWidth="10" defaultRowHeight="15.75" x14ac:dyDescent="0.3"/>
  <cols>
    <col min="1" max="1" width="11.42578125" style="11"/>
    <col min="2" max="2" width="6.28515625" style="11" customWidth="1"/>
    <col min="3" max="3" width="45.85546875" style="11" customWidth="1"/>
    <col min="4" max="4" width="9.7109375" style="11" customWidth="1"/>
    <col min="5" max="5" width="45.85546875" style="11" customWidth="1"/>
    <col min="6" max="6" width="3.85546875" style="11" customWidth="1"/>
    <col min="7" max="7" width="45.85546875" style="11" customWidth="1"/>
    <col min="8" max="8" width="3.42578125" style="11" customWidth="1"/>
    <col min="9" max="9" width="45.85546875" style="11" customWidth="1"/>
    <col min="10" max="10" width="4.28515625" style="11" customWidth="1"/>
    <col min="11" max="16384" width="11.42578125" style="11"/>
  </cols>
  <sheetData>
    <row r="1" spans="2:10" ht="16.5" thickBot="1" x14ac:dyDescent="0.35"/>
    <row r="2" spans="2:10" ht="23.25" customHeight="1" x14ac:dyDescent="0.3">
      <c r="B2" s="2"/>
      <c r="C2" s="15"/>
      <c r="D2" s="15"/>
      <c r="E2" s="703" t="s">
        <v>1003</v>
      </c>
      <c r="F2" s="703"/>
      <c r="G2" s="703"/>
      <c r="H2" s="15"/>
      <c r="I2" s="15"/>
      <c r="J2" s="16"/>
    </row>
    <row r="3" spans="2:10" x14ac:dyDescent="0.3">
      <c r="B3" s="12"/>
      <c r="C3" s="10"/>
      <c r="D3" s="10"/>
      <c r="E3" s="21"/>
      <c r="F3" s="21"/>
      <c r="G3" s="21"/>
      <c r="H3" s="21"/>
      <c r="I3" s="21"/>
      <c r="J3" s="17"/>
    </row>
    <row r="4" spans="2:10" ht="15" customHeight="1" x14ac:dyDescent="0.3">
      <c r="B4" s="12"/>
      <c r="C4" s="10"/>
      <c r="D4" s="10"/>
      <c r="E4" s="704" t="s">
        <v>936</v>
      </c>
      <c r="F4" s="705"/>
      <c r="G4" s="706"/>
      <c r="H4" s="22"/>
      <c r="I4" s="22"/>
      <c r="J4" s="17"/>
    </row>
    <row r="5" spans="2:10" ht="15" customHeight="1" x14ac:dyDescent="0.3">
      <c r="B5" s="12"/>
      <c r="C5" s="10"/>
      <c r="D5" s="10"/>
      <c r="E5" s="707" t="s">
        <v>937</v>
      </c>
      <c r="F5" s="708"/>
      <c r="G5" s="709"/>
      <c r="H5" s="22"/>
      <c r="I5" s="22"/>
      <c r="J5" s="17"/>
    </row>
    <row r="6" spans="2:10" ht="15" customHeight="1" x14ac:dyDescent="0.3">
      <c r="B6" s="12"/>
      <c r="C6" s="10"/>
      <c r="D6" s="10"/>
      <c r="E6" s="707" t="s">
        <v>938</v>
      </c>
      <c r="F6" s="708"/>
      <c r="G6" s="709"/>
      <c r="H6" s="22"/>
      <c r="I6" s="22"/>
      <c r="J6" s="17"/>
    </row>
    <row r="7" spans="2:10" ht="15" customHeight="1" x14ac:dyDescent="0.3">
      <c r="B7" s="12"/>
      <c r="C7" s="10"/>
      <c r="D7" s="10"/>
      <c r="E7" s="707" t="s">
        <v>939</v>
      </c>
      <c r="F7" s="708"/>
      <c r="G7" s="709"/>
      <c r="H7" s="22"/>
      <c r="I7" s="22"/>
      <c r="J7" s="17"/>
    </row>
    <row r="8" spans="2:10" ht="15" customHeight="1" x14ac:dyDescent="0.3">
      <c r="B8" s="12"/>
      <c r="C8" s="10"/>
      <c r="D8" s="10"/>
      <c r="E8" s="707" t="s">
        <v>940</v>
      </c>
      <c r="F8" s="708"/>
      <c r="G8" s="709"/>
      <c r="H8" s="22"/>
      <c r="I8" s="22"/>
      <c r="J8" s="17"/>
    </row>
    <row r="9" spans="2:10" ht="15" customHeight="1" x14ac:dyDescent="0.3">
      <c r="B9" s="12"/>
      <c r="C9" s="21"/>
      <c r="D9" s="21"/>
      <c r="E9" s="700" t="s">
        <v>941</v>
      </c>
      <c r="F9" s="701"/>
      <c r="G9" s="702"/>
      <c r="H9" s="22"/>
      <c r="I9" s="22"/>
      <c r="J9" s="17"/>
    </row>
    <row r="10" spans="2:10" ht="19.5" x14ac:dyDescent="0.35">
      <c r="B10" s="607"/>
      <c r="C10" s="20"/>
      <c r="D10" s="20"/>
      <c r="E10" s="20"/>
      <c r="F10" s="20"/>
      <c r="G10" s="20"/>
      <c r="H10" s="20"/>
      <c r="I10" s="20"/>
      <c r="J10" s="17"/>
    </row>
    <row r="11" spans="2:10" ht="56.25" x14ac:dyDescent="0.35">
      <c r="B11" s="12"/>
      <c r="C11" s="608" t="s">
        <v>1142</v>
      </c>
      <c r="D11" s="20"/>
      <c r="E11" s="608" t="s">
        <v>1143</v>
      </c>
      <c r="F11" s="20"/>
      <c r="G11" s="608" t="s">
        <v>1144</v>
      </c>
      <c r="H11" s="20"/>
      <c r="I11" s="608" t="s">
        <v>1145</v>
      </c>
      <c r="J11" s="17"/>
    </row>
    <row r="12" spans="2:10" ht="30" x14ac:dyDescent="0.3">
      <c r="B12" s="12"/>
      <c r="C12" s="605" t="s">
        <v>942</v>
      </c>
      <c r="D12" s="21"/>
      <c r="E12" s="605" t="s">
        <v>944</v>
      </c>
      <c r="F12" s="21"/>
      <c r="G12" s="605" t="s">
        <v>947</v>
      </c>
      <c r="H12" s="21"/>
      <c r="I12" s="605" t="s">
        <v>1151</v>
      </c>
      <c r="J12" s="17"/>
    </row>
    <row r="13" spans="2:10" ht="30" x14ac:dyDescent="0.3">
      <c r="B13" s="12"/>
      <c r="C13" s="606" t="s">
        <v>943</v>
      </c>
      <c r="D13" s="21"/>
      <c r="E13" s="605" t="s">
        <v>945</v>
      </c>
      <c r="F13" s="21"/>
      <c r="G13" s="605" t="s">
        <v>948</v>
      </c>
      <c r="H13" s="21"/>
      <c r="I13" s="605" t="s">
        <v>950</v>
      </c>
      <c r="J13" s="17"/>
    </row>
    <row r="14" spans="2:10" ht="30" x14ac:dyDescent="0.3">
      <c r="B14" s="12"/>
      <c r="C14" s="21"/>
      <c r="D14" s="21"/>
      <c r="E14" s="606" t="s">
        <v>946</v>
      </c>
      <c r="F14" s="21"/>
      <c r="G14" s="606" t="s">
        <v>949</v>
      </c>
      <c r="H14" s="21"/>
      <c r="I14" s="605" t="s">
        <v>951</v>
      </c>
      <c r="J14" s="17"/>
    </row>
    <row r="15" spans="2:10" ht="30" x14ac:dyDescent="0.3">
      <c r="B15" s="12"/>
      <c r="C15" s="21"/>
      <c r="D15" s="21"/>
      <c r="E15" s="21"/>
      <c r="F15" s="21"/>
      <c r="G15" s="21"/>
      <c r="H15" s="21"/>
      <c r="I15" s="605" t="s">
        <v>952</v>
      </c>
      <c r="J15" s="17"/>
    </row>
    <row r="16" spans="2:10" x14ac:dyDescent="0.3">
      <c r="B16" s="12"/>
      <c r="C16" s="21"/>
      <c r="D16" s="21"/>
      <c r="E16" s="21"/>
      <c r="F16" s="21"/>
      <c r="G16" s="21"/>
      <c r="H16" s="21"/>
      <c r="I16" s="606" t="s">
        <v>953</v>
      </c>
      <c r="J16" s="17"/>
    </row>
    <row r="17" spans="2:10" ht="16.5" thickBot="1" x14ac:dyDescent="0.35">
      <c r="B17" s="18"/>
      <c r="C17" s="604"/>
      <c r="D17" s="604"/>
      <c r="E17" s="604"/>
      <c r="F17" s="604"/>
      <c r="G17" s="604"/>
      <c r="H17" s="604"/>
      <c r="I17" s="604"/>
      <c r="J17" s="19"/>
    </row>
    <row r="21" spans="2:10" x14ac:dyDescent="0.3">
      <c r="C21" s="10"/>
    </row>
  </sheetData>
  <mergeCells count="7">
    <mergeCell ref="E9:G9"/>
    <mergeCell ref="E2:G2"/>
    <mergeCell ref="E4:G4"/>
    <mergeCell ref="E6:G6"/>
    <mergeCell ref="E7:G7"/>
    <mergeCell ref="E8:G8"/>
    <mergeCell ref="E5:G5"/>
  </mergeCells>
  <hyperlinks>
    <hyperlink ref="E4:G4" location="Planeación!A1" display="Oficina Asesora de Planeación (OAP)"/>
    <hyperlink ref="E5:G5" location="Comunicaciones!A1" display="Oficina Asesora de Comunicaciones (OAC)"/>
    <hyperlink ref="E6:G6" location="'Control Interno'!A1" display="Oficina de Control Interno (OCI)"/>
    <hyperlink ref="E7:G7" location="'Control Disciplinario Interno'!A1" display="Oficina de Control Disciplinario Interno (OCDI)"/>
    <hyperlink ref="E8:G8" location="'Estudios Estratégicos'!A1" display="Oficina de Análisis de Información y Estudios Estratégicos (OAIEE)."/>
    <hyperlink ref="E9:G9" location="'C4'!A1" display="Oficina Centro de Comando, Control. Comunicaciones y Cómputo - C4."/>
    <hyperlink ref="C12" location="'D. Prevención'!A1" display="Dirección de Prevención y Cultura Ciudadana (DPCC)"/>
    <hyperlink ref="C13" location="'D. Seguridad'!A1" display="Dirección de Seguridad (DS)"/>
    <hyperlink ref="E11" location="'Sub Acceso Justicia'!A1" display="Subsecretaría de Acceso a la Justicia "/>
    <hyperlink ref="E12" location="'D. Acceso Justicia'!A1" display="Dirección de Acceso a la Justicia (DAJ)"/>
    <hyperlink ref="E13" location="'D. Responsabilidad Penal Adoles'!A1" display="Dirección de Responsabilidad Penal Adolescente (DRPA)"/>
    <hyperlink ref="E14" location="'Cárcel Distrital'!A1" display="Dirección Cárcel Distrital (DCD)"/>
    <hyperlink ref="G11" location="'Sub Inversiones Fortalecimiento'!A1" display="Subsecretaría de Inversiones y Fortalecimiento de Capacidades Operativas "/>
    <hyperlink ref="G12" location="'Dir. Técnica'!A1" display="Dirección Técnica (DT)"/>
    <hyperlink ref="G13" location="'D.Operaciones Fortalecimien'!A1" display="Dirección de Operaciones para el Fortalecimiento (DOF)"/>
    <hyperlink ref="G14" location="'D Bienes SCAJ'!A1" display="Dirección de Bienes para la Seguridad, Convivencia y Acceso a la Justicia (DBSCAJ)"/>
    <hyperlink ref="I11" location="'Sub Gestión Institucional'!A1" display="Subsecretaría de Gestión Institucional "/>
    <hyperlink ref="I12" location="'D TIC'!A1" display="Dirección de Tecnologías y Sistemas de la Información (DTIC)"/>
    <hyperlink ref="I13" location="DGH!A1" display="Dirección de Gestión Humana (DGH)"/>
    <hyperlink ref="I14" location="'D. Jurídica Contratos'!A1" display="Dirección Jurídica y Contractual (DJC)"/>
    <hyperlink ref="I15" location="'D.Recursos Físicos Documental'!A1" display="Dirección de Recursos Físicos y Gestión Documental (DRFGD)"/>
    <hyperlink ref="I16" location="'D. Financiera'!A1" display="Dirección Financiera (DF)"/>
    <hyperlink ref="C11" location="'Sub Seguridad Convivencia'!A1" display="Subsecretaría de Seguridad y Convivencia "/>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J24"/>
  <sheetViews>
    <sheetView showGridLines="0" topLeftCell="A4" zoomScale="70" zoomScaleNormal="70" workbookViewId="0">
      <selection activeCell="B12" sqref="B12:B23"/>
    </sheetView>
  </sheetViews>
  <sheetFormatPr baseColWidth="10" defaultColWidth="20.42578125" defaultRowHeight="123.75" customHeight="1" x14ac:dyDescent="0.25"/>
  <cols>
    <col min="1" max="1" width="2" style="25" customWidth="1"/>
    <col min="2" max="2" width="14.7109375" style="25" customWidth="1"/>
    <col min="3" max="3" width="57.28515625" style="66" customWidth="1"/>
    <col min="4" max="4" width="12.140625" style="25" customWidth="1"/>
    <col min="5" max="20" width="11.42578125" style="25" customWidth="1"/>
    <col min="21" max="21" width="47.42578125" style="66" customWidth="1"/>
    <col min="22" max="22" width="67.42578125" style="66" customWidth="1"/>
    <col min="23" max="23" width="21.28515625" style="25" customWidth="1"/>
    <col min="24" max="25" width="21.85546875" style="25" customWidth="1"/>
    <col min="26" max="26" width="21.28515625" style="25" customWidth="1"/>
    <col min="27" max="27" width="21.42578125" style="25" customWidth="1"/>
    <col min="28" max="28" width="20.85546875" style="25" customWidth="1"/>
    <col min="29" max="29" width="21.28515625" style="25" customWidth="1"/>
    <col min="30" max="30" width="21" style="25" customWidth="1"/>
    <col min="31" max="31" width="21.42578125" style="25" customWidth="1"/>
    <col min="32" max="34" width="15.140625" style="25" customWidth="1"/>
    <col min="35" max="36" width="19.85546875" style="25" customWidth="1"/>
    <col min="37" max="43" width="47" style="66" customWidth="1"/>
    <col min="44" max="46" width="22.85546875" style="25" customWidth="1"/>
    <col min="47" max="48" width="20.42578125" style="25" hidden="1" customWidth="1"/>
    <col min="49" max="49" width="43.42578125" style="25" hidden="1" customWidth="1"/>
    <col min="50" max="50" width="33.7109375" style="25" hidden="1" customWidth="1"/>
    <col min="51" max="54" width="20.42578125" style="25" hidden="1" customWidth="1"/>
    <col min="55" max="55" width="17.5703125" style="25" hidden="1" customWidth="1"/>
    <col min="56" max="56" width="9" style="25" hidden="1" customWidth="1"/>
    <col min="57" max="57" width="39" style="25" hidden="1" customWidth="1"/>
    <col min="58" max="58" width="32.140625" style="25" hidden="1" customWidth="1"/>
    <col min="59" max="59" width="17" style="25" hidden="1" customWidth="1"/>
    <col min="60" max="60" width="16" style="25" hidden="1" customWidth="1"/>
    <col min="61" max="61" width="51.42578125" style="25" hidden="1" customWidth="1"/>
    <col min="62" max="62" width="36" style="25" hidden="1" customWidth="1"/>
    <col min="63" max="251" width="20.42578125" style="25" customWidth="1"/>
    <col min="252" max="16384" width="20.42578125" style="25"/>
  </cols>
  <sheetData>
    <row r="1" spans="2:62" s="23" customFormat="1" ht="6" customHeight="1" thickBot="1" x14ac:dyDescent="0.3">
      <c r="C1" s="24"/>
      <c r="U1" s="24"/>
      <c r="V1" s="24"/>
      <c r="AK1" s="24"/>
      <c r="AL1" s="24"/>
      <c r="AM1" s="24"/>
      <c r="AN1" s="24"/>
      <c r="AO1" s="24"/>
      <c r="AP1" s="24"/>
      <c r="AQ1" s="24"/>
    </row>
    <row r="2" spans="2:62" ht="12" customHeight="1" x14ac:dyDescent="0.25">
      <c r="B2" s="718"/>
      <c r="C2" s="720" t="s">
        <v>0</v>
      </c>
      <c r="D2" s="720"/>
      <c r="E2" s="720"/>
      <c r="F2" s="720"/>
      <c r="G2" s="720"/>
      <c r="H2" s="720"/>
      <c r="I2" s="720"/>
      <c r="J2" s="720"/>
      <c r="K2" s="720"/>
      <c r="L2" s="720"/>
      <c r="M2" s="720"/>
      <c r="N2" s="720"/>
      <c r="O2" s="720"/>
      <c r="P2" s="720"/>
      <c r="Q2" s="720"/>
      <c r="R2" s="721" t="s">
        <v>1</v>
      </c>
      <c r="S2" s="721"/>
      <c r="T2" s="721"/>
      <c r="U2" s="721"/>
      <c r="V2" s="721"/>
      <c r="W2" s="721"/>
      <c r="X2" s="721"/>
      <c r="Y2" s="721"/>
      <c r="Z2" s="721"/>
      <c r="AA2" s="721"/>
      <c r="AB2" s="721"/>
      <c r="AC2" s="721"/>
      <c r="AD2" s="721"/>
      <c r="AE2" s="721"/>
      <c r="AF2" s="721"/>
      <c r="AG2" s="721"/>
      <c r="AH2" s="721"/>
      <c r="AI2" s="721"/>
      <c r="AJ2" s="722" t="s">
        <v>2</v>
      </c>
      <c r="AK2" s="722"/>
      <c r="AL2" s="722"/>
      <c r="AM2" s="722"/>
      <c r="AN2" s="722"/>
      <c r="AO2" s="722"/>
      <c r="AP2" s="722"/>
      <c r="AQ2" s="722"/>
      <c r="AR2" s="722"/>
      <c r="AS2" s="722"/>
      <c r="AT2" s="722"/>
      <c r="AU2" s="722"/>
      <c r="AV2" s="720" t="s">
        <v>3</v>
      </c>
      <c r="AW2" s="720"/>
      <c r="AX2" s="720"/>
      <c r="AY2" s="720"/>
      <c r="AZ2" s="720"/>
      <c r="BA2" s="720"/>
      <c r="BB2" s="720"/>
      <c r="BC2" s="720"/>
      <c r="BD2" s="720"/>
      <c r="BE2" s="720"/>
      <c r="BF2" s="720"/>
      <c r="BG2" s="720"/>
      <c r="BH2" s="720"/>
      <c r="BI2" s="720"/>
      <c r="BJ2" s="723"/>
    </row>
    <row r="3" spans="2:62" ht="12" customHeight="1" x14ac:dyDescent="0.25">
      <c r="B3" s="719"/>
      <c r="C3" s="710"/>
      <c r="D3" s="710"/>
      <c r="E3" s="710"/>
      <c r="F3" s="710"/>
      <c r="G3" s="710"/>
      <c r="H3" s="710"/>
      <c r="I3" s="710"/>
      <c r="J3" s="710"/>
      <c r="K3" s="710"/>
      <c r="L3" s="710"/>
      <c r="M3" s="710"/>
      <c r="N3" s="710"/>
      <c r="O3" s="710"/>
      <c r="P3" s="710"/>
      <c r="Q3" s="710"/>
      <c r="R3" s="715"/>
      <c r="S3" s="715"/>
      <c r="T3" s="715"/>
      <c r="U3" s="715"/>
      <c r="V3" s="715"/>
      <c r="W3" s="715"/>
      <c r="X3" s="715"/>
      <c r="Y3" s="715"/>
      <c r="Z3" s="715"/>
      <c r="AA3" s="715"/>
      <c r="AB3" s="715"/>
      <c r="AC3" s="715"/>
      <c r="AD3" s="715"/>
      <c r="AE3" s="715"/>
      <c r="AF3" s="715"/>
      <c r="AG3" s="715"/>
      <c r="AH3" s="715"/>
      <c r="AI3" s="715"/>
      <c r="AJ3" s="712" t="s">
        <v>4</v>
      </c>
      <c r="AK3" s="712"/>
      <c r="AL3" s="712"/>
      <c r="AM3" s="712"/>
      <c r="AN3" s="712"/>
      <c r="AO3" s="712"/>
      <c r="AP3" s="712"/>
      <c r="AQ3" s="712"/>
      <c r="AR3" s="712"/>
      <c r="AS3" s="712"/>
      <c r="AT3" s="712"/>
      <c r="AU3" s="712"/>
      <c r="AV3" s="710">
        <v>3</v>
      </c>
      <c r="AW3" s="710"/>
      <c r="AX3" s="710"/>
      <c r="AY3" s="710"/>
      <c r="AZ3" s="710"/>
      <c r="BA3" s="710"/>
      <c r="BB3" s="710"/>
      <c r="BC3" s="710"/>
      <c r="BD3" s="710"/>
      <c r="BE3" s="710"/>
      <c r="BF3" s="710"/>
      <c r="BG3" s="710"/>
      <c r="BH3" s="710"/>
      <c r="BI3" s="710"/>
      <c r="BJ3" s="711"/>
    </row>
    <row r="4" spans="2:62" ht="12" customHeight="1" x14ac:dyDescent="0.25">
      <c r="B4" s="719"/>
      <c r="C4" s="710"/>
      <c r="D4" s="710"/>
      <c r="E4" s="710"/>
      <c r="F4" s="710"/>
      <c r="G4" s="710"/>
      <c r="H4" s="710"/>
      <c r="I4" s="710"/>
      <c r="J4" s="710"/>
      <c r="K4" s="710"/>
      <c r="L4" s="710"/>
      <c r="M4" s="710"/>
      <c r="N4" s="710"/>
      <c r="O4" s="710"/>
      <c r="P4" s="710"/>
      <c r="Q4" s="710"/>
      <c r="R4" s="715"/>
      <c r="S4" s="715"/>
      <c r="T4" s="715"/>
      <c r="U4" s="715"/>
      <c r="V4" s="715"/>
      <c r="W4" s="715"/>
      <c r="X4" s="715"/>
      <c r="Y4" s="715"/>
      <c r="Z4" s="715"/>
      <c r="AA4" s="715"/>
      <c r="AB4" s="715"/>
      <c r="AC4" s="715"/>
      <c r="AD4" s="715"/>
      <c r="AE4" s="715"/>
      <c r="AF4" s="715"/>
      <c r="AG4" s="715"/>
      <c r="AH4" s="715"/>
      <c r="AI4" s="715"/>
      <c r="AJ4" s="712" t="s">
        <v>5</v>
      </c>
      <c r="AK4" s="712"/>
      <c r="AL4" s="712"/>
      <c r="AM4" s="712"/>
      <c r="AN4" s="712"/>
      <c r="AO4" s="712"/>
      <c r="AP4" s="712"/>
      <c r="AQ4" s="712"/>
      <c r="AR4" s="712"/>
      <c r="AS4" s="712"/>
      <c r="AT4" s="712"/>
      <c r="AU4" s="712"/>
      <c r="AV4" s="713">
        <v>42741</v>
      </c>
      <c r="AW4" s="713"/>
      <c r="AX4" s="713"/>
      <c r="AY4" s="713"/>
      <c r="AZ4" s="713"/>
      <c r="BA4" s="713"/>
      <c r="BB4" s="713"/>
      <c r="BC4" s="713"/>
      <c r="BD4" s="713"/>
      <c r="BE4" s="713"/>
      <c r="BF4" s="713"/>
      <c r="BG4" s="713"/>
      <c r="BH4" s="713"/>
      <c r="BI4" s="713"/>
      <c r="BJ4" s="714"/>
    </row>
    <row r="5" spans="2:62" ht="12" customHeight="1" x14ac:dyDescent="0.25">
      <c r="B5" s="719"/>
      <c r="C5" s="710" t="s">
        <v>6</v>
      </c>
      <c r="D5" s="710"/>
      <c r="E5" s="710"/>
      <c r="F5" s="710"/>
      <c r="G5" s="710"/>
      <c r="H5" s="710"/>
      <c r="I5" s="710"/>
      <c r="J5" s="710"/>
      <c r="K5" s="710"/>
      <c r="L5" s="710"/>
      <c r="M5" s="710"/>
      <c r="N5" s="710"/>
      <c r="O5" s="710"/>
      <c r="P5" s="710"/>
      <c r="Q5" s="710"/>
      <c r="R5" s="715" t="s">
        <v>7</v>
      </c>
      <c r="S5" s="715"/>
      <c r="T5" s="715"/>
      <c r="U5" s="715"/>
      <c r="V5" s="715"/>
      <c r="W5" s="715"/>
      <c r="X5" s="715"/>
      <c r="Y5" s="715"/>
      <c r="Z5" s="715"/>
      <c r="AA5" s="715"/>
      <c r="AB5" s="715"/>
      <c r="AC5" s="715"/>
      <c r="AD5" s="715"/>
      <c r="AE5" s="715"/>
      <c r="AF5" s="715"/>
      <c r="AG5" s="715"/>
      <c r="AH5" s="715"/>
      <c r="AI5" s="715"/>
      <c r="AJ5" s="712" t="s">
        <v>8</v>
      </c>
      <c r="AK5" s="712"/>
      <c r="AL5" s="712"/>
      <c r="AM5" s="712"/>
      <c r="AN5" s="712"/>
      <c r="AO5" s="712"/>
      <c r="AP5" s="712"/>
      <c r="AQ5" s="712"/>
      <c r="AR5" s="712"/>
      <c r="AS5" s="712"/>
      <c r="AT5" s="712"/>
      <c r="AU5" s="712"/>
      <c r="AV5" s="710" t="s">
        <v>9</v>
      </c>
      <c r="AW5" s="710"/>
      <c r="AX5" s="710"/>
      <c r="AY5" s="710"/>
      <c r="AZ5" s="710"/>
      <c r="BA5" s="710"/>
      <c r="BB5" s="710"/>
      <c r="BC5" s="710"/>
      <c r="BD5" s="710"/>
      <c r="BE5" s="710"/>
      <c r="BF5" s="710"/>
      <c r="BG5" s="710"/>
      <c r="BH5" s="710"/>
      <c r="BI5" s="710"/>
      <c r="BJ5" s="711"/>
    </row>
    <row r="6" spans="2:62" ht="12" customHeight="1" x14ac:dyDescent="0.25">
      <c r="B6" s="719"/>
      <c r="C6" s="710"/>
      <c r="D6" s="710"/>
      <c r="E6" s="710"/>
      <c r="F6" s="710"/>
      <c r="G6" s="710"/>
      <c r="H6" s="710"/>
      <c r="I6" s="710"/>
      <c r="J6" s="710"/>
      <c r="K6" s="710"/>
      <c r="L6" s="710"/>
      <c r="M6" s="710"/>
      <c r="N6" s="710"/>
      <c r="O6" s="710"/>
      <c r="P6" s="710"/>
      <c r="Q6" s="710"/>
      <c r="R6" s="715"/>
      <c r="S6" s="715"/>
      <c r="T6" s="715"/>
      <c r="U6" s="715"/>
      <c r="V6" s="715"/>
      <c r="W6" s="715"/>
      <c r="X6" s="715"/>
      <c r="Y6" s="715"/>
      <c r="Z6" s="715"/>
      <c r="AA6" s="715"/>
      <c r="AB6" s="715"/>
      <c r="AC6" s="715"/>
      <c r="AD6" s="715"/>
      <c r="AE6" s="715"/>
      <c r="AF6" s="715"/>
      <c r="AG6" s="715"/>
      <c r="AH6" s="715"/>
      <c r="AI6" s="715"/>
      <c r="AJ6" s="712"/>
      <c r="AK6" s="712"/>
      <c r="AL6" s="712"/>
      <c r="AM6" s="712"/>
      <c r="AN6" s="712"/>
      <c r="AO6" s="712"/>
      <c r="AP6" s="712"/>
      <c r="AQ6" s="712"/>
      <c r="AR6" s="712"/>
      <c r="AS6" s="712"/>
      <c r="AT6" s="712"/>
      <c r="AU6" s="712"/>
      <c r="AV6" s="710"/>
      <c r="AW6" s="710"/>
      <c r="AX6" s="710"/>
      <c r="AY6" s="710"/>
      <c r="AZ6" s="710"/>
      <c r="BA6" s="710"/>
      <c r="BB6" s="710"/>
      <c r="BC6" s="710"/>
      <c r="BD6" s="710"/>
      <c r="BE6" s="710"/>
      <c r="BF6" s="710"/>
      <c r="BG6" s="710"/>
      <c r="BH6" s="710"/>
      <c r="BI6" s="710"/>
      <c r="BJ6" s="711"/>
    </row>
    <row r="7" spans="2:62" s="26" customFormat="1" ht="25.5" customHeight="1" x14ac:dyDescent="0.25">
      <c r="B7" s="724" t="s">
        <v>10</v>
      </c>
      <c r="C7" s="725"/>
      <c r="D7" s="725" t="s">
        <v>11</v>
      </c>
      <c r="E7" s="725"/>
      <c r="F7" s="725"/>
      <c r="G7" s="725"/>
      <c r="H7" s="725"/>
      <c r="I7" s="725"/>
      <c r="J7" s="725"/>
      <c r="K7" s="725"/>
      <c r="L7" s="725"/>
      <c r="M7" s="725"/>
      <c r="N7" s="725"/>
      <c r="O7" s="725"/>
      <c r="P7" s="725"/>
      <c r="Q7" s="725"/>
      <c r="R7" s="725"/>
      <c r="S7" s="725"/>
      <c r="T7" s="725"/>
      <c r="U7" s="725"/>
      <c r="V7" s="725"/>
      <c r="W7" s="725"/>
      <c r="X7" s="725"/>
      <c r="Y7" s="725"/>
      <c r="Z7" s="725"/>
      <c r="AA7" s="725" t="s">
        <v>12</v>
      </c>
      <c r="AB7" s="725"/>
      <c r="AC7" s="728" t="s">
        <v>13</v>
      </c>
      <c r="AD7" s="728"/>
      <c r="AE7" s="728"/>
      <c r="AF7" s="728"/>
      <c r="AG7" s="728"/>
      <c r="AH7" s="728"/>
      <c r="AI7" s="728"/>
      <c r="AJ7" s="728"/>
      <c r="AK7" s="727" t="s">
        <v>14</v>
      </c>
      <c r="AL7" s="727"/>
      <c r="AM7" s="716" t="s">
        <v>15</v>
      </c>
      <c r="AN7" s="716"/>
      <c r="AO7" s="716"/>
      <c r="AP7" s="716"/>
      <c r="AQ7" s="716"/>
      <c r="AR7" s="716"/>
      <c r="AS7" s="716"/>
      <c r="AT7" s="716"/>
      <c r="AU7" s="716"/>
      <c r="AV7" s="716"/>
      <c r="AW7" s="716"/>
      <c r="AX7" s="716"/>
      <c r="AY7" s="716"/>
      <c r="AZ7" s="716"/>
      <c r="BA7" s="716"/>
      <c r="BB7" s="716"/>
      <c r="BC7" s="716"/>
      <c r="BD7" s="716"/>
      <c r="BE7" s="716"/>
      <c r="BF7" s="716"/>
      <c r="BG7" s="716"/>
      <c r="BH7" s="716"/>
      <c r="BI7" s="716"/>
      <c r="BJ7" s="717"/>
    </row>
    <row r="8" spans="2:62" s="26" customFormat="1" ht="25.5" customHeight="1" x14ac:dyDescent="0.25">
      <c r="B8" s="724" t="s">
        <v>16</v>
      </c>
      <c r="C8" s="725"/>
      <c r="D8" s="725" t="s">
        <v>17</v>
      </c>
      <c r="E8" s="725"/>
      <c r="F8" s="725"/>
      <c r="G8" s="725"/>
      <c r="H8" s="725"/>
      <c r="I8" s="725"/>
      <c r="J8" s="725"/>
      <c r="K8" s="725"/>
      <c r="L8" s="725"/>
      <c r="M8" s="725"/>
      <c r="N8" s="725"/>
      <c r="O8" s="725"/>
      <c r="P8" s="725"/>
      <c r="Q8" s="725"/>
      <c r="R8" s="725"/>
      <c r="S8" s="725"/>
      <c r="T8" s="725"/>
      <c r="U8" s="725"/>
      <c r="V8" s="725"/>
      <c r="W8" s="725"/>
      <c r="X8" s="725"/>
      <c r="Y8" s="725"/>
      <c r="Z8" s="725"/>
      <c r="AA8" s="725"/>
      <c r="AB8" s="725"/>
      <c r="AC8" s="725"/>
      <c r="AD8" s="725"/>
      <c r="AE8" s="725"/>
      <c r="AF8" s="725"/>
      <c r="AG8" s="725"/>
      <c r="AH8" s="725"/>
      <c r="AI8" s="725"/>
      <c r="AJ8" s="725"/>
      <c r="AK8" s="725"/>
      <c r="AL8" s="725"/>
      <c r="AM8" s="27" t="s">
        <v>18</v>
      </c>
      <c r="AN8" s="726">
        <v>44557</v>
      </c>
      <c r="AO8" s="727"/>
      <c r="AP8" s="727"/>
      <c r="AQ8" s="727"/>
      <c r="AR8" s="727"/>
      <c r="AS8" s="727"/>
      <c r="AT8" s="727"/>
      <c r="AU8" s="716"/>
      <c r="AV8" s="716"/>
      <c r="AW8" s="716"/>
      <c r="AX8" s="716"/>
      <c r="AY8" s="716"/>
      <c r="AZ8" s="716"/>
      <c r="BA8" s="716"/>
      <c r="BB8" s="716"/>
      <c r="BC8" s="716"/>
      <c r="BD8" s="716"/>
      <c r="BE8" s="716"/>
      <c r="BF8" s="716"/>
      <c r="BG8" s="716"/>
      <c r="BH8" s="716"/>
      <c r="BI8" s="716"/>
      <c r="BJ8" s="717"/>
    </row>
    <row r="9" spans="2:62" s="26" customFormat="1" ht="25.5" customHeight="1" x14ac:dyDescent="0.25">
      <c r="B9" s="729"/>
      <c r="C9" s="716"/>
      <c r="D9" s="716"/>
      <c r="E9" s="716" t="s">
        <v>19</v>
      </c>
      <c r="F9" s="716"/>
      <c r="G9" s="716"/>
      <c r="H9" s="716"/>
      <c r="I9" s="716"/>
      <c r="J9" s="716"/>
      <c r="K9" s="716"/>
      <c r="L9" s="716"/>
      <c r="M9" s="716"/>
      <c r="N9" s="716"/>
      <c r="O9" s="716"/>
      <c r="P9" s="716"/>
      <c r="Q9" s="716"/>
      <c r="R9" s="716"/>
      <c r="S9" s="716"/>
      <c r="T9" s="716"/>
      <c r="U9" s="716" t="s">
        <v>20</v>
      </c>
      <c r="V9" s="716"/>
      <c r="W9" s="716"/>
      <c r="X9" s="716"/>
      <c r="Y9" s="716"/>
      <c r="Z9" s="716"/>
      <c r="AA9" s="716"/>
      <c r="AB9" s="716"/>
      <c r="AC9" s="716"/>
      <c r="AD9" s="716"/>
      <c r="AE9" s="716"/>
      <c r="AF9" s="716"/>
      <c r="AG9" s="716"/>
      <c r="AH9" s="716"/>
      <c r="AI9" s="716"/>
      <c r="AJ9" s="716"/>
      <c r="AK9" s="716"/>
      <c r="AL9" s="716"/>
      <c r="AM9" s="716"/>
      <c r="AN9" s="716"/>
      <c r="AO9" s="716"/>
      <c r="AP9" s="716"/>
      <c r="AQ9" s="716"/>
      <c r="AR9" s="716"/>
      <c r="AS9" s="716"/>
      <c r="AT9" s="716"/>
      <c r="AU9" s="716"/>
      <c r="AV9" s="716"/>
      <c r="AW9" s="716"/>
      <c r="AX9" s="716"/>
      <c r="AY9" s="716"/>
      <c r="AZ9" s="716"/>
      <c r="BA9" s="716"/>
      <c r="BB9" s="716"/>
      <c r="BC9" s="716"/>
      <c r="BD9" s="716"/>
      <c r="BE9" s="716"/>
      <c r="BF9" s="716"/>
      <c r="BG9" s="716"/>
      <c r="BH9" s="716"/>
      <c r="BI9" s="716"/>
      <c r="BJ9" s="717"/>
    </row>
    <row r="10" spans="2:62" s="26" customFormat="1" ht="25.5" customHeight="1" x14ac:dyDescent="0.25">
      <c r="B10" s="724" t="s">
        <v>21</v>
      </c>
      <c r="C10" s="725" t="s">
        <v>22</v>
      </c>
      <c r="D10" s="725" t="s">
        <v>23</v>
      </c>
      <c r="E10" s="725" t="s">
        <v>24</v>
      </c>
      <c r="F10" s="725"/>
      <c r="G10" s="725"/>
      <c r="H10" s="725" t="s">
        <v>25</v>
      </c>
      <c r="I10" s="725"/>
      <c r="J10" s="725"/>
      <c r="K10" s="725" t="s">
        <v>26</v>
      </c>
      <c r="L10" s="725"/>
      <c r="M10" s="725"/>
      <c r="N10" s="725" t="s">
        <v>27</v>
      </c>
      <c r="O10" s="725"/>
      <c r="P10" s="725"/>
      <c r="Q10" s="725" t="s">
        <v>28</v>
      </c>
      <c r="R10" s="725"/>
      <c r="S10" s="725"/>
      <c r="T10" s="28" t="s">
        <v>29</v>
      </c>
      <c r="U10" s="725" t="s">
        <v>30</v>
      </c>
      <c r="V10" s="725" t="s">
        <v>31</v>
      </c>
      <c r="W10" s="725" t="s">
        <v>32</v>
      </c>
      <c r="X10" s="725" t="s">
        <v>33</v>
      </c>
      <c r="Y10" s="725"/>
      <c r="Z10" s="725" t="s">
        <v>34</v>
      </c>
      <c r="AA10" s="725" t="s">
        <v>35</v>
      </c>
      <c r="AB10" s="725" t="s">
        <v>36</v>
      </c>
      <c r="AC10" s="725" t="s">
        <v>37</v>
      </c>
      <c r="AD10" s="725" t="s">
        <v>38</v>
      </c>
      <c r="AE10" s="725" t="s">
        <v>39</v>
      </c>
      <c r="AF10" s="725" t="s">
        <v>40</v>
      </c>
      <c r="AG10" s="725"/>
      <c r="AH10" s="725"/>
      <c r="AI10" s="725" t="s">
        <v>41</v>
      </c>
      <c r="AJ10" s="725" t="s">
        <v>42</v>
      </c>
      <c r="AK10" s="725" t="s">
        <v>43</v>
      </c>
      <c r="AL10" s="725"/>
      <c r="AM10" s="725"/>
      <c r="AN10" s="725"/>
      <c r="AO10" s="725"/>
      <c r="AP10" s="725"/>
      <c r="AQ10" s="725"/>
      <c r="AR10" s="725" t="s">
        <v>44</v>
      </c>
      <c r="AS10" s="725" t="s">
        <v>45</v>
      </c>
      <c r="AT10" s="725" t="s">
        <v>46</v>
      </c>
      <c r="AU10" s="730" t="s">
        <v>47</v>
      </c>
      <c r="AV10" s="730" t="s">
        <v>47</v>
      </c>
      <c r="AW10" s="730" t="s">
        <v>47</v>
      </c>
      <c r="AX10" s="730" t="s">
        <v>47</v>
      </c>
      <c r="AY10" s="730" t="s">
        <v>48</v>
      </c>
      <c r="AZ10" s="730" t="s">
        <v>47</v>
      </c>
      <c r="BA10" s="730" t="s">
        <v>47</v>
      </c>
      <c r="BB10" s="730" t="s">
        <v>47</v>
      </c>
      <c r="BC10" s="730" t="s">
        <v>49</v>
      </c>
      <c r="BD10" s="730" t="s">
        <v>49</v>
      </c>
      <c r="BE10" s="730" t="s">
        <v>49</v>
      </c>
      <c r="BF10" s="730" t="s">
        <v>49</v>
      </c>
      <c r="BG10" s="730" t="s">
        <v>50</v>
      </c>
      <c r="BH10" s="730" t="s">
        <v>49</v>
      </c>
      <c r="BI10" s="730" t="s">
        <v>49</v>
      </c>
      <c r="BJ10" s="731" t="s">
        <v>49</v>
      </c>
    </row>
    <row r="11" spans="2:62" s="26" customFormat="1" ht="22.5" customHeight="1" x14ac:dyDescent="0.25">
      <c r="B11" s="724"/>
      <c r="C11" s="725"/>
      <c r="D11" s="725"/>
      <c r="E11" s="29" t="s">
        <v>51</v>
      </c>
      <c r="F11" s="29" t="s">
        <v>52</v>
      </c>
      <c r="G11" s="29" t="s">
        <v>53</v>
      </c>
      <c r="H11" s="29" t="s">
        <v>51</v>
      </c>
      <c r="I11" s="29" t="s">
        <v>52</v>
      </c>
      <c r="J11" s="29" t="s">
        <v>53</v>
      </c>
      <c r="K11" s="29" t="s">
        <v>51</v>
      </c>
      <c r="L11" s="29" t="s">
        <v>52</v>
      </c>
      <c r="M11" s="29" t="s">
        <v>53</v>
      </c>
      <c r="N11" s="29" t="s">
        <v>51</v>
      </c>
      <c r="O11" s="29" t="s">
        <v>52</v>
      </c>
      <c r="P11" s="29" t="s">
        <v>53</v>
      </c>
      <c r="Q11" s="29" t="s">
        <v>51</v>
      </c>
      <c r="R11" s="29" t="s">
        <v>52</v>
      </c>
      <c r="S11" s="29" t="s">
        <v>53</v>
      </c>
      <c r="T11" s="30"/>
      <c r="U11" s="725"/>
      <c r="V11" s="725"/>
      <c r="W11" s="725"/>
      <c r="X11" s="29" t="s">
        <v>54</v>
      </c>
      <c r="Y11" s="29" t="s">
        <v>55</v>
      </c>
      <c r="Z11" s="725"/>
      <c r="AA11" s="725"/>
      <c r="AB11" s="725"/>
      <c r="AC11" s="725"/>
      <c r="AD11" s="725"/>
      <c r="AE11" s="725"/>
      <c r="AF11" s="29" t="s">
        <v>56</v>
      </c>
      <c r="AG11" s="29" t="s">
        <v>57</v>
      </c>
      <c r="AH11" s="29" t="s">
        <v>58</v>
      </c>
      <c r="AI11" s="725"/>
      <c r="AJ11" s="725"/>
      <c r="AK11" s="29" t="s">
        <v>59</v>
      </c>
      <c r="AL11" s="29" t="s">
        <v>60</v>
      </c>
      <c r="AM11" s="29" t="s">
        <v>61</v>
      </c>
      <c r="AN11" s="29" t="s">
        <v>62</v>
      </c>
      <c r="AO11" s="29" t="s">
        <v>63</v>
      </c>
      <c r="AP11" s="29" t="s">
        <v>64</v>
      </c>
      <c r="AQ11" s="29" t="s">
        <v>65</v>
      </c>
      <c r="AR11" s="725"/>
      <c r="AS11" s="725"/>
      <c r="AT11" s="725"/>
      <c r="AU11" s="28" t="s">
        <v>66</v>
      </c>
      <c r="AV11" s="28" t="s">
        <v>67</v>
      </c>
      <c r="AW11" s="28" t="s">
        <v>68</v>
      </c>
      <c r="AX11" s="28" t="s">
        <v>69</v>
      </c>
      <c r="AY11" s="28" t="s">
        <v>66</v>
      </c>
      <c r="AZ11" s="28" t="s">
        <v>67</v>
      </c>
      <c r="BA11" s="28" t="s">
        <v>68</v>
      </c>
      <c r="BB11" s="28" t="s">
        <v>69</v>
      </c>
      <c r="BC11" s="28" t="s">
        <v>66</v>
      </c>
      <c r="BD11" s="28" t="s">
        <v>67</v>
      </c>
      <c r="BE11" s="28" t="s">
        <v>68</v>
      </c>
      <c r="BF11" s="28" t="s">
        <v>69</v>
      </c>
      <c r="BG11" s="28" t="s">
        <v>66</v>
      </c>
      <c r="BH11" s="28" t="s">
        <v>67</v>
      </c>
      <c r="BI11" s="28" t="s">
        <v>68</v>
      </c>
      <c r="BJ11" s="31" t="s">
        <v>70</v>
      </c>
    </row>
    <row r="12" spans="2:62" s="26" customFormat="1" ht="30" customHeight="1" x14ac:dyDescent="0.25">
      <c r="B12" s="32">
        <v>1</v>
      </c>
      <c r="C12" s="33" t="s">
        <v>71</v>
      </c>
      <c r="D12" s="34">
        <f>100%/12</f>
        <v>8.3333333333333329E-2</v>
      </c>
      <c r="E12" s="35"/>
      <c r="F12" s="35"/>
      <c r="G12" s="35"/>
      <c r="H12" s="35"/>
      <c r="I12" s="35"/>
      <c r="J12" s="35"/>
      <c r="K12" s="35"/>
      <c r="L12" s="35"/>
      <c r="M12" s="35"/>
      <c r="N12" s="36">
        <v>1</v>
      </c>
      <c r="O12" s="36"/>
      <c r="P12" s="36"/>
      <c r="Q12" s="36">
        <f>N12+K12+H12+E12</f>
        <v>1</v>
      </c>
      <c r="R12" s="35">
        <f>O12+L12+I12+F12</f>
        <v>0</v>
      </c>
      <c r="S12" s="35">
        <f>R12/Q12</f>
        <v>0</v>
      </c>
      <c r="T12" s="37">
        <f>S12*D12</f>
        <v>0</v>
      </c>
      <c r="U12" s="33" t="s">
        <v>72</v>
      </c>
      <c r="V12" s="38" t="s">
        <v>73</v>
      </c>
      <c r="W12" s="35" t="s">
        <v>74</v>
      </c>
      <c r="X12" s="35" t="s">
        <v>75</v>
      </c>
      <c r="Y12" s="35" t="s">
        <v>76</v>
      </c>
      <c r="Z12" s="35" t="s">
        <v>77</v>
      </c>
      <c r="AA12" s="35" t="s">
        <v>78</v>
      </c>
      <c r="AB12" s="35" t="s">
        <v>79</v>
      </c>
      <c r="AC12" s="35" t="s">
        <v>74</v>
      </c>
      <c r="AD12" s="35" t="s">
        <v>80</v>
      </c>
      <c r="AE12" s="35" t="s">
        <v>81</v>
      </c>
      <c r="AF12" s="35" t="s">
        <v>82</v>
      </c>
      <c r="AG12" s="35">
        <v>2022</v>
      </c>
      <c r="AH12" s="35">
        <v>2021</v>
      </c>
      <c r="AI12" s="35" t="s">
        <v>83</v>
      </c>
      <c r="AJ12" s="35" t="s">
        <v>84</v>
      </c>
      <c r="AK12" s="38" t="s">
        <v>85</v>
      </c>
      <c r="AL12" s="33"/>
      <c r="AM12" s="39"/>
      <c r="AN12" s="33"/>
      <c r="AO12" s="33" t="s">
        <v>86</v>
      </c>
      <c r="AP12" s="33" t="s">
        <v>87</v>
      </c>
      <c r="AQ12" s="33"/>
      <c r="AR12" s="40"/>
      <c r="AS12" s="40"/>
      <c r="AT12" s="35" t="s">
        <v>88</v>
      </c>
      <c r="AU12" s="41"/>
      <c r="AV12" s="41"/>
      <c r="AW12" s="41"/>
      <c r="AX12" s="41"/>
      <c r="AY12" s="41"/>
      <c r="AZ12" s="41"/>
      <c r="BA12" s="41"/>
      <c r="BB12" s="41"/>
      <c r="BC12" s="41"/>
      <c r="BD12" s="41"/>
      <c r="BE12" s="41"/>
      <c r="BF12" s="41"/>
      <c r="BG12" s="41"/>
      <c r="BH12" s="41"/>
      <c r="BI12" s="41"/>
      <c r="BJ12" s="42"/>
    </row>
    <row r="13" spans="2:62" s="26" customFormat="1" ht="36.75" customHeight="1" x14ac:dyDescent="0.25">
      <c r="B13" s="32">
        <v>2</v>
      </c>
      <c r="C13" s="33" t="s">
        <v>89</v>
      </c>
      <c r="D13" s="34">
        <f t="shared" ref="D13:D16" si="0">100%/12</f>
        <v>8.3333333333333329E-2</v>
      </c>
      <c r="E13" s="36">
        <v>0.2</v>
      </c>
      <c r="F13" s="36"/>
      <c r="G13" s="36"/>
      <c r="H13" s="36">
        <v>0.8</v>
      </c>
      <c r="I13" s="36"/>
      <c r="J13" s="36"/>
      <c r="K13" s="36"/>
      <c r="L13" s="36"/>
      <c r="M13" s="36"/>
      <c r="N13" s="36"/>
      <c r="O13" s="36"/>
      <c r="P13" s="36"/>
      <c r="Q13" s="36">
        <f t="shared" ref="Q13:R23" si="1">N13+K13+H13+E13</f>
        <v>1</v>
      </c>
      <c r="R13" s="35">
        <f t="shared" si="1"/>
        <v>0</v>
      </c>
      <c r="S13" s="35">
        <f t="shared" ref="S13:S23" si="2">R13/Q13</f>
        <v>0</v>
      </c>
      <c r="T13" s="37">
        <f t="shared" ref="T13:T23" si="3">S13*D13</f>
        <v>0</v>
      </c>
      <c r="U13" s="33" t="s">
        <v>90</v>
      </c>
      <c r="V13" s="38" t="s">
        <v>91</v>
      </c>
      <c r="W13" s="35" t="s">
        <v>92</v>
      </c>
      <c r="X13" s="35" t="s">
        <v>93</v>
      </c>
      <c r="Y13" s="35" t="s">
        <v>94</v>
      </c>
      <c r="Z13" s="35" t="s">
        <v>77</v>
      </c>
      <c r="AA13" s="35" t="s">
        <v>78</v>
      </c>
      <c r="AB13" s="35" t="s">
        <v>79</v>
      </c>
      <c r="AC13" s="35" t="s">
        <v>92</v>
      </c>
      <c r="AD13" s="35" t="s">
        <v>80</v>
      </c>
      <c r="AE13" s="35" t="s">
        <v>81</v>
      </c>
      <c r="AF13" s="37">
        <v>0</v>
      </c>
      <c r="AG13" s="35">
        <v>2022</v>
      </c>
      <c r="AH13" s="35">
        <v>2022</v>
      </c>
      <c r="AI13" s="35" t="s">
        <v>83</v>
      </c>
      <c r="AJ13" s="35" t="s">
        <v>84</v>
      </c>
      <c r="AK13" s="38" t="s">
        <v>85</v>
      </c>
      <c r="AL13" s="33"/>
      <c r="AM13" s="39"/>
      <c r="AN13" s="33"/>
      <c r="AO13" s="33" t="s">
        <v>86</v>
      </c>
      <c r="AP13" s="33" t="s">
        <v>87</v>
      </c>
      <c r="AQ13" s="33"/>
      <c r="AR13" s="40"/>
      <c r="AS13" s="40"/>
      <c r="AT13" s="35" t="s">
        <v>88</v>
      </c>
      <c r="AU13" s="41"/>
      <c r="AV13" s="41"/>
      <c r="AW13" s="41"/>
      <c r="AX13" s="41"/>
      <c r="AY13" s="41"/>
      <c r="AZ13" s="41"/>
      <c r="BA13" s="41"/>
      <c r="BB13" s="41"/>
      <c r="BC13" s="41"/>
      <c r="BD13" s="41"/>
      <c r="BE13" s="41"/>
      <c r="BF13" s="41"/>
      <c r="BG13" s="41"/>
      <c r="BH13" s="41"/>
      <c r="BI13" s="41"/>
      <c r="BJ13" s="42"/>
    </row>
    <row r="14" spans="2:62" s="26" customFormat="1" ht="56.25" customHeight="1" x14ac:dyDescent="0.25">
      <c r="B14" s="32">
        <v>3</v>
      </c>
      <c r="C14" s="33" t="s">
        <v>95</v>
      </c>
      <c r="D14" s="34">
        <f t="shared" si="0"/>
        <v>8.3333333333333329E-2</v>
      </c>
      <c r="E14" s="36">
        <v>0.1</v>
      </c>
      <c r="F14" s="36"/>
      <c r="G14" s="36"/>
      <c r="H14" s="36">
        <v>0.2</v>
      </c>
      <c r="I14" s="36"/>
      <c r="J14" s="36"/>
      <c r="K14" s="36">
        <v>0.3</v>
      </c>
      <c r="L14" s="36"/>
      <c r="M14" s="36"/>
      <c r="N14" s="36">
        <v>0.4</v>
      </c>
      <c r="O14" s="36"/>
      <c r="P14" s="36"/>
      <c r="Q14" s="36">
        <f t="shared" si="1"/>
        <v>0.99999999999999989</v>
      </c>
      <c r="R14" s="35">
        <f t="shared" si="1"/>
        <v>0</v>
      </c>
      <c r="S14" s="35">
        <f t="shared" si="2"/>
        <v>0</v>
      </c>
      <c r="T14" s="37">
        <f t="shared" si="3"/>
        <v>0</v>
      </c>
      <c r="U14" s="43" t="s">
        <v>96</v>
      </c>
      <c r="V14" s="33" t="s">
        <v>97</v>
      </c>
      <c r="W14" s="35" t="s">
        <v>74</v>
      </c>
      <c r="X14" s="35" t="s">
        <v>98</v>
      </c>
      <c r="Y14" s="35" t="s">
        <v>99</v>
      </c>
      <c r="Z14" s="35" t="s">
        <v>77</v>
      </c>
      <c r="AA14" s="35" t="s">
        <v>78</v>
      </c>
      <c r="AB14" s="35" t="s">
        <v>79</v>
      </c>
      <c r="AC14" s="35" t="s">
        <v>74</v>
      </c>
      <c r="AD14" s="35" t="s">
        <v>80</v>
      </c>
      <c r="AE14" s="35" t="s">
        <v>100</v>
      </c>
      <c r="AF14" s="37">
        <v>0</v>
      </c>
      <c r="AG14" s="35">
        <v>2022</v>
      </c>
      <c r="AH14" s="35">
        <v>2021</v>
      </c>
      <c r="AI14" s="35" t="s">
        <v>83</v>
      </c>
      <c r="AJ14" s="35" t="s">
        <v>84</v>
      </c>
      <c r="AK14" s="38" t="s">
        <v>85</v>
      </c>
      <c r="AL14" s="33"/>
      <c r="AM14" s="39"/>
      <c r="AN14" s="33"/>
      <c r="AO14" s="33" t="s">
        <v>86</v>
      </c>
      <c r="AP14" s="33" t="s">
        <v>87</v>
      </c>
      <c r="AQ14" s="33"/>
      <c r="AR14" s="40"/>
      <c r="AS14" s="40"/>
      <c r="AT14" s="35" t="s">
        <v>88</v>
      </c>
      <c r="AU14" s="41"/>
      <c r="AV14" s="41"/>
      <c r="AW14" s="41"/>
      <c r="AX14" s="41"/>
      <c r="AY14" s="41"/>
      <c r="AZ14" s="41"/>
      <c r="BA14" s="41"/>
      <c r="BB14" s="41"/>
      <c r="BC14" s="41"/>
      <c r="BD14" s="41"/>
      <c r="BE14" s="41"/>
      <c r="BF14" s="41"/>
      <c r="BG14" s="41"/>
      <c r="BH14" s="41"/>
      <c r="BI14" s="41"/>
      <c r="BJ14" s="42"/>
    </row>
    <row r="15" spans="2:62" s="26" customFormat="1" ht="41.25" customHeight="1" x14ac:dyDescent="0.25">
      <c r="B15" s="32">
        <v>4</v>
      </c>
      <c r="C15" s="33" t="s">
        <v>101</v>
      </c>
      <c r="D15" s="34">
        <f t="shared" si="0"/>
        <v>8.3333333333333329E-2</v>
      </c>
      <c r="E15" s="36">
        <v>0.25</v>
      </c>
      <c r="F15" s="36"/>
      <c r="G15" s="36"/>
      <c r="H15" s="36">
        <v>0.25</v>
      </c>
      <c r="I15" s="36"/>
      <c r="J15" s="36"/>
      <c r="K15" s="36">
        <v>0.25</v>
      </c>
      <c r="L15" s="36"/>
      <c r="M15" s="36"/>
      <c r="N15" s="36">
        <v>0.25</v>
      </c>
      <c r="O15" s="36"/>
      <c r="P15" s="36"/>
      <c r="Q15" s="36">
        <f t="shared" si="1"/>
        <v>1</v>
      </c>
      <c r="R15" s="35">
        <f t="shared" si="1"/>
        <v>0</v>
      </c>
      <c r="S15" s="35">
        <f t="shared" si="2"/>
        <v>0</v>
      </c>
      <c r="T15" s="37">
        <f t="shared" si="3"/>
        <v>0</v>
      </c>
      <c r="U15" s="33" t="s">
        <v>102</v>
      </c>
      <c r="V15" s="33" t="s">
        <v>103</v>
      </c>
      <c r="W15" s="35" t="s">
        <v>74</v>
      </c>
      <c r="X15" s="35" t="s">
        <v>104</v>
      </c>
      <c r="Y15" s="35" t="s">
        <v>105</v>
      </c>
      <c r="Z15" s="35" t="s">
        <v>77</v>
      </c>
      <c r="AA15" s="35" t="s">
        <v>78</v>
      </c>
      <c r="AB15" s="35" t="s">
        <v>79</v>
      </c>
      <c r="AC15" s="35" t="s">
        <v>74</v>
      </c>
      <c r="AD15" s="35" t="s">
        <v>106</v>
      </c>
      <c r="AE15" s="35" t="s">
        <v>100</v>
      </c>
      <c r="AF15" s="37">
        <v>0</v>
      </c>
      <c r="AG15" s="35">
        <v>2022</v>
      </c>
      <c r="AH15" s="35">
        <v>2021</v>
      </c>
      <c r="AI15" s="35" t="s">
        <v>83</v>
      </c>
      <c r="AJ15" s="35" t="s">
        <v>84</v>
      </c>
      <c r="AK15" s="38" t="s">
        <v>85</v>
      </c>
      <c r="AL15" s="33"/>
      <c r="AM15" s="33"/>
      <c r="AN15" s="33" t="s">
        <v>107</v>
      </c>
      <c r="AO15" s="33" t="s">
        <v>86</v>
      </c>
      <c r="AP15" s="33" t="s">
        <v>108</v>
      </c>
      <c r="AQ15" s="33" t="s">
        <v>109</v>
      </c>
      <c r="AR15" s="35"/>
      <c r="AS15" s="35"/>
      <c r="AT15" s="35" t="s">
        <v>88</v>
      </c>
      <c r="AU15" s="41"/>
      <c r="AV15" s="41"/>
      <c r="AW15" s="41"/>
      <c r="AX15" s="41"/>
      <c r="AY15" s="41"/>
      <c r="AZ15" s="41"/>
      <c r="BA15" s="41"/>
      <c r="BB15" s="41"/>
      <c r="BC15" s="41"/>
      <c r="BD15" s="41"/>
      <c r="BE15" s="41"/>
      <c r="BF15" s="41"/>
      <c r="BG15" s="41"/>
      <c r="BH15" s="41"/>
      <c r="BI15" s="41"/>
      <c r="BJ15" s="42"/>
    </row>
    <row r="16" spans="2:62" s="26" customFormat="1" ht="57" customHeight="1" x14ac:dyDescent="0.25">
      <c r="B16" s="32">
        <v>5</v>
      </c>
      <c r="C16" s="33" t="s">
        <v>110</v>
      </c>
      <c r="D16" s="34">
        <f t="shared" si="0"/>
        <v>8.3333333333333329E-2</v>
      </c>
      <c r="E16" s="36"/>
      <c r="F16" s="36"/>
      <c r="G16" s="36"/>
      <c r="H16" s="36">
        <v>1</v>
      </c>
      <c r="I16" s="36"/>
      <c r="J16" s="36"/>
      <c r="K16" s="36"/>
      <c r="L16" s="36"/>
      <c r="M16" s="36"/>
      <c r="N16" s="36"/>
      <c r="O16" s="36"/>
      <c r="P16" s="36"/>
      <c r="Q16" s="36">
        <f t="shared" si="1"/>
        <v>1</v>
      </c>
      <c r="R16" s="35">
        <f t="shared" si="1"/>
        <v>0</v>
      </c>
      <c r="S16" s="35">
        <f t="shared" si="2"/>
        <v>0</v>
      </c>
      <c r="T16" s="37">
        <f t="shared" si="3"/>
        <v>0</v>
      </c>
      <c r="U16" s="33" t="s">
        <v>111</v>
      </c>
      <c r="V16" s="33" t="s">
        <v>112</v>
      </c>
      <c r="W16" s="35" t="s">
        <v>92</v>
      </c>
      <c r="X16" s="35" t="s">
        <v>113</v>
      </c>
      <c r="Y16" s="35" t="s">
        <v>114</v>
      </c>
      <c r="Z16" s="35" t="s">
        <v>77</v>
      </c>
      <c r="AA16" s="44" t="s">
        <v>78</v>
      </c>
      <c r="AB16" s="35" t="s">
        <v>79</v>
      </c>
      <c r="AC16" s="35" t="s">
        <v>92</v>
      </c>
      <c r="AD16" s="35" t="s">
        <v>80</v>
      </c>
      <c r="AE16" s="35" t="s">
        <v>100</v>
      </c>
      <c r="AF16" s="35">
        <v>0</v>
      </c>
      <c r="AG16" s="35">
        <v>2022</v>
      </c>
      <c r="AH16" s="35">
        <v>2021</v>
      </c>
      <c r="AI16" s="35" t="s">
        <v>83</v>
      </c>
      <c r="AJ16" s="35" t="s">
        <v>84</v>
      </c>
      <c r="AK16" s="38" t="s">
        <v>85</v>
      </c>
      <c r="AL16" s="33"/>
      <c r="AM16" s="33"/>
      <c r="AN16" s="33" t="s">
        <v>115</v>
      </c>
      <c r="AO16" s="33" t="s">
        <v>86</v>
      </c>
      <c r="AP16" s="33" t="s">
        <v>87</v>
      </c>
      <c r="AQ16" s="33" t="s">
        <v>116</v>
      </c>
      <c r="AR16" s="35"/>
      <c r="AS16" s="35"/>
      <c r="AT16" s="35" t="s">
        <v>88</v>
      </c>
      <c r="AU16" s="41"/>
      <c r="AV16" s="41"/>
      <c r="AW16" s="41"/>
      <c r="AX16" s="41"/>
      <c r="AY16" s="41"/>
      <c r="AZ16" s="41"/>
      <c r="BA16" s="41"/>
      <c r="BB16" s="41"/>
      <c r="BC16" s="41"/>
      <c r="BD16" s="41"/>
      <c r="BE16" s="41"/>
      <c r="BF16" s="41"/>
      <c r="BG16" s="41"/>
      <c r="BH16" s="41"/>
      <c r="BI16" s="41"/>
      <c r="BJ16" s="42"/>
    </row>
    <row r="17" spans="2:62" s="26" customFormat="1" ht="45.75" customHeight="1" x14ac:dyDescent="0.25">
      <c r="B17" s="32">
        <v>6</v>
      </c>
      <c r="C17" s="45" t="s">
        <v>120</v>
      </c>
      <c r="D17" s="34">
        <f t="shared" ref="D17:D23" si="4">100%/12</f>
        <v>8.3333333333333329E-2</v>
      </c>
      <c r="E17" s="36">
        <v>0.1</v>
      </c>
      <c r="F17" s="36"/>
      <c r="G17" s="36"/>
      <c r="H17" s="36">
        <v>0.2</v>
      </c>
      <c r="I17" s="36"/>
      <c r="J17" s="36"/>
      <c r="K17" s="36">
        <v>0.4</v>
      </c>
      <c r="L17" s="36"/>
      <c r="M17" s="36"/>
      <c r="N17" s="36">
        <v>0.3</v>
      </c>
      <c r="O17" s="36"/>
      <c r="P17" s="36"/>
      <c r="Q17" s="36">
        <f t="shared" si="1"/>
        <v>0.99999999999999989</v>
      </c>
      <c r="R17" s="35">
        <f t="shared" si="1"/>
        <v>0</v>
      </c>
      <c r="S17" s="35">
        <f t="shared" si="2"/>
        <v>0</v>
      </c>
      <c r="T17" s="37">
        <f t="shared" si="3"/>
        <v>0</v>
      </c>
      <c r="U17" s="38" t="s">
        <v>121</v>
      </c>
      <c r="V17" s="38" t="s">
        <v>122</v>
      </c>
      <c r="W17" s="44" t="s">
        <v>92</v>
      </c>
      <c r="X17" s="40" t="s">
        <v>123</v>
      </c>
      <c r="Y17" s="40" t="s">
        <v>124</v>
      </c>
      <c r="Z17" s="35" t="s">
        <v>77</v>
      </c>
      <c r="AA17" s="40" t="s">
        <v>117</v>
      </c>
      <c r="AB17" s="35" t="s">
        <v>79</v>
      </c>
      <c r="AC17" s="44" t="s">
        <v>92</v>
      </c>
      <c r="AD17" s="35" t="s">
        <v>80</v>
      </c>
      <c r="AE17" s="35" t="s">
        <v>81</v>
      </c>
      <c r="AF17" s="35">
        <v>0</v>
      </c>
      <c r="AG17" s="35">
        <v>2022</v>
      </c>
      <c r="AH17" s="35">
        <v>2021</v>
      </c>
      <c r="AI17" s="35" t="s">
        <v>83</v>
      </c>
      <c r="AJ17" s="35" t="s">
        <v>84</v>
      </c>
      <c r="AK17" s="38" t="s">
        <v>85</v>
      </c>
      <c r="AL17" s="33"/>
      <c r="AM17" s="33"/>
      <c r="AN17" s="33" t="s">
        <v>125</v>
      </c>
      <c r="AO17" s="33" t="s">
        <v>86</v>
      </c>
      <c r="AP17" s="33" t="s">
        <v>87</v>
      </c>
      <c r="AQ17" s="33"/>
      <c r="AR17" s="35" t="s">
        <v>126</v>
      </c>
      <c r="AS17" s="35"/>
      <c r="AT17" s="35" t="s">
        <v>88</v>
      </c>
      <c r="AU17" s="35"/>
      <c r="AV17" s="35"/>
      <c r="AW17" s="35"/>
      <c r="AX17" s="35"/>
      <c r="AY17" s="35"/>
      <c r="AZ17" s="35"/>
      <c r="BA17" s="35"/>
      <c r="BB17" s="35"/>
      <c r="BC17" s="35"/>
      <c r="BD17" s="41"/>
      <c r="BE17" s="47"/>
      <c r="BF17" s="47"/>
      <c r="BG17" s="41"/>
      <c r="BH17" s="41"/>
      <c r="BI17" s="47"/>
      <c r="BJ17" s="49"/>
    </row>
    <row r="18" spans="2:62" s="26" customFormat="1" ht="34.5" customHeight="1" x14ac:dyDescent="0.25">
      <c r="B18" s="32">
        <v>7</v>
      </c>
      <c r="C18" s="50" t="s">
        <v>127</v>
      </c>
      <c r="D18" s="34">
        <f t="shared" si="4"/>
        <v>8.3333333333333329E-2</v>
      </c>
      <c r="E18" s="36">
        <v>0.25</v>
      </c>
      <c r="F18" s="36"/>
      <c r="G18" s="36"/>
      <c r="H18" s="36">
        <v>0.25</v>
      </c>
      <c r="I18" s="36"/>
      <c r="J18" s="36"/>
      <c r="K18" s="36">
        <v>0.25</v>
      </c>
      <c r="L18" s="36"/>
      <c r="M18" s="36"/>
      <c r="N18" s="36">
        <v>0.25</v>
      </c>
      <c r="O18" s="36"/>
      <c r="P18" s="36"/>
      <c r="Q18" s="36">
        <f t="shared" si="1"/>
        <v>1</v>
      </c>
      <c r="R18" s="35">
        <f t="shared" si="1"/>
        <v>0</v>
      </c>
      <c r="S18" s="35">
        <f t="shared" si="2"/>
        <v>0</v>
      </c>
      <c r="T18" s="37">
        <f t="shared" si="3"/>
        <v>0</v>
      </c>
      <c r="U18" s="38" t="s">
        <v>128</v>
      </c>
      <c r="V18" s="38" t="s">
        <v>129</v>
      </c>
      <c r="W18" s="35" t="s">
        <v>74</v>
      </c>
      <c r="X18" s="40" t="s">
        <v>130</v>
      </c>
      <c r="Y18" s="40" t="s">
        <v>131</v>
      </c>
      <c r="Z18" s="40" t="s">
        <v>77</v>
      </c>
      <c r="AA18" s="40" t="s">
        <v>117</v>
      </c>
      <c r="AB18" s="40" t="s">
        <v>79</v>
      </c>
      <c r="AC18" s="40" t="s">
        <v>132</v>
      </c>
      <c r="AD18" s="40" t="s">
        <v>80</v>
      </c>
      <c r="AE18" s="40" t="s">
        <v>81</v>
      </c>
      <c r="AF18" s="40">
        <v>0</v>
      </c>
      <c r="AG18" s="40">
        <v>2021</v>
      </c>
      <c r="AH18" s="40">
        <v>2020</v>
      </c>
      <c r="AI18" s="40" t="s">
        <v>83</v>
      </c>
      <c r="AJ18" s="35" t="s">
        <v>84</v>
      </c>
      <c r="AK18" s="38" t="s">
        <v>133</v>
      </c>
      <c r="AL18" s="33"/>
      <c r="AM18" s="33"/>
      <c r="AN18" s="33"/>
      <c r="AO18" s="33" t="s">
        <v>86</v>
      </c>
      <c r="AP18" s="33" t="s">
        <v>134</v>
      </c>
      <c r="AQ18" s="33" t="s">
        <v>135</v>
      </c>
      <c r="AR18" s="35" t="s">
        <v>126</v>
      </c>
      <c r="AS18" s="40"/>
      <c r="AT18" s="35" t="s">
        <v>88</v>
      </c>
      <c r="AU18" s="48"/>
      <c r="AV18" s="41"/>
      <c r="AW18" s="47"/>
      <c r="AX18" s="47"/>
      <c r="AY18" s="41"/>
      <c r="AZ18" s="41"/>
      <c r="BA18" s="40"/>
      <c r="BB18" s="40"/>
      <c r="BC18" s="41"/>
      <c r="BD18" s="41"/>
      <c r="BE18" s="47"/>
      <c r="BF18" s="47"/>
      <c r="BG18" s="41"/>
      <c r="BH18" s="41"/>
      <c r="BI18" s="47"/>
      <c r="BJ18" s="49"/>
    </row>
    <row r="19" spans="2:62" s="26" customFormat="1" ht="87" customHeight="1" x14ac:dyDescent="0.25">
      <c r="B19" s="32">
        <v>8</v>
      </c>
      <c r="C19" s="38" t="s">
        <v>136</v>
      </c>
      <c r="D19" s="34">
        <f t="shared" si="4"/>
        <v>8.3333333333333329E-2</v>
      </c>
      <c r="E19" s="36">
        <v>1</v>
      </c>
      <c r="F19" s="36"/>
      <c r="G19" s="36"/>
      <c r="H19" s="36">
        <v>1</v>
      </c>
      <c r="I19" s="36"/>
      <c r="J19" s="36"/>
      <c r="K19" s="36">
        <v>1</v>
      </c>
      <c r="L19" s="36"/>
      <c r="M19" s="36"/>
      <c r="N19" s="36">
        <v>1</v>
      </c>
      <c r="O19" s="36"/>
      <c r="P19" s="36"/>
      <c r="Q19" s="36">
        <v>1</v>
      </c>
      <c r="R19" s="35">
        <f t="shared" si="1"/>
        <v>0</v>
      </c>
      <c r="S19" s="35">
        <f t="shared" si="2"/>
        <v>0</v>
      </c>
      <c r="T19" s="37">
        <f t="shared" si="3"/>
        <v>0</v>
      </c>
      <c r="U19" s="38" t="s">
        <v>137</v>
      </c>
      <c r="V19" s="38" t="s">
        <v>138</v>
      </c>
      <c r="W19" s="35" t="s">
        <v>74</v>
      </c>
      <c r="X19" s="44" t="s">
        <v>139</v>
      </c>
      <c r="Y19" s="44" t="s">
        <v>140</v>
      </c>
      <c r="Z19" s="35" t="s">
        <v>77</v>
      </c>
      <c r="AA19" s="40" t="s">
        <v>117</v>
      </c>
      <c r="AB19" s="35" t="s">
        <v>79</v>
      </c>
      <c r="AC19" s="44" t="s">
        <v>141</v>
      </c>
      <c r="AD19" s="35" t="s">
        <v>80</v>
      </c>
      <c r="AE19" s="35" t="s">
        <v>81</v>
      </c>
      <c r="AF19" s="35">
        <v>13</v>
      </c>
      <c r="AG19" s="35">
        <v>2021</v>
      </c>
      <c r="AH19" s="35">
        <v>2020</v>
      </c>
      <c r="AI19" s="35" t="s">
        <v>83</v>
      </c>
      <c r="AJ19" s="35" t="s">
        <v>84</v>
      </c>
      <c r="AK19" s="38" t="s">
        <v>85</v>
      </c>
      <c r="AL19" s="33"/>
      <c r="AM19" s="39"/>
      <c r="AN19" s="33" t="s">
        <v>142</v>
      </c>
      <c r="AO19" s="33" t="s">
        <v>86</v>
      </c>
      <c r="AP19" s="33" t="s">
        <v>119</v>
      </c>
      <c r="AQ19" s="33"/>
      <c r="AR19" s="35" t="s">
        <v>143</v>
      </c>
      <c r="AS19" s="40"/>
      <c r="AT19" s="35" t="s">
        <v>88</v>
      </c>
      <c r="AU19" s="48"/>
      <c r="AV19" s="41"/>
      <c r="AW19" s="47"/>
      <c r="AX19" s="47"/>
      <c r="AY19" s="41"/>
      <c r="AZ19" s="41"/>
      <c r="BA19" s="40"/>
      <c r="BB19" s="40"/>
      <c r="BC19" s="41"/>
      <c r="BD19" s="41"/>
      <c r="BE19" s="47"/>
      <c r="BF19" s="47"/>
      <c r="BG19" s="41"/>
      <c r="BH19" s="41"/>
      <c r="BI19" s="47"/>
      <c r="BJ19" s="49"/>
    </row>
    <row r="20" spans="2:62" s="26" customFormat="1" ht="62.25" customHeight="1" x14ac:dyDescent="0.25">
      <c r="B20" s="32">
        <v>9</v>
      </c>
      <c r="C20" s="38" t="s">
        <v>144</v>
      </c>
      <c r="D20" s="34">
        <f t="shared" si="4"/>
        <v>8.3333333333333329E-2</v>
      </c>
      <c r="E20" s="47">
        <v>0.25</v>
      </c>
      <c r="F20" s="40"/>
      <c r="G20" s="35"/>
      <c r="H20" s="47">
        <v>0.25</v>
      </c>
      <c r="I20" s="40"/>
      <c r="J20" s="35"/>
      <c r="K20" s="47">
        <v>0.25</v>
      </c>
      <c r="L20" s="40"/>
      <c r="M20" s="35"/>
      <c r="N20" s="47">
        <v>0.25</v>
      </c>
      <c r="O20" s="40"/>
      <c r="P20" s="35"/>
      <c r="Q20" s="37">
        <f t="shared" si="1"/>
        <v>1</v>
      </c>
      <c r="R20" s="35">
        <f t="shared" si="1"/>
        <v>0</v>
      </c>
      <c r="S20" s="35">
        <f t="shared" si="2"/>
        <v>0</v>
      </c>
      <c r="T20" s="37">
        <f t="shared" si="3"/>
        <v>0</v>
      </c>
      <c r="U20" s="50" t="s">
        <v>145</v>
      </c>
      <c r="V20" s="38" t="s">
        <v>146</v>
      </c>
      <c r="W20" s="35" t="s">
        <v>74</v>
      </c>
      <c r="X20" s="40" t="s">
        <v>139</v>
      </c>
      <c r="Y20" s="40" t="s">
        <v>147</v>
      </c>
      <c r="Z20" s="35" t="s">
        <v>77</v>
      </c>
      <c r="AA20" s="40" t="s">
        <v>117</v>
      </c>
      <c r="AB20" s="35" t="s">
        <v>79</v>
      </c>
      <c r="AC20" s="44" t="s">
        <v>148</v>
      </c>
      <c r="AD20" s="35" t="s">
        <v>149</v>
      </c>
      <c r="AE20" s="35" t="s">
        <v>81</v>
      </c>
      <c r="AF20" s="51">
        <v>1</v>
      </c>
      <c r="AG20" s="35">
        <v>2021</v>
      </c>
      <c r="AH20" s="35">
        <v>2020</v>
      </c>
      <c r="AI20" s="35" t="s">
        <v>83</v>
      </c>
      <c r="AJ20" s="35" t="s">
        <v>118</v>
      </c>
      <c r="AK20" s="38" t="s">
        <v>85</v>
      </c>
      <c r="AL20" s="33"/>
      <c r="AM20" s="33"/>
      <c r="AN20" s="33" t="s">
        <v>150</v>
      </c>
      <c r="AO20" s="33" t="s">
        <v>86</v>
      </c>
      <c r="AP20" s="38" t="s">
        <v>119</v>
      </c>
      <c r="AQ20" s="38"/>
      <c r="AR20" s="46" t="s">
        <v>151</v>
      </c>
      <c r="AS20" s="44"/>
      <c r="AT20" s="35" t="s">
        <v>88</v>
      </c>
      <c r="AU20" s="41"/>
      <c r="AV20" s="41"/>
      <c r="AW20" s="47"/>
      <c r="AX20" s="47"/>
      <c r="AY20" s="41"/>
      <c r="AZ20" s="41"/>
      <c r="BA20" s="46"/>
      <c r="BB20" s="40"/>
      <c r="BC20" s="41"/>
      <c r="BD20" s="41"/>
      <c r="BE20" s="47"/>
      <c r="BF20" s="47"/>
      <c r="BG20" s="41"/>
      <c r="BH20" s="41"/>
      <c r="BI20" s="47"/>
      <c r="BJ20" s="49"/>
    </row>
    <row r="21" spans="2:62" s="26" customFormat="1" ht="68.25" customHeight="1" x14ac:dyDescent="0.25">
      <c r="B21" s="32">
        <v>10</v>
      </c>
      <c r="C21" s="45" t="s">
        <v>152</v>
      </c>
      <c r="D21" s="34">
        <f t="shared" si="4"/>
        <v>8.3333333333333329E-2</v>
      </c>
      <c r="E21" s="47">
        <v>1</v>
      </c>
      <c r="F21" s="40"/>
      <c r="G21" s="35"/>
      <c r="H21" s="47">
        <v>1</v>
      </c>
      <c r="I21" s="40"/>
      <c r="J21" s="35"/>
      <c r="K21" s="47">
        <v>1</v>
      </c>
      <c r="L21" s="40"/>
      <c r="M21" s="35"/>
      <c r="N21" s="47">
        <v>1</v>
      </c>
      <c r="O21" s="40"/>
      <c r="P21" s="35"/>
      <c r="Q21" s="47">
        <v>1</v>
      </c>
      <c r="R21" s="35">
        <f t="shared" si="1"/>
        <v>0</v>
      </c>
      <c r="S21" s="35">
        <f t="shared" si="2"/>
        <v>0</v>
      </c>
      <c r="T21" s="37">
        <f t="shared" si="3"/>
        <v>0</v>
      </c>
      <c r="U21" s="38" t="s">
        <v>153</v>
      </c>
      <c r="V21" s="38" t="s">
        <v>154</v>
      </c>
      <c r="W21" s="44" t="s">
        <v>155</v>
      </c>
      <c r="X21" s="44" t="s">
        <v>156</v>
      </c>
      <c r="Y21" s="44" t="s">
        <v>157</v>
      </c>
      <c r="Z21" s="35" t="s">
        <v>77</v>
      </c>
      <c r="AA21" s="40" t="s">
        <v>117</v>
      </c>
      <c r="AB21" s="35" t="s">
        <v>79</v>
      </c>
      <c r="AC21" s="44" t="s">
        <v>155</v>
      </c>
      <c r="AD21" s="35" t="s">
        <v>80</v>
      </c>
      <c r="AE21" s="35" t="s">
        <v>100</v>
      </c>
      <c r="AF21" s="35">
        <v>0</v>
      </c>
      <c r="AG21" s="35">
        <v>2022</v>
      </c>
      <c r="AH21" s="35">
        <v>2021</v>
      </c>
      <c r="AI21" s="35" t="s">
        <v>83</v>
      </c>
      <c r="AJ21" s="35" t="s">
        <v>84</v>
      </c>
      <c r="AK21" s="38" t="s">
        <v>85</v>
      </c>
      <c r="AL21" s="33"/>
      <c r="AM21" s="33"/>
      <c r="AN21" s="33"/>
      <c r="AO21" s="33" t="s">
        <v>86</v>
      </c>
      <c r="AP21" s="33" t="s">
        <v>87</v>
      </c>
      <c r="AQ21" s="33"/>
      <c r="AR21" s="46" t="s">
        <v>158</v>
      </c>
      <c r="AS21" s="40"/>
      <c r="AT21" s="35" t="s">
        <v>88</v>
      </c>
      <c r="AU21" s="52"/>
      <c r="AV21" s="41"/>
      <c r="AW21" s="40"/>
      <c r="AX21" s="47"/>
      <c r="AY21" s="52"/>
      <c r="AZ21" s="41"/>
      <c r="BA21" s="40"/>
      <c r="BB21" s="40"/>
      <c r="BC21" s="52"/>
      <c r="BD21" s="41"/>
      <c r="BE21" s="47"/>
      <c r="BF21" s="47"/>
      <c r="BG21" s="52"/>
      <c r="BH21" s="41"/>
      <c r="BI21" s="47"/>
      <c r="BJ21" s="49"/>
    </row>
    <row r="22" spans="2:62" s="26" customFormat="1" ht="57" customHeight="1" x14ac:dyDescent="0.25">
      <c r="B22" s="32">
        <v>11</v>
      </c>
      <c r="C22" s="45" t="s">
        <v>966</v>
      </c>
      <c r="D22" s="34">
        <f t="shared" si="4"/>
        <v>8.3333333333333329E-2</v>
      </c>
      <c r="E22" s="47">
        <v>1</v>
      </c>
      <c r="F22" s="40"/>
      <c r="G22" s="35"/>
      <c r="H22" s="47">
        <v>1</v>
      </c>
      <c r="I22" s="40"/>
      <c r="J22" s="35"/>
      <c r="K22" s="47">
        <v>1</v>
      </c>
      <c r="L22" s="40"/>
      <c r="M22" s="35"/>
      <c r="N22" s="47">
        <v>1</v>
      </c>
      <c r="O22" s="40"/>
      <c r="P22" s="35"/>
      <c r="Q22" s="47">
        <v>1</v>
      </c>
      <c r="R22" s="35">
        <f t="shared" si="1"/>
        <v>0</v>
      </c>
      <c r="S22" s="35">
        <f t="shared" si="2"/>
        <v>0</v>
      </c>
      <c r="T22" s="37">
        <f t="shared" si="3"/>
        <v>0</v>
      </c>
      <c r="U22" s="50" t="s">
        <v>159</v>
      </c>
      <c r="V22" s="38" t="s">
        <v>160</v>
      </c>
      <c r="W22" s="44" t="s">
        <v>161</v>
      </c>
      <c r="X22" s="40" t="s">
        <v>162</v>
      </c>
      <c r="Y22" s="40" t="s">
        <v>163</v>
      </c>
      <c r="Z22" s="35" t="s">
        <v>77</v>
      </c>
      <c r="AA22" s="40" t="s">
        <v>117</v>
      </c>
      <c r="AB22" s="35" t="s">
        <v>79</v>
      </c>
      <c r="AC22" s="44" t="s">
        <v>161</v>
      </c>
      <c r="AD22" s="35" t="s">
        <v>80</v>
      </c>
      <c r="AE22" s="35" t="s">
        <v>81</v>
      </c>
      <c r="AF22" s="37">
        <v>1</v>
      </c>
      <c r="AG22" s="35">
        <v>2020</v>
      </c>
      <c r="AH22" s="35">
        <v>2019</v>
      </c>
      <c r="AI22" s="35" t="s">
        <v>83</v>
      </c>
      <c r="AJ22" s="35" t="s">
        <v>84</v>
      </c>
      <c r="AK22" s="38" t="s">
        <v>85</v>
      </c>
      <c r="AL22" s="33"/>
      <c r="AM22" s="33"/>
      <c r="AN22" s="33"/>
      <c r="AO22" s="33" t="s">
        <v>86</v>
      </c>
      <c r="AP22" s="33" t="s">
        <v>119</v>
      </c>
      <c r="AQ22" s="33"/>
      <c r="AR22" s="35" t="s">
        <v>164</v>
      </c>
      <c r="AS22" s="40"/>
      <c r="AT22" s="35" t="s">
        <v>88</v>
      </c>
      <c r="AU22" s="41"/>
      <c r="AV22" s="41"/>
      <c r="AW22" s="40"/>
      <c r="AX22" s="47"/>
      <c r="AY22" s="41"/>
      <c r="AZ22" s="41"/>
      <c r="BA22" s="40"/>
      <c r="BB22" s="40"/>
      <c r="BC22" s="41"/>
      <c r="BD22" s="41"/>
      <c r="BE22" s="47"/>
      <c r="BF22" s="47"/>
      <c r="BG22" s="41"/>
      <c r="BH22" s="41"/>
      <c r="BI22" s="47"/>
      <c r="BJ22" s="49"/>
    </row>
    <row r="23" spans="2:62" s="26" customFormat="1" ht="82.5" customHeight="1" thickBot="1" x14ac:dyDescent="0.3">
      <c r="B23" s="32">
        <v>12</v>
      </c>
      <c r="C23" s="54" t="s">
        <v>165</v>
      </c>
      <c r="D23" s="55">
        <f t="shared" si="4"/>
        <v>8.3333333333333329E-2</v>
      </c>
      <c r="E23" s="56">
        <v>1</v>
      </c>
      <c r="F23" s="57"/>
      <c r="G23" s="58"/>
      <c r="H23" s="56">
        <v>1</v>
      </c>
      <c r="I23" s="57"/>
      <c r="J23" s="58"/>
      <c r="K23" s="56">
        <v>1</v>
      </c>
      <c r="L23" s="57"/>
      <c r="M23" s="58"/>
      <c r="N23" s="56">
        <v>1</v>
      </c>
      <c r="O23" s="57"/>
      <c r="P23" s="58"/>
      <c r="Q23" s="56">
        <v>1</v>
      </c>
      <c r="R23" s="58">
        <f t="shared" si="1"/>
        <v>0</v>
      </c>
      <c r="S23" s="58">
        <f t="shared" si="2"/>
        <v>0</v>
      </c>
      <c r="T23" s="59">
        <f t="shared" si="3"/>
        <v>0</v>
      </c>
      <c r="U23" s="60" t="s">
        <v>166</v>
      </c>
      <c r="V23" s="61" t="s">
        <v>167</v>
      </c>
      <c r="W23" s="62" t="s">
        <v>168</v>
      </c>
      <c r="X23" s="62" t="s">
        <v>169</v>
      </c>
      <c r="Y23" s="62" t="s">
        <v>169</v>
      </c>
      <c r="Z23" s="58" t="s">
        <v>77</v>
      </c>
      <c r="AA23" s="57" t="s">
        <v>117</v>
      </c>
      <c r="AB23" s="58" t="s">
        <v>79</v>
      </c>
      <c r="AC23" s="62" t="s">
        <v>168</v>
      </c>
      <c r="AD23" s="58" t="s">
        <v>170</v>
      </c>
      <c r="AE23" s="58" t="s">
        <v>81</v>
      </c>
      <c r="AF23" s="58">
        <v>1</v>
      </c>
      <c r="AG23" s="58">
        <v>2022</v>
      </c>
      <c r="AH23" s="58">
        <v>2021</v>
      </c>
      <c r="AI23" s="58" t="s">
        <v>83</v>
      </c>
      <c r="AJ23" s="58" t="s">
        <v>84</v>
      </c>
      <c r="AK23" s="61" t="s">
        <v>171</v>
      </c>
      <c r="AL23" s="63"/>
      <c r="AM23" s="63"/>
      <c r="AN23" s="63"/>
      <c r="AO23" s="63" t="s">
        <v>86</v>
      </c>
      <c r="AP23" s="63" t="s">
        <v>87</v>
      </c>
      <c r="AQ23" s="63"/>
      <c r="AR23" s="57" t="s">
        <v>172</v>
      </c>
      <c r="AS23" s="57"/>
      <c r="AT23" s="58" t="s">
        <v>88</v>
      </c>
      <c r="AU23" s="64"/>
      <c r="AV23" s="64"/>
      <c r="AW23" s="57"/>
      <c r="AX23" s="56"/>
      <c r="AY23" s="64"/>
      <c r="AZ23" s="64"/>
      <c r="BA23" s="57"/>
      <c r="BB23" s="57"/>
      <c r="BC23" s="64"/>
      <c r="BD23" s="64"/>
      <c r="BE23" s="56"/>
      <c r="BF23" s="56"/>
      <c r="BG23" s="64"/>
      <c r="BH23" s="64"/>
      <c r="BI23" s="56"/>
      <c r="BJ23" s="65"/>
    </row>
    <row r="24" spans="2:62" ht="123.75" customHeight="1" x14ac:dyDescent="0.25">
      <c r="D24" s="67"/>
    </row>
  </sheetData>
  <sheetProtection selectLockedCells="1" selectUnlockedCells="1"/>
  <mergeCells count="56">
    <mergeCell ref="BG10:BJ10"/>
    <mergeCell ref="AK10:AQ10"/>
    <mergeCell ref="AR10:AR11"/>
    <mergeCell ref="AS10:AS11"/>
    <mergeCell ref="AT10:AT11"/>
    <mergeCell ref="AU10:AX10"/>
    <mergeCell ref="AY10:BB10"/>
    <mergeCell ref="AD10:AD11"/>
    <mergeCell ref="AE10:AE11"/>
    <mergeCell ref="AF10:AH10"/>
    <mergeCell ref="AI10:AI11"/>
    <mergeCell ref="BC10:BF10"/>
    <mergeCell ref="X10:Y10"/>
    <mergeCell ref="Z10:Z11"/>
    <mergeCell ref="AA10:AA11"/>
    <mergeCell ref="AB10:AB11"/>
    <mergeCell ref="AC10:AC11"/>
    <mergeCell ref="B9:D9"/>
    <mergeCell ref="E9:T9"/>
    <mergeCell ref="U9:AT9"/>
    <mergeCell ref="AU9:BJ9"/>
    <mergeCell ref="B10:B11"/>
    <mergeCell ref="C10:C11"/>
    <mergeCell ref="D10:D11"/>
    <mergeCell ref="E10:G10"/>
    <mergeCell ref="H10:J10"/>
    <mergeCell ref="K10:M10"/>
    <mergeCell ref="N10:P10"/>
    <mergeCell ref="Q10:S10"/>
    <mergeCell ref="U10:U11"/>
    <mergeCell ref="AJ10:AJ11"/>
    <mergeCell ref="V10:V11"/>
    <mergeCell ref="W10:W11"/>
    <mergeCell ref="AM7:AT7"/>
    <mergeCell ref="AU7:BJ8"/>
    <mergeCell ref="B2:B6"/>
    <mergeCell ref="C2:Q4"/>
    <mergeCell ref="R2:AI4"/>
    <mergeCell ref="AJ2:AU2"/>
    <mergeCell ref="AV2:BJ2"/>
    <mergeCell ref="AJ3:AU3"/>
    <mergeCell ref="B8:C8"/>
    <mergeCell ref="D8:AL8"/>
    <mergeCell ref="AN8:AT8"/>
    <mergeCell ref="B7:C7"/>
    <mergeCell ref="D7:Z7"/>
    <mergeCell ref="AA7:AB7"/>
    <mergeCell ref="AC7:AJ7"/>
    <mergeCell ref="AK7:AL7"/>
    <mergeCell ref="AV3:BJ3"/>
    <mergeCell ref="AJ4:AU4"/>
    <mergeCell ref="AV4:BJ4"/>
    <mergeCell ref="C5:Q6"/>
    <mergeCell ref="R5:AI6"/>
    <mergeCell ref="AJ5:AU6"/>
    <mergeCell ref="AV5:BJ6"/>
  </mergeCells>
  <dataValidations count="7">
    <dataValidation type="list" operator="equal" allowBlank="1" showErrorMessage="1" sqref="AB19:AB23 AB12:AB17">
      <formula1>"Alcaldía Local,Central,Sectorial,"</formula1>
      <formula2>0</formula2>
    </dataValidation>
    <dataValidation type="list" operator="equal" allowBlank="1" showErrorMessage="1" sqref="AD19:AD23 AD12:AD17">
      <formula1>"Diario,Semanal,Mensual,Bimestral ,Trimestral,Semestral ,Anual"</formula1>
      <formula2>0</formula2>
    </dataValidation>
    <dataValidation type="list" operator="equal" allowBlank="1" showErrorMessage="1" sqref="AE19:AE23 AE12:AE17">
      <formula1>"Alta ,Media ,Baja"</formula1>
      <formula2>0</formula2>
    </dataValidation>
    <dataValidation type="list" operator="equal" allowBlank="1" showErrorMessage="1" sqref="AI12:AI16 AI21:AI23">
      <formula1>"Gestión"</formula1>
      <formula2>0</formula2>
    </dataValidation>
    <dataValidation type="list" operator="equal" allowBlank="1" showErrorMessage="1" sqref="AJ12:AJ16 AJ18:AJ23">
      <formula1>",Distrital ,Dsitrital-Rural ,Distrital- Urbano,Entidad ,Localidad,UPZ,Departamental,Regional,Nacional"</formula1>
      <formula2>0</formula2>
    </dataValidation>
    <dataValidation operator="equal" allowBlank="1" showErrorMessage="1" sqref="AK7">
      <formula1>0</formula1>
      <formula2>0</formula2>
    </dataValidation>
    <dataValidation type="list" errorStyle="information" operator="equal" showInputMessage="1" showErrorMessage="1" error="Elija una Categoría" prompt="Elija una Categoría del menú desplegable" sqref="AS20">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CPAD\OAP\POA\[1.1 Matriz POA OAP 16-01-2022.xlsx]datos'!#REF!</xm:f>
          </x14:formula1>
          <xm:sqref>AM7:AT7 AK19:AK23 AK12:AK17 AO12:AO23</xm:sqref>
        </x14:dataValidation>
        <x14:dataValidation type="list" errorStyle="information" operator="equal" showInputMessage="1" showErrorMessage="1" prompt="Escoja el Proceso del Menú desplegable">
          <x14:formula1>
            <xm:f>'D:\AAA SDSCJ CPAD\OAP\POA\[1.1 Matriz POA OAP 16-01-2022.xlsx]datos'!#REF!</xm:f>
          </x14:formula1>
          <xm:sqref>D7:Z7</xm:sqref>
        </x14:dataValidation>
        <x14:dataValidation type="list" operator="equal" allowBlank="1" showErrorMessage="1">
          <x14:formula1>
            <xm:f>'D:\AAA SDSCJ CPAD\OAP\POA\[1.1 Matriz POA OAP 16-01-2022.xlsx]datos'!#REF!</xm:f>
          </x14:formula1>
          <xm:sqref>AP12:AQ23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9"/>
  <sheetViews>
    <sheetView showGridLines="0" topLeftCell="B1" zoomScale="70" zoomScaleNormal="70" workbookViewId="0">
      <selection activeCell="B8" sqref="B8:C8"/>
    </sheetView>
  </sheetViews>
  <sheetFormatPr baseColWidth="10" defaultColWidth="20.5703125" defaultRowHeight="12.75" customHeight="1" x14ac:dyDescent="0.25"/>
  <cols>
    <col min="1" max="1" width="2" style="77" customWidth="1"/>
    <col min="2" max="2" width="11.85546875"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4" width="22.85546875" style="106" customWidth="1"/>
    <col min="45" max="45" width="22.85546875" style="109" customWidth="1"/>
    <col min="46" max="46" width="22.85546875" style="106" customWidth="1"/>
    <col min="47" max="49" width="3.5703125" style="106" hidden="1" customWidth="1"/>
    <col min="50" max="50" width="33.7109375" style="76" hidden="1" customWidth="1"/>
    <col min="51" max="54" width="20.5703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77"/>
  </cols>
  <sheetData>
    <row r="1" spans="2:251"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3"/>
      <c r="AT1" s="71"/>
      <c r="AU1" s="71"/>
      <c r="AV1" s="71"/>
      <c r="AW1" s="71"/>
      <c r="AX1" s="68"/>
      <c r="AY1" s="68"/>
      <c r="AZ1" s="68"/>
      <c r="BA1" s="68"/>
      <c r="BB1" s="68"/>
      <c r="BC1" s="68"/>
      <c r="BD1" s="68"/>
      <c r="BE1" s="68"/>
      <c r="BF1" s="68"/>
      <c r="BG1" s="68"/>
      <c r="BH1" s="68"/>
      <c r="BI1" s="68"/>
      <c r="BJ1" s="68"/>
      <c r="BK1" s="70"/>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2:251" ht="12" customHeight="1" x14ac:dyDescent="0.25">
      <c r="B2" s="718"/>
      <c r="C2" s="735" t="s">
        <v>0</v>
      </c>
      <c r="D2" s="735"/>
      <c r="E2" s="735"/>
      <c r="F2" s="735"/>
      <c r="G2" s="735"/>
      <c r="H2" s="735"/>
      <c r="I2" s="735"/>
      <c r="J2" s="735"/>
      <c r="K2" s="735"/>
      <c r="L2" s="735"/>
      <c r="M2" s="735"/>
      <c r="N2" s="735"/>
      <c r="O2" s="735"/>
      <c r="P2" s="735"/>
      <c r="Q2" s="735"/>
      <c r="R2" s="732" t="s">
        <v>1</v>
      </c>
      <c r="S2" s="732"/>
      <c r="T2" s="732"/>
      <c r="U2" s="732"/>
      <c r="V2" s="732"/>
      <c r="W2" s="732"/>
      <c r="X2" s="732"/>
      <c r="Y2" s="732"/>
      <c r="Z2" s="732"/>
      <c r="AA2" s="732"/>
      <c r="AB2" s="732"/>
      <c r="AC2" s="732"/>
      <c r="AD2" s="732"/>
      <c r="AE2" s="732"/>
      <c r="AF2" s="732"/>
      <c r="AG2" s="732"/>
      <c r="AH2" s="732"/>
      <c r="AI2" s="732"/>
      <c r="AJ2" s="734" t="s">
        <v>2</v>
      </c>
      <c r="AK2" s="734"/>
      <c r="AL2" s="734"/>
      <c r="AM2" s="734"/>
      <c r="AN2" s="734"/>
      <c r="AO2" s="734"/>
      <c r="AP2" s="734"/>
      <c r="AQ2" s="734"/>
      <c r="AR2" s="734"/>
      <c r="AS2" s="734"/>
      <c r="AT2" s="734"/>
      <c r="AU2" s="734"/>
      <c r="AV2" s="735" t="s">
        <v>3</v>
      </c>
      <c r="AW2" s="735"/>
      <c r="AX2" s="735"/>
      <c r="AY2" s="735"/>
      <c r="AZ2" s="735"/>
      <c r="BA2" s="735"/>
      <c r="BB2" s="735"/>
      <c r="BC2" s="735"/>
      <c r="BD2" s="735"/>
      <c r="BE2" s="735"/>
      <c r="BF2" s="735"/>
      <c r="BG2" s="735"/>
      <c r="BH2" s="735"/>
      <c r="BI2" s="735"/>
      <c r="BJ2" s="736"/>
    </row>
    <row r="3" spans="2:251" ht="12" customHeight="1" x14ac:dyDescent="0.25">
      <c r="B3" s="719"/>
      <c r="C3" s="728"/>
      <c r="D3" s="728"/>
      <c r="E3" s="728"/>
      <c r="F3" s="728"/>
      <c r="G3" s="728"/>
      <c r="H3" s="728"/>
      <c r="I3" s="728"/>
      <c r="J3" s="728"/>
      <c r="K3" s="728"/>
      <c r="L3" s="728"/>
      <c r="M3" s="728"/>
      <c r="N3" s="728"/>
      <c r="O3" s="728"/>
      <c r="P3" s="728"/>
      <c r="Q3" s="728"/>
      <c r="R3" s="733"/>
      <c r="S3" s="733"/>
      <c r="T3" s="733"/>
      <c r="U3" s="733"/>
      <c r="V3" s="733"/>
      <c r="W3" s="733"/>
      <c r="X3" s="733"/>
      <c r="Y3" s="733"/>
      <c r="Z3" s="733"/>
      <c r="AA3" s="733"/>
      <c r="AB3" s="733"/>
      <c r="AC3" s="733"/>
      <c r="AD3" s="733"/>
      <c r="AE3" s="733"/>
      <c r="AF3" s="733"/>
      <c r="AG3" s="733"/>
      <c r="AH3" s="733"/>
      <c r="AI3" s="733"/>
      <c r="AJ3" s="737" t="s">
        <v>4</v>
      </c>
      <c r="AK3" s="737"/>
      <c r="AL3" s="737"/>
      <c r="AM3" s="737"/>
      <c r="AN3" s="737"/>
      <c r="AO3" s="737"/>
      <c r="AP3" s="737"/>
      <c r="AQ3" s="737"/>
      <c r="AR3" s="737"/>
      <c r="AS3" s="737"/>
      <c r="AT3" s="737"/>
      <c r="AU3" s="737"/>
      <c r="AV3" s="710">
        <v>3</v>
      </c>
      <c r="AW3" s="710"/>
      <c r="AX3" s="710"/>
      <c r="AY3" s="710"/>
      <c r="AZ3" s="710"/>
      <c r="BA3" s="710"/>
      <c r="BB3" s="710"/>
      <c r="BC3" s="710"/>
      <c r="BD3" s="710"/>
      <c r="BE3" s="710"/>
      <c r="BF3" s="710"/>
      <c r="BG3" s="710"/>
      <c r="BH3" s="710"/>
      <c r="BI3" s="710"/>
      <c r="BJ3" s="711"/>
    </row>
    <row r="4" spans="2:251" ht="12" customHeight="1" x14ac:dyDescent="0.25">
      <c r="B4" s="719"/>
      <c r="C4" s="728"/>
      <c r="D4" s="728"/>
      <c r="E4" s="728"/>
      <c r="F4" s="728"/>
      <c r="G4" s="728"/>
      <c r="H4" s="728"/>
      <c r="I4" s="728"/>
      <c r="J4" s="728"/>
      <c r="K4" s="728"/>
      <c r="L4" s="728"/>
      <c r="M4" s="728"/>
      <c r="N4" s="728"/>
      <c r="O4" s="728"/>
      <c r="P4" s="728"/>
      <c r="Q4" s="728"/>
      <c r="R4" s="733"/>
      <c r="S4" s="733"/>
      <c r="T4" s="733"/>
      <c r="U4" s="733"/>
      <c r="V4" s="733"/>
      <c r="W4" s="733"/>
      <c r="X4" s="733"/>
      <c r="Y4" s="733"/>
      <c r="Z4" s="733"/>
      <c r="AA4" s="733"/>
      <c r="AB4" s="733"/>
      <c r="AC4" s="733"/>
      <c r="AD4" s="733"/>
      <c r="AE4" s="733"/>
      <c r="AF4" s="733"/>
      <c r="AG4" s="733"/>
      <c r="AH4" s="733"/>
      <c r="AI4" s="733"/>
      <c r="AJ4" s="737" t="s">
        <v>5</v>
      </c>
      <c r="AK4" s="737"/>
      <c r="AL4" s="737"/>
      <c r="AM4" s="737"/>
      <c r="AN4" s="737"/>
      <c r="AO4" s="737"/>
      <c r="AP4" s="737"/>
      <c r="AQ4" s="737"/>
      <c r="AR4" s="737"/>
      <c r="AS4" s="737"/>
      <c r="AT4" s="737"/>
      <c r="AU4" s="737"/>
      <c r="AV4" s="738">
        <v>42741</v>
      </c>
      <c r="AW4" s="738"/>
      <c r="AX4" s="738"/>
      <c r="AY4" s="738"/>
      <c r="AZ4" s="738"/>
      <c r="BA4" s="738"/>
      <c r="BB4" s="738"/>
      <c r="BC4" s="738"/>
      <c r="BD4" s="738"/>
      <c r="BE4" s="738"/>
      <c r="BF4" s="738"/>
      <c r="BG4" s="738"/>
      <c r="BH4" s="738"/>
      <c r="BI4" s="738"/>
      <c r="BJ4" s="739"/>
    </row>
    <row r="5" spans="2:251" ht="12" customHeight="1" x14ac:dyDescent="0.25">
      <c r="B5" s="719"/>
      <c r="C5" s="728" t="s">
        <v>6</v>
      </c>
      <c r="D5" s="728"/>
      <c r="E5" s="728"/>
      <c r="F5" s="728"/>
      <c r="G5" s="728"/>
      <c r="H5" s="728"/>
      <c r="I5" s="728"/>
      <c r="J5" s="728"/>
      <c r="K5" s="728"/>
      <c r="L5" s="728"/>
      <c r="M5" s="728"/>
      <c r="N5" s="728"/>
      <c r="O5" s="728"/>
      <c r="P5" s="728"/>
      <c r="Q5" s="728"/>
      <c r="R5" s="733" t="s">
        <v>7</v>
      </c>
      <c r="S5" s="733"/>
      <c r="T5" s="733"/>
      <c r="U5" s="733"/>
      <c r="V5" s="733"/>
      <c r="W5" s="733"/>
      <c r="X5" s="733"/>
      <c r="Y5" s="733"/>
      <c r="Z5" s="733"/>
      <c r="AA5" s="733"/>
      <c r="AB5" s="733"/>
      <c r="AC5" s="733"/>
      <c r="AD5" s="733"/>
      <c r="AE5" s="733"/>
      <c r="AF5" s="733"/>
      <c r="AG5" s="733"/>
      <c r="AH5" s="733"/>
      <c r="AI5" s="733"/>
      <c r="AJ5" s="737" t="s">
        <v>8</v>
      </c>
      <c r="AK5" s="737"/>
      <c r="AL5" s="737"/>
      <c r="AM5" s="737"/>
      <c r="AN5" s="737"/>
      <c r="AO5" s="737"/>
      <c r="AP5" s="737"/>
      <c r="AQ5" s="737"/>
      <c r="AR5" s="737"/>
      <c r="AS5" s="737"/>
      <c r="AT5" s="737"/>
      <c r="AU5" s="737"/>
      <c r="AV5" s="710" t="s">
        <v>9</v>
      </c>
      <c r="AW5" s="710"/>
      <c r="AX5" s="710"/>
      <c r="AY5" s="710"/>
      <c r="AZ5" s="710"/>
      <c r="BA5" s="710"/>
      <c r="BB5" s="710"/>
      <c r="BC5" s="710"/>
      <c r="BD5" s="710"/>
      <c r="BE5" s="710"/>
      <c r="BF5" s="710"/>
      <c r="BG5" s="710"/>
      <c r="BH5" s="710"/>
      <c r="BI5" s="710"/>
      <c r="BJ5" s="711"/>
    </row>
    <row r="6" spans="2:251" ht="12" customHeight="1" x14ac:dyDescent="0.25">
      <c r="B6" s="719"/>
      <c r="C6" s="728"/>
      <c r="D6" s="728"/>
      <c r="E6" s="728"/>
      <c r="F6" s="728"/>
      <c r="G6" s="728"/>
      <c r="H6" s="728"/>
      <c r="I6" s="728"/>
      <c r="J6" s="728"/>
      <c r="K6" s="728"/>
      <c r="L6" s="728"/>
      <c r="M6" s="728"/>
      <c r="N6" s="728"/>
      <c r="O6" s="728"/>
      <c r="P6" s="728"/>
      <c r="Q6" s="728"/>
      <c r="R6" s="733"/>
      <c r="S6" s="733"/>
      <c r="T6" s="733"/>
      <c r="U6" s="733"/>
      <c r="V6" s="733"/>
      <c r="W6" s="733"/>
      <c r="X6" s="733"/>
      <c r="Y6" s="733"/>
      <c r="Z6" s="733"/>
      <c r="AA6" s="733"/>
      <c r="AB6" s="733"/>
      <c r="AC6" s="733"/>
      <c r="AD6" s="733"/>
      <c r="AE6" s="733"/>
      <c r="AF6" s="733"/>
      <c r="AG6" s="733"/>
      <c r="AH6" s="733"/>
      <c r="AI6" s="733"/>
      <c r="AJ6" s="737"/>
      <c r="AK6" s="737"/>
      <c r="AL6" s="737"/>
      <c r="AM6" s="737"/>
      <c r="AN6" s="737"/>
      <c r="AO6" s="737"/>
      <c r="AP6" s="737"/>
      <c r="AQ6" s="737"/>
      <c r="AR6" s="737"/>
      <c r="AS6" s="737"/>
      <c r="AT6" s="737"/>
      <c r="AU6" s="737"/>
      <c r="AV6" s="710"/>
      <c r="AW6" s="710"/>
      <c r="AX6" s="710"/>
      <c r="AY6" s="710"/>
      <c r="AZ6" s="710"/>
      <c r="BA6" s="710"/>
      <c r="BB6" s="710"/>
      <c r="BC6" s="710"/>
      <c r="BD6" s="710"/>
      <c r="BE6" s="710"/>
      <c r="BF6" s="710"/>
      <c r="BG6" s="710"/>
      <c r="BH6" s="710"/>
      <c r="BI6" s="710"/>
      <c r="BJ6" s="711"/>
    </row>
    <row r="7" spans="2:251" s="79" customFormat="1" ht="25.5" customHeight="1" x14ac:dyDescent="0.25">
      <c r="B7" s="740" t="s">
        <v>10</v>
      </c>
      <c r="C7" s="741"/>
      <c r="D7" s="725" t="s">
        <v>173</v>
      </c>
      <c r="E7" s="725"/>
      <c r="F7" s="725"/>
      <c r="G7" s="725"/>
      <c r="H7" s="725"/>
      <c r="I7" s="725"/>
      <c r="J7" s="725"/>
      <c r="K7" s="725"/>
      <c r="L7" s="725"/>
      <c r="M7" s="725"/>
      <c r="N7" s="725"/>
      <c r="O7" s="725"/>
      <c r="P7" s="725"/>
      <c r="Q7" s="725"/>
      <c r="R7" s="725"/>
      <c r="S7" s="725"/>
      <c r="T7" s="725"/>
      <c r="U7" s="725"/>
      <c r="V7" s="725"/>
      <c r="W7" s="725"/>
      <c r="X7" s="725"/>
      <c r="Y7" s="725"/>
      <c r="Z7" s="725"/>
      <c r="AA7" s="725" t="s">
        <v>12</v>
      </c>
      <c r="AB7" s="725"/>
      <c r="AC7" s="728" t="s">
        <v>174</v>
      </c>
      <c r="AD7" s="728"/>
      <c r="AE7" s="728"/>
      <c r="AF7" s="728"/>
      <c r="AG7" s="728"/>
      <c r="AH7" s="728"/>
      <c r="AI7" s="728"/>
      <c r="AJ7" s="728"/>
      <c r="AK7" s="727" t="s">
        <v>14</v>
      </c>
      <c r="AL7" s="727"/>
      <c r="AM7" s="716" t="s">
        <v>15</v>
      </c>
      <c r="AN7" s="716"/>
      <c r="AO7" s="716"/>
      <c r="AP7" s="716"/>
      <c r="AQ7" s="716"/>
      <c r="AR7" s="716"/>
      <c r="AS7" s="716"/>
      <c r="AT7" s="716"/>
      <c r="AU7" s="716"/>
      <c r="AV7" s="716"/>
      <c r="AW7" s="716"/>
      <c r="AX7" s="716"/>
      <c r="AY7" s="716"/>
      <c r="AZ7" s="716"/>
      <c r="BA7" s="716"/>
      <c r="BB7" s="716"/>
      <c r="BC7" s="716"/>
      <c r="BD7" s="716"/>
      <c r="BE7" s="716"/>
      <c r="BF7" s="716"/>
      <c r="BG7" s="716"/>
      <c r="BH7" s="716"/>
      <c r="BI7" s="716"/>
      <c r="BJ7" s="717"/>
      <c r="BK7" s="78"/>
    </row>
    <row r="8" spans="2:251" s="79" customFormat="1" ht="25.5" customHeight="1" x14ac:dyDescent="0.25">
      <c r="B8" s="740" t="s">
        <v>16</v>
      </c>
      <c r="C8" s="741"/>
      <c r="D8" s="716" t="s">
        <v>175</v>
      </c>
      <c r="E8" s="716"/>
      <c r="F8" s="716"/>
      <c r="G8" s="716"/>
      <c r="H8" s="716"/>
      <c r="I8" s="716"/>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c r="AI8" s="716"/>
      <c r="AJ8" s="716"/>
      <c r="AK8" s="716"/>
      <c r="AL8" s="716"/>
      <c r="AM8" s="110" t="s">
        <v>18</v>
      </c>
      <c r="AN8" s="726">
        <v>44557</v>
      </c>
      <c r="AO8" s="727"/>
      <c r="AP8" s="727"/>
      <c r="AQ8" s="727"/>
      <c r="AR8" s="727"/>
      <c r="AS8" s="727"/>
      <c r="AT8" s="727"/>
      <c r="AU8" s="716"/>
      <c r="AV8" s="716"/>
      <c r="AW8" s="716"/>
      <c r="AX8" s="716"/>
      <c r="AY8" s="716"/>
      <c r="AZ8" s="716"/>
      <c r="BA8" s="716"/>
      <c r="BB8" s="716"/>
      <c r="BC8" s="716"/>
      <c r="BD8" s="716"/>
      <c r="BE8" s="716"/>
      <c r="BF8" s="716"/>
      <c r="BG8" s="716"/>
      <c r="BH8" s="716"/>
      <c r="BI8" s="716"/>
      <c r="BJ8" s="717"/>
      <c r="BK8" s="78"/>
    </row>
    <row r="9" spans="2:251" s="79" customFormat="1" ht="25.5" customHeight="1" x14ac:dyDescent="0.25">
      <c r="B9" s="740" t="s">
        <v>176</v>
      </c>
      <c r="C9" s="741"/>
      <c r="D9" s="741"/>
      <c r="E9" s="741"/>
      <c r="F9" s="741"/>
      <c r="G9" s="741"/>
      <c r="H9" s="741"/>
      <c r="I9" s="741"/>
      <c r="J9" s="741"/>
      <c r="K9" s="741"/>
      <c r="L9" s="741"/>
      <c r="M9" s="741"/>
      <c r="N9" s="741"/>
      <c r="O9" s="741"/>
      <c r="P9" s="741"/>
      <c r="Q9" s="741"/>
      <c r="R9" s="741"/>
      <c r="S9" s="741"/>
      <c r="T9" s="741"/>
      <c r="U9" s="741"/>
      <c r="V9" s="741"/>
      <c r="W9" s="741"/>
      <c r="X9" s="741"/>
      <c r="Y9" s="741"/>
      <c r="Z9" s="741"/>
      <c r="AA9" s="741"/>
      <c r="AB9" s="741"/>
      <c r="AC9" s="741"/>
      <c r="AD9" s="741"/>
      <c r="AE9" s="741"/>
      <c r="AF9" s="741"/>
      <c r="AG9" s="741"/>
      <c r="AH9" s="741"/>
      <c r="AI9" s="741"/>
      <c r="AJ9" s="741"/>
      <c r="AK9" s="741"/>
      <c r="AL9" s="741"/>
      <c r="AM9" s="741"/>
      <c r="AN9" s="741"/>
      <c r="AO9" s="741"/>
      <c r="AP9" s="741"/>
      <c r="AQ9" s="741"/>
      <c r="AR9" s="741"/>
      <c r="AS9" s="741"/>
      <c r="AT9" s="741"/>
      <c r="AU9" s="725" t="s">
        <v>177</v>
      </c>
      <c r="AV9" s="716"/>
      <c r="AW9" s="716"/>
      <c r="AX9" s="716"/>
      <c r="AY9" s="716"/>
      <c r="AZ9" s="716"/>
      <c r="BA9" s="716"/>
      <c r="BB9" s="716"/>
      <c r="BC9" s="716"/>
      <c r="BD9" s="716"/>
      <c r="BE9" s="716"/>
      <c r="BF9" s="716"/>
      <c r="BG9" s="716"/>
      <c r="BH9" s="716"/>
      <c r="BI9" s="716"/>
      <c r="BJ9" s="717"/>
      <c r="BK9" s="78"/>
    </row>
    <row r="10" spans="2:251" s="79" customFormat="1" ht="25.5" customHeight="1" x14ac:dyDescent="0.25">
      <c r="B10" s="740"/>
      <c r="C10" s="741"/>
      <c r="D10" s="741"/>
      <c r="E10" s="741" t="s">
        <v>19</v>
      </c>
      <c r="F10" s="741"/>
      <c r="G10" s="741"/>
      <c r="H10" s="741"/>
      <c r="I10" s="741"/>
      <c r="J10" s="741"/>
      <c r="K10" s="741"/>
      <c r="L10" s="741"/>
      <c r="M10" s="741"/>
      <c r="N10" s="741"/>
      <c r="O10" s="741"/>
      <c r="P10" s="741"/>
      <c r="Q10" s="741"/>
      <c r="R10" s="741"/>
      <c r="S10" s="741"/>
      <c r="T10" s="741"/>
      <c r="U10" s="741" t="s">
        <v>20</v>
      </c>
      <c r="V10" s="741"/>
      <c r="W10" s="741"/>
      <c r="X10" s="741"/>
      <c r="Y10" s="741"/>
      <c r="Z10" s="741"/>
      <c r="AA10" s="741"/>
      <c r="AB10" s="741"/>
      <c r="AC10" s="741"/>
      <c r="AD10" s="741"/>
      <c r="AE10" s="741"/>
      <c r="AF10" s="741"/>
      <c r="AG10" s="741"/>
      <c r="AH10" s="741"/>
      <c r="AI10" s="741"/>
      <c r="AJ10" s="741"/>
      <c r="AK10" s="741"/>
      <c r="AL10" s="741"/>
      <c r="AM10" s="741"/>
      <c r="AN10" s="741"/>
      <c r="AO10" s="741"/>
      <c r="AP10" s="741"/>
      <c r="AQ10" s="741"/>
      <c r="AR10" s="741"/>
      <c r="AS10" s="741"/>
      <c r="AT10" s="741"/>
      <c r="AU10" s="716"/>
      <c r="AV10" s="716"/>
      <c r="AW10" s="716"/>
      <c r="AX10" s="716"/>
      <c r="AY10" s="716"/>
      <c r="AZ10" s="716"/>
      <c r="BA10" s="716"/>
      <c r="BB10" s="716"/>
      <c r="BC10" s="716"/>
      <c r="BD10" s="716"/>
      <c r="BE10" s="716"/>
      <c r="BF10" s="716"/>
      <c r="BG10" s="716"/>
      <c r="BH10" s="716"/>
      <c r="BI10" s="716"/>
      <c r="BJ10" s="717"/>
      <c r="BK10" s="78"/>
    </row>
    <row r="11" spans="2:251" s="81" customFormat="1" ht="22.5" customHeight="1" x14ac:dyDescent="0.25">
      <c r="B11" s="740" t="s">
        <v>21</v>
      </c>
      <c r="C11" s="741" t="s">
        <v>22</v>
      </c>
      <c r="D11" s="741" t="s">
        <v>23</v>
      </c>
      <c r="E11" s="741" t="s">
        <v>24</v>
      </c>
      <c r="F11" s="741"/>
      <c r="G11" s="741"/>
      <c r="H11" s="741" t="s">
        <v>25</v>
      </c>
      <c r="I11" s="741"/>
      <c r="J11" s="741"/>
      <c r="K11" s="741" t="s">
        <v>26</v>
      </c>
      <c r="L11" s="741"/>
      <c r="M11" s="741"/>
      <c r="N11" s="741" t="s">
        <v>27</v>
      </c>
      <c r="O11" s="741"/>
      <c r="P11" s="741"/>
      <c r="Q11" s="741" t="s">
        <v>28</v>
      </c>
      <c r="R11" s="741"/>
      <c r="S11" s="741"/>
      <c r="T11" s="111" t="s">
        <v>29</v>
      </c>
      <c r="U11" s="741" t="s">
        <v>30</v>
      </c>
      <c r="V11" s="741" t="s">
        <v>31</v>
      </c>
      <c r="W11" s="741" t="s">
        <v>32</v>
      </c>
      <c r="X11" s="741" t="s">
        <v>33</v>
      </c>
      <c r="Y11" s="741"/>
      <c r="Z11" s="742" t="s">
        <v>34</v>
      </c>
      <c r="AA11" s="742" t="s">
        <v>35</v>
      </c>
      <c r="AB11" s="741" t="s">
        <v>36</v>
      </c>
      <c r="AC11" s="741" t="s">
        <v>37</v>
      </c>
      <c r="AD11" s="741" t="s">
        <v>38</v>
      </c>
      <c r="AE11" s="741" t="s">
        <v>39</v>
      </c>
      <c r="AF11" s="741" t="s">
        <v>40</v>
      </c>
      <c r="AG11" s="741"/>
      <c r="AH11" s="741"/>
      <c r="AI11" s="741" t="s">
        <v>41</v>
      </c>
      <c r="AJ11" s="741" t="s">
        <v>42</v>
      </c>
      <c r="AK11" s="741" t="s">
        <v>43</v>
      </c>
      <c r="AL11" s="741"/>
      <c r="AM11" s="741"/>
      <c r="AN11" s="741"/>
      <c r="AO11" s="741"/>
      <c r="AP11" s="741"/>
      <c r="AQ11" s="741"/>
      <c r="AR11" s="725" t="s">
        <v>44</v>
      </c>
      <c r="AS11" s="741" t="s">
        <v>45</v>
      </c>
      <c r="AT11" s="741" t="s">
        <v>46</v>
      </c>
      <c r="AU11" s="743" t="s">
        <v>47</v>
      </c>
      <c r="AV11" s="743" t="s">
        <v>47</v>
      </c>
      <c r="AW11" s="743" t="s">
        <v>47</v>
      </c>
      <c r="AX11" s="743" t="s">
        <v>47</v>
      </c>
      <c r="AY11" s="743" t="s">
        <v>48</v>
      </c>
      <c r="AZ11" s="743" t="s">
        <v>47</v>
      </c>
      <c r="BA11" s="743" t="s">
        <v>47</v>
      </c>
      <c r="BB11" s="743" t="s">
        <v>47</v>
      </c>
      <c r="BC11" s="743" t="s">
        <v>49</v>
      </c>
      <c r="BD11" s="743" t="s">
        <v>49</v>
      </c>
      <c r="BE11" s="743" t="s">
        <v>49</v>
      </c>
      <c r="BF11" s="743" t="s">
        <v>49</v>
      </c>
      <c r="BG11" s="743" t="s">
        <v>50</v>
      </c>
      <c r="BH11" s="743" t="s">
        <v>49</v>
      </c>
      <c r="BI11" s="743" t="s">
        <v>49</v>
      </c>
      <c r="BJ11" s="744" t="s">
        <v>49</v>
      </c>
      <c r="BK11" s="80"/>
    </row>
    <row r="12" spans="2:251" s="81" customFormat="1" ht="30" customHeight="1" x14ac:dyDescent="0.25">
      <c r="B12" s="740"/>
      <c r="C12" s="741"/>
      <c r="D12" s="741"/>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41"/>
      <c r="V12" s="741"/>
      <c r="W12" s="741"/>
      <c r="X12" s="112" t="s">
        <v>54</v>
      </c>
      <c r="Y12" s="112" t="s">
        <v>55</v>
      </c>
      <c r="Z12" s="742"/>
      <c r="AA12" s="742"/>
      <c r="AB12" s="741"/>
      <c r="AC12" s="741"/>
      <c r="AD12" s="741"/>
      <c r="AE12" s="741"/>
      <c r="AF12" s="112" t="s">
        <v>56</v>
      </c>
      <c r="AG12" s="112" t="s">
        <v>57</v>
      </c>
      <c r="AH12" s="112" t="s">
        <v>58</v>
      </c>
      <c r="AI12" s="741"/>
      <c r="AJ12" s="741"/>
      <c r="AK12" s="112" t="s">
        <v>59</v>
      </c>
      <c r="AL12" s="112" t="s">
        <v>60</v>
      </c>
      <c r="AM12" s="112" t="s">
        <v>61</v>
      </c>
      <c r="AN12" s="112" t="s">
        <v>62</v>
      </c>
      <c r="AO12" s="112" t="s">
        <v>63</v>
      </c>
      <c r="AP12" s="112" t="s">
        <v>64</v>
      </c>
      <c r="AQ12" s="112" t="s">
        <v>65</v>
      </c>
      <c r="AR12" s="725"/>
      <c r="AS12" s="741"/>
      <c r="AT12" s="741"/>
      <c r="AU12" s="114" t="s">
        <v>66</v>
      </c>
      <c r="AV12" s="114" t="s">
        <v>67</v>
      </c>
      <c r="AW12" s="114" t="s">
        <v>68</v>
      </c>
      <c r="AX12" s="114" t="s">
        <v>69</v>
      </c>
      <c r="AY12" s="114" t="s">
        <v>66</v>
      </c>
      <c r="AZ12" s="114" t="s">
        <v>67</v>
      </c>
      <c r="BA12" s="114" t="s">
        <v>68</v>
      </c>
      <c r="BB12" s="114" t="s">
        <v>69</v>
      </c>
      <c r="BC12" s="114" t="s">
        <v>66</v>
      </c>
      <c r="BD12" s="114" t="s">
        <v>67</v>
      </c>
      <c r="BE12" s="114" t="s">
        <v>68</v>
      </c>
      <c r="BF12" s="114" t="s">
        <v>69</v>
      </c>
      <c r="BG12" s="114" t="s">
        <v>66</v>
      </c>
      <c r="BH12" s="114" t="s">
        <v>67</v>
      </c>
      <c r="BI12" s="114" t="s">
        <v>68</v>
      </c>
      <c r="BJ12" s="115" t="s">
        <v>70</v>
      </c>
      <c r="BK12" s="80"/>
    </row>
    <row r="13" spans="2:251" s="78" customFormat="1" ht="72" customHeight="1" x14ac:dyDescent="0.25">
      <c r="B13" s="32">
        <v>1</v>
      </c>
      <c r="C13" s="82" t="s">
        <v>1146</v>
      </c>
      <c r="D13" s="83">
        <v>20</v>
      </c>
      <c r="E13" s="84">
        <v>1</v>
      </c>
      <c r="F13" s="85"/>
      <c r="G13" s="44"/>
      <c r="H13" s="84">
        <v>3</v>
      </c>
      <c r="I13" s="85"/>
      <c r="J13" s="44"/>
      <c r="K13" s="84">
        <v>3</v>
      </c>
      <c r="L13" s="52"/>
      <c r="M13" s="44"/>
      <c r="N13" s="84">
        <v>3</v>
      </c>
      <c r="O13" s="47"/>
      <c r="P13" s="44"/>
      <c r="Q13" s="86">
        <v>10</v>
      </c>
      <c r="R13" s="87"/>
      <c r="S13" s="44"/>
      <c r="T13" s="44"/>
      <c r="U13" s="38" t="s">
        <v>178</v>
      </c>
      <c r="V13" s="38" t="s">
        <v>179</v>
      </c>
      <c r="W13" s="44" t="s">
        <v>180</v>
      </c>
      <c r="X13" s="44" t="s">
        <v>181</v>
      </c>
      <c r="Y13" s="44" t="s">
        <v>182</v>
      </c>
      <c r="Z13" s="35" t="s">
        <v>183</v>
      </c>
      <c r="AA13" s="35" t="s">
        <v>184</v>
      </c>
      <c r="AB13" s="35" t="s">
        <v>79</v>
      </c>
      <c r="AC13" s="35" t="s">
        <v>185</v>
      </c>
      <c r="AD13" s="35" t="s">
        <v>186</v>
      </c>
      <c r="AE13" s="35" t="s">
        <v>100</v>
      </c>
      <c r="AF13" s="83">
        <v>8</v>
      </c>
      <c r="AG13" s="35">
        <v>2021</v>
      </c>
      <c r="AH13" s="35" t="s">
        <v>80</v>
      </c>
      <c r="AI13" s="35" t="s">
        <v>83</v>
      </c>
      <c r="AJ13" s="35" t="s">
        <v>118</v>
      </c>
      <c r="AK13" s="38" t="s">
        <v>187</v>
      </c>
      <c r="AL13" s="33"/>
      <c r="AM13" s="39"/>
      <c r="AN13" s="33"/>
      <c r="AO13" s="33"/>
      <c r="AP13" s="38" t="s">
        <v>188</v>
      </c>
      <c r="AQ13" s="33" t="s">
        <v>189</v>
      </c>
      <c r="AR13" s="40" t="s">
        <v>190</v>
      </c>
      <c r="AS13" s="40" t="s">
        <v>191</v>
      </c>
      <c r="AT13" s="35" t="s">
        <v>192</v>
      </c>
      <c r="AU13" s="48"/>
      <c r="AV13" s="40"/>
      <c r="AW13" s="88"/>
      <c r="AX13" s="35" t="s">
        <v>193</v>
      </c>
      <c r="AY13" s="48">
        <v>2</v>
      </c>
      <c r="AZ13" s="52"/>
      <c r="BA13" s="40"/>
      <c r="BB13" s="40"/>
      <c r="BC13" s="48"/>
      <c r="BD13" s="89"/>
      <c r="BE13" s="47"/>
      <c r="BF13" s="47"/>
      <c r="BG13" s="48"/>
      <c r="BH13" s="89"/>
      <c r="BI13" s="47"/>
      <c r="BJ13" s="49"/>
    </row>
    <row r="14" spans="2:251" s="78" customFormat="1" ht="72" customHeight="1" x14ac:dyDescent="0.25">
      <c r="B14" s="32">
        <v>2</v>
      </c>
      <c r="C14" s="82" t="s">
        <v>194</v>
      </c>
      <c r="D14" s="83">
        <v>20</v>
      </c>
      <c r="E14" s="84">
        <v>2</v>
      </c>
      <c r="F14" s="85"/>
      <c r="G14" s="44"/>
      <c r="H14" s="84">
        <v>2</v>
      </c>
      <c r="I14" s="84"/>
      <c r="J14" s="44"/>
      <c r="K14" s="84">
        <v>2</v>
      </c>
      <c r="L14" s="41"/>
      <c r="M14" s="44"/>
      <c r="N14" s="84">
        <v>2</v>
      </c>
      <c r="O14" s="40"/>
      <c r="P14" s="44"/>
      <c r="Q14" s="86">
        <v>8</v>
      </c>
      <c r="R14" s="87"/>
      <c r="S14" s="44"/>
      <c r="T14" s="44"/>
      <c r="U14" s="38" t="s">
        <v>195</v>
      </c>
      <c r="V14" s="38" t="s">
        <v>196</v>
      </c>
      <c r="W14" s="44" t="s">
        <v>197</v>
      </c>
      <c r="X14" s="44" t="s">
        <v>198</v>
      </c>
      <c r="Y14" s="44" t="s">
        <v>199</v>
      </c>
      <c r="Z14" s="35" t="s">
        <v>183</v>
      </c>
      <c r="AA14" s="35" t="s">
        <v>200</v>
      </c>
      <c r="AB14" s="35" t="s">
        <v>79</v>
      </c>
      <c r="AC14" s="35" t="s">
        <v>185</v>
      </c>
      <c r="AD14" s="35" t="s">
        <v>80</v>
      </c>
      <c r="AE14" s="35" t="s">
        <v>100</v>
      </c>
      <c r="AF14" s="83">
        <v>4</v>
      </c>
      <c r="AG14" s="35">
        <v>2021</v>
      </c>
      <c r="AH14" s="35" t="s">
        <v>80</v>
      </c>
      <c r="AI14" s="35" t="s">
        <v>83</v>
      </c>
      <c r="AJ14" s="35" t="s">
        <v>84</v>
      </c>
      <c r="AK14" s="38" t="s">
        <v>187</v>
      </c>
      <c r="AL14" s="33"/>
      <c r="AM14" s="39"/>
      <c r="AN14" s="33"/>
      <c r="AO14" s="33"/>
      <c r="AP14" s="38" t="s">
        <v>188</v>
      </c>
      <c r="AQ14" s="33" t="s">
        <v>189</v>
      </c>
      <c r="AR14" s="40" t="s">
        <v>201</v>
      </c>
      <c r="AS14" s="40" t="s">
        <v>202</v>
      </c>
      <c r="AT14" s="35" t="s">
        <v>203</v>
      </c>
      <c r="AU14" s="41"/>
      <c r="AV14" s="40"/>
      <c r="AW14" s="88"/>
      <c r="AX14" s="35" t="s">
        <v>204</v>
      </c>
      <c r="AY14" s="41">
        <v>1</v>
      </c>
      <c r="AZ14" s="52"/>
      <c r="BA14" s="40"/>
      <c r="BB14" s="40"/>
      <c r="BC14" s="41"/>
      <c r="BD14" s="89"/>
      <c r="BE14" s="47"/>
      <c r="BF14" s="47"/>
      <c r="BG14" s="41"/>
      <c r="BH14" s="89"/>
      <c r="BI14" s="47"/>
      <c r="BJ14" s="49"/>
    </row>
    <row r="15" spans="2:251" s="78" customFormat="1" ht="84" customHeight="1" x14ac:dyDescent="0.25">
      <c r="B15" s="32">
        <v>3</v>
      </c>
      <c r="C15" s="82" t="s">
        <v>967</v>
      </c>
      <c r="D15" s="83">
        <v>20</v>
      </c>
      <c r="E15" s="47" t="s">
        <v>94</v>
      </c>
      <c r="F15" s="90"/>
      <c r="G15" s="44"/>
      <c r="H15" s="47" t="s">
        <v>94</v>
      </c>
      <c r="I15" s="90"/>
      <c r="J15" s="44"/>
      <c r="K15" s="47" t="s">
        <v>94</v>
      </c>
      <c r="L15" s="91"/>
      <c r="M15" s="44"/>
      <c r="N15" s="47" t="s">
        <v>94</v>
      </c>
      <c r="O15" s="40"/>
      <c r="P15" s="44"/>
      <c r="Q15" s="84">
        <v>1500</v>
      </c>
      <c r="R15" s="92"/>
      <c r="S15" s="44"/>
      <c r="T15" s="44"/>
      <c r="U15" s="38" t="s">
        <v>205</v>
      </c>
      <c r="V15" s="38" t="s">
        <v>206</v>
      </c>
      <c r="W15" s="44" t="s">
        <v>207</v>
      </c>
      <c r="X15" s="40" t="s">
        <v>94</v>
      </c>
      <c r="Y15" s="40" t="s">
        <v>94</v>
      </c>
      <c r="Z15" s="35" t="s">
        <v>183</v>
      </c>
      <c r="AA15" s="40" t="s">
        <v>208</v>
      </c>
      <c r="AB15" s="35" t="s">
        <v>79</v>
      </c>
      <c r="AC15" s="35" t="s">
        <v>185</v>
      </c>
      <c r="AD15" s="35" t="s">
        <v>80</v>
      </c>
      <c r="AE15" s="35" t="s">
        <v>100</v>
      </c>
      <c r="AF15" s="83">
        <v>2139</v>
      </c>
      <c r="AG15" s="35">
        <v>2021</v>
      </c>
      <c r="AH15" s="35" t="s">
        <v>80</v>
      </c>
      <c r="AI15" s="35" t="s">
        <v>83</v>
      </c>
      <c r="AJ15" s="35" t="s">
        <v>118</v>
      </c>
      <c r="AK15" s="38" t="s">
        <v>187</v>
      </c>
      <c r="AL15" s="33"/>
      <c r="AM15" s="33"/>
      <c r="AN15" s="33"/>
      <c r="AO15" s="33"/>
      <c r="AP15" s="38" t="s">
        <v>188</v>
      </c>
      <c r="AQ15" s="33" t="s">
        <v>189</v>
      </c>
      <c r="AR15" s="40" t="s">
        <v>209</v>
      </c>
      <c r="AS15" s="40" t="s">
        <v>210</v>
      </c>
      <c r="AT15" s="35" t="s">
        <v>211</v>
      </c>
      <c r="AU15" s="41"/>
      <c r="AV15" s="40"/>
      <c r="AW15" s="88"/>
      <c r="AX15" s="35" t="s">
        <v>212</v>
      </c>
      <c r="AY15" s="41" t="s">
        <v>94</v>
      </c>
      <c r="AZ15" s="47"/>
      <c r="BA15" s="40"/>
      <c r="BB15" s="40"/>
      <c r="BC15" s="41"/>
      <c r="BD15" s="89"/>
      <c r="BE15" s="47"/>
      <c r="BF15" s="47"/>
      <c r="BG15" s="41"/>
      <c r="BH15" s="89"/>
      <c r="BI15" s="47"/>
      <c r="BJ15" s="49"/>
    </row>
    <row r="16" spans="2:251" s="78" customFormat="1" ht="72.75" customHeight="1" x14ac:dyDescent="0.25">
      <c r="B16" s="32">
        <v>5</v>
      </c>
      <c r="C16" s="82" t="s">
        <v>213</v>
      </c>
      <c r="D16" s="83">
        <v>20</v>
      </c>
      <c r="E16" s="47">
        <v>0.01</v>
      </c>
      <c r="F16" s="47"/>
      <c r="G16" s="44"/>
      <c r="H16" s="47">
        <v>0.01</v>
      </c>
      <c r="I16" s="90"/>
      <c r="J16" s="44"/>
      <c r="K16" s="47">
        <v>0.02</v>
      </c>
      <c r="L16" s="47"/>
      <c r="M16" s="44"/>
      <c r="N16" s="47">
        <v>0.01</v>
      </c>
      <c r="O16" s="40"/>
      <c r="P16" s="44"/>
      <c r="Q16" s="47">
        <v>0.05</v>
      </c>
      <c r="R16" s="92"/>
      <c r="S16" s="44"/>
      <c r="T16" s="44"/>
      <c r="U16" s="38" t="s">
        <v>214</v>
      </c>
      <c r="V16" s="38" t="s">
        <v>215</v>
      </c>
      <c r="W16" s="44" t="s">
        <v>216</v>
      </c>
      <c r="X16" s="40" t="s">
        <v>217</v>
      </c>
      <c r="Y16" s="40" t="s">
        <v>218</v>
      </c>
      <c r="Z16" s="35" t="s">
        <v>183</v>
      </c>
      <c r="AA16" s="40" t="s">
        <v>219</v>
      </c>
      <c r="AB16" s="35" t="s">
        <v>79</v>
      </c>
      <c r="AC16" s="35" t="s">
        <v>74</v>
      </c>
      <c r="AD16" s="35" t="s">
        <v>80</v>
      </c>
      <c r="AE16" s="35" t="s">
        <v>100</v>
      </c>
      <c r="AF16" s="41" t="s">
        <v>220</v>
      </c>
      <c r="AG16" s="35">
        <v>2021</v>
      </c>
      <c r="AH16" s="35" t="s">
        <v>80</v>
      </c>
      <c r="AI16" s="35" t="s">
        <v>83</v>
      </c>
      <c r="AJ16" s="35" t="s">
        <v>118</v>
      </c>
      <c r="AK16" s="38" t="s">
        <v>187</v>
      </c>
      <c r="AL16" s="33"/>
      <c r="AM16" s="33"/>
      <c r="AN16" s="33"/>
      <c r="AO16" s="33"/>
      <c r="AP16" s="38" t="s">
        <v>188</v>
      </c>
      <c r="AQ16" s="33" t="s">
        <v>189</v>
      </c>
      <c r="AR16" s="40" t="s">
        <v>221</v>
      </c>
      <c r="AS16" s="40" t="s">
        <v>222</v>
      </c>
      <c r="AT16" s="35" t="s">
        <v>223</v>
      </c>
      <c r="AU16" s="93"/>
      <c r="AV16" s="40"/>
      <c r="AW16" s="88"/>
      <c r="AX16" s="40" t="s">
        <v>224</v>
      </c>
      <c r="AY16" s="93">
        <v>2.5000000000000001E-2</v>
      </c>
      <c r="AZ16" s="47"/>
      <c r="BA16" s="40"/>
      <c r="BB16" s="40"/>
      <c r="BC16" s="93"/>
      <c r="BD16" s="89"/>
      <c r="BE16" s="47"/>
      <c r="BF16" s="47"/>
      <c r="BG16" s="93"/>
      <c r="BH16" s="89"/>
      <c r="BI16" s="47"/>
      <c r="BJ16" s="49"/>
    </row>
    <row r="17" spans="2:63" s="78" customFormat="1" ht="63.75" customHeight="1" thickBot="1" x14ac:dyDescent="0.3">
      <c r="B17" s="53">
        <v>6</v>
      </c>
      <c r="C17" s="94" t="s">
        <v>225</v>
      </c>
      <c r="D17" s="95">
        <v>20</v>
      </c>
      <c r="E17" s="95">
        <v>5</v>
      </c>
      <c r="F17" s="56"/>
      <c r="G17" s="62"/>
      <c r="H17" s="95">
        <v>10</v>
      </c>
      <c r="I17" s="96"/>
      <c r="J17" s="62"/>
      <c r="K17" s="95">
        <v>10</v>
      </c>
      <c r="L17" s="56"/>
      <c r="M17" s="62"/>
      <c r="N17" s="95">
        <v>5</v>
      </c>
      <c r="O17" s="57"/>
      <c r="P17" s="62"/>
      <c r="Q17" s="97">
        <v>30</v>
      </c>
      <c r="R17" s="98"/>
      <c r="S17" s="62"/>
      <c r="T17" s="62"/>
      <c r="U17" s="61" t="s">
        <v>226</v>
      </c>
      <c r="V17" s="61" t="s">
        <v>227</v>
      </c>
      <c r="W17" s="62" t="s">
        <v>228</v>
      </c>
      <c r="X17" s="57" t="s">
        <v>229</v>
      </c>
      <c r="Y17" s="57" t="s">
        <v>230</v>
      </c>
      <c r="Z17" s="58" t="s">
        <v>183</v>
      </c>
      <c r="AA17" s="58" t="s">
        <v>184</v>
      </c>
      <c r="AB17" s="58" t="s">
        <v>79</v>
      </c>
      <c r="AC17" s="58" t="s">
        <v>185</v>
      </c>
      <c r="AD17" s="58" t="s">
        <v>80</v>
      </c>
      <c r="AE17" s="58" t="s">
        <v>100</v>
      </c>
      <c r="AF17" s="64">
        <v>59</v>
      </c>
      <c r="AG17" s="58">
        <v>2021</v>
      </c>
      <c r="AH17" s="58" t="s">
        <v>80</v>
      </c>
      <c r="AI17" s="58" t="s">
        <v>83</v>
      </c>
      <c r="AJ17" s="58" t="s">
        <v>118</v>
      </c>
      <c r="AK17" s="61" t="s">
        <v>187</v>
      </c>
      <c r="AL17" s="63"/>
      <c r="AM17" s="63"/>
      <c r="AN17" s="63"/>
      <c r="AO17" s="63"/>
      <c r="AP17" s="61" t="s">
        <v>188</v>
      </c>
      <c r="AQ17" s="63" t="s">
        <v>189</v>
      </c>
      <c r="AR17" s="57" t="s">
        <v>231</v>
      </c>
      <c r="AS17" s="57" t="s">
        <v>232</v>
      </c>
      <c r="AT17" s="58" t="s">
        <v>233</v>
      </c>
      <c r="AU17" s="64"/>
      <c r="AV17" s="57"/>
      <c r="AW17" s="99"/>
      <c r="AX17" s="58" t="s">
        <v>234</v>
      </c>
      <c r="AY17" s="64" t="s">
        <v>94</v>
      </c>
      <c r="AZ17" s="100"/>
      <c r="BA17" s="57"/>
      <c r="BB17" s="57"/>
      <c r="BC17" s="64"/>
      <c r="BD17" s="101"/>
      <c r="BE17" s="56"/>
      <c r="BF17" s="56"/>
      <c r="BG17" s="64"/>
      <c r="BH17" s="101"/>
      <c r="BI17" s="56"/>
      <c r="BJ17" s="65"/>
    </row>
    <row r="18" spans="2:63" s="106" customFormat="1" ht="11.65" customHeight="1" x14ac:dyDescent="0.25">
      <c r="B18" s="102"/>
      <c r="C18" s="103"/>
      <c r="D18" s="104">
        <f>SUM(D13:D17)</f>
        <v>100</v>
      </c>
      <c r="E18" s="78"/>
      <c r="F18" s="78"/>
      <c r="G18" s="78"/>
      <c r="H18" s="78"/>
      <c r="I18" s="78"/>
      <c r="J18" s="78"/>
      <c r="K18" s="78"/>
      <c r="L18" s="78"/>
      <c r="M18" s="78"/>
      <c r="N18" s="78"/>
      <c r="O18" s="78"/>
      <c r="P18" s="78"/>
      <c r="Q18" s="78"/>
      <c r="R18" s="78"/>
      <c r="S18" s="78"/>
      <c r="T18" s="78"/>
      <c r="U18" s="103"/>
      <c r="V18" s="103"/>
      <c r="W18" s="78"/>
      <c r="X18" s="78"/>
      <c r="Y18" s="78"/>
      <c r="Z18" s="102"/>
      <c r="AA18" s="75"/>
      <c r="AB18" s="78"/>
      <c r="AC18" s="78"/>
      <c r="AD18" s="78"/>
      <c r="AE18" s="78"/>
      <c r="AF18" s="75"/>
      <c r="AG18" s="75"/>
      <c r="AH18" s="75"/>
      <c r="AI18" s="78"/>
      <c r="AJ18" s="78"/>
      <c r="AK18" s="103"/>
      <c r="AL18" s="105"/>
      <c r="AM18" s="105"/>
      <c r="AN18" s="105"/>
      <c r="AO18" s="105"/>
      <c r="AP18" s="103"/>
      <c r="AQ18" s="103"/>
      <c r="AR18" s="75"/>
      <c r="AS18" s="77"/>
      <c r="AT18" s="75"/>
      <c r="BF18" s="106">
        <f>12+4+2+6+6+11+4+1+5+2+5+5+8+5</f>
        <v>76</v>
      </c>
      <c r="BK18" s="75"/>
    </row>
    <row r="19" spans="2:63" s="106" customFormat="1" ht="11.65" customHeight="1" x14ac:dyDescent="0.25">
      <c r="B19" s="102"/>
      <c r="C19" s="103"/>
      <c r="D19" s="104"/>
      <c r="E19" s="78"/>
      <c r="F19" s="78"/>
      <c r="G19" s="78"/>
      <c r="H19" s="78"/>
      <c r="I19" s="78"/>
      <c r="J19" s="78"/>
      <c r="K19" s="78"/>
      <c r="L19" s="78"/>
      <c r="M19" s="78"/>
      <c r="N19" s="78"/>
      <c r="O19" s="78"/>
      <c r="P19" s="78"/>
      <c r="Q19" s="78"/>
      <c r="R19" s="78"/>
      <c r="S19" s="78"/>
      <c r="T19" s="78"/>
      <c r="U19" s="103"/>
      <c r="V19" s="103"/>
      <c r="W19" s="78"/>
      <c r="X19" s="78"/>
      <c r="Y19" s="78"/>
      <c r="Z19" s="102"/>
      <c r="AA19" s="75"/>
      <c r="AB19" s="78"/>
      <c r="AC19" s="78"/>
      <c r="AD19" s="78"/>
      <c r="AE19" s="78"/>
      <c r="AF19" s="75"/>
      <c r="AG19" s="75"/>
      <c r="AH19" s="75"/>
      <c r="AI19" s="78"/>
      <c r="AJ19" s="78"/>
      <c r="AK19" s="103"/>
      <c r="AL19" s="105"/>
      <c r="AM19" s="105"/>
      <c r="AN19" s="105"/>
      <c r="AO19" s="105"/>
      <c r="AP19" s="103"/>
      <c r="AQ19" s="103"/>
      <c r="AR19" s="75"/>
      <c r="AS19" s="77"/>
      <c r="AT19" s="75"/>
      <c r="BK19" s="75"/>
    </row>
    <row r="20" spans="2:63" s="106" customFormat="1" ht="11.65" customHeight="1" x14ac:dyDescent="0.25">
      <c r="B20" s="102"/>
      <c r="C20" s="103"/>
      <c r="D20" s="104"/>
      <c r="E20" s="78"/>
      <c r="F20" s="78"/>
      <c r="G20" s="78"/>
      <c r="H20" s="78"/>
      <c r="I20" s="78"/>
      <c r="J20" s="78"/>
      <c r="K20" s="78"/>
      <c r="L20" s="78"/>
      <c r="M20" s="78"/>
      <c r="N20" s="78"/>
      <c r="O20" s="78"/>
      <c r="P20" s="78"/>
      <c r="Q20" s="78"/>
      <c r="R20" s="78"/>
      <c r="S20" s="78"/>
      <c r="T20" s="78"/>
      <c r="U20" s="103"/>
      <c r="V20" s="103"/>
      <c r="W20" s="78"/>
      <c r="X20" s="78"/>
      <c r="Y20" s="78"/>
      <c r="Z20" s="102"/>
      <c r="AA20" s="75"/>
      <c r="AB20" s="78"/>
      <c r="AC20" s="78"/>
      <c r="AD20" s="78"/>
      <c r="AE20" s="78"/>
      <c r="AF20" s="75"/>
      <c r="AG20" s="75"/>
      <c r="AH20" s="75"/>
      <c r="AI20" s="78"/>
      <c r="AJ20" s="78"/>
      <c r="AK20" s="103"/>
      <c r="AL20" s="105"/>
      <c r="AM20" s="105"/>
      <c r="AN20" s="105"/>
      <c r="AO20" s="105"/>
      <c r="AP20" s="103"/>
      <c r="AQ20" s="103"/>
      <c r="AR20" s="75"/>
      <c r="AS20" s="77"/>
      <c r="AT20" s="75"/>
      <c r="BK20" s="75"/>
    </row>
    <row r="21" spans="2:63" s="106" customFormat="1" ht="11.65" customHeight="1" x14ac:dyDescent="0.25">
      <c r="B21" s="102"/>
      <c r="C21" s="103"/>
      <c r="D21" s="104"/>
      <c r="E21" s="78"/>
      <c r="F21" s="78"/>
      <c r="G21" s="78"/>
      <c r="H21" s="78"/>
      <c r="I21" s="78"/>
      <c r="J21" s="78"/>
      <c r="K21" s="78"/>
      <c r="L21" s="78"/>
      <c r="M21" s="78"/>
      <c r="N21" s="78"/>
      <c r="O21" s="78"/>
      <c r="P21" s="78"/>
      <c r="Q21" s="78"/>
      <c r="R21" s="78"/>
      <c r="S21" s="78"/>
      <c r="T21" s="78"/>
      <c r="U21" s="103"/>
      <c r="V21" s="103"/>
      <c r="W21" s="78"/>
      <c r="X21" s="78"/>
      <c r="Y21" s="78"/>
      <c r="Z21" s="102"/>
      <c r="AA21" s="75"/>
      <c r="AB21" s="78"/>
      <c r="AC21" s="78"/>
      <c r="AD21" s="78"/>
      <c r="AE21" s="78"/>
      <c r="AF21" s="75"/>
      <c r="AG21" s="75"/>
      <c r="AH21" s="75"/>
      <c r="AI21" s="78"/>
      <c r="AJ21" s="78"/>
      <c r="AK21" s="103"/>
      <c r="AL21" s="105"/>
      <c r="AM21" s="105"/>
      <c r="AN21" s="105"/>
      <c r="AO21" s="105"/>
      <c r="AP21" s="103"/>
      <c r="AQ21" s="103"/>
      <c r="AR21" s="75"/>
      <c r="AS21" s="77"/>
      <c r="AT21" s="75"/>
      <c r="BK21" s="75"/>
    </row>
    <row r="22" spans="2:63" s="106" customFormat="1" ht="11.65" customHeight="1" x14ac:dyDescent="0.25">
      <c r="B22" s="102"/>
      <c r="C22" s="103"/>
      <c r="D22" s="104"/>
      <c r="E22" s="78"/>
      <c r="F22" s="78"/>
      <c r="G22" s="78"/>
      <c r="H22" s="78"/>
      <c r="I22" s="78"/>
      <c r="J22" s="78"/>
      <c r="K22" s="78"/>
      <c r="L22" s="78"/>
      <c r="M22" s="78"/>
      <c r="N22" s="78"/>
      <c r="O22" s="78"/>
      <c r="P22" s="78"/>
      <c r="Q22" s="78"/>
      <c r="R22" s="78"/>
      <c r="S22" s="78"/>
      <c r="T22" s="78"/>
      <c r="U22" s="103"/>
      <c r="V22" s="103"/>
      <c r="W22" s="78"/>
      <c r="X22" s="78"/>
      <c r="Y22" s="78"/>
      <c r="Z22" s="102"/>
      <c r="AA22" s="75"/>
      <c r="AB22" s="78"/>
      <c r="AC22" s="78"/>
      <c r="AD22" s="78"/>
      <c r="AE22" s="78"/>
      <c r="AF22" s="75"/>
      <c r="AG22" s="75"/>
      <c r="AH22" s="75"/>
      <c r="AI22" s="78"/>
      <c r="AJ22" s="78"/>
      <c r="AK22" s="103"/>
      <c r="AL22" s="105"/>
      <c r="AM22" s="105"/>
      <c r="AN22" s="105"/>
      <c r="AO22" s="105"/>
      <c r="AP22" s="103"/>
      <c r="AQ22" s="103"/>
      <c r="AR22" s="75"/>
      <c r="AS22" s="77"/>
      <c r="AT22" s="75"/>
      <c r="BK22" s="75"/>
    </row>
    <row r="23" spans="2:63" s="106" customFormat="1" ht="11.6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7"/>
      <c r="AT23" s="75"/>
      <c r="BK23" s="75"/>
    </row>
    <row r="24" spans="2:63"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7"/>
      <c r="AT24" s="75"/>
      <c r="BK24" s="75"/>
    </row>
    <row r="25" spans="2:63"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7"/>
      <c r="AT25" s="75"/>
      <c r="BK25" s="75"/>
    </row>
    <row r="26" spans="2:63" s="106" customFormat="1" ht="11.6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7"/>
      <c r="AT26" s="75"/>
      <c r="BK26" s="75"/>
    </row>
    <row r="27" spans="2:63" s="106" customFormat="1" ht="11.65" customHeight="1" x14ac:dyDescent="0.25">
      <c r="B27" s="102"/>
      <c r="C27" s="103"/>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7"/>
      <c r="AT27" s="75"/>
      <c r="BK27" s="75"/>
    </row>
    <row r="28" spans="2:63" s="106" customFormat="1" ht="11.65" customHeight="1" x14ac:dyDescent="0.25">
      <c r="B28" s="102"/>
      <c r="C28" s="103"/>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7"/>
      <c r="AT28" s="75"/>
      <c r="BK28" s="75"/>
    </row>
    <row r="29" spans="2:63" s="106" customFormat="1" ht="11.65" customHeight="1" x14ac:dyDescent="0.25">
      <c r="B29" s="102"/>
      <c r="C29" s="103"/>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7"/>
      <c r="AT29" s="75"/>
      <c r="BK29" s="75"/>
    </row>
    <row r="30" spans="2:63" s="106" customFormat="1" ht="11.6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7"/>
      <c r="AT30" s="75"/>
      <c r="BK30" s="75"/>
    </row>
    <row r="31" spans="2:63"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7"/>
      <c r="AT31" s="75"/>
      <c r="BK31" s="75"/>
    </row>
    <row r="32" spans="2:63" s="106" customFormat="1" ht="11.65"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7"/>
      <c r="AT32" s="75"/>
      <c r="BK32" s="75"/>
    </row>
    <row r="33" spans="2:63" s="106" customFormat="1" ht="11.65"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7"/>
      <c r="AT33" s="75"/>
      <c r="BK33" s="75"/>
    </row>
    <row r="34" spans="2:63" s="106" customFormat="1" ht="11.65"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7"/>
      <c r="AT34" s="75"/>
      <c r="BK34" s="75"/>
    </row>
    <row r="35" spans="2:63" s="106" customFormat="1" ht="11.65"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7"/>
      <c r="AT35" s="75"/>
      <c r="BK35" s="75"/>
    </row>
    <row r="36" spans="2:63" s="106" customFormat="1" ht="11.65" customHeight="1" x14ac:dyDescent="0.25">
      <c r="B36" s="102"/>
      <c r="C36" s="103"/>
      <c r="D36" s="104"/>
      <c r="E36" s="78"/>
      <c r="F36" s="78"/>
      <c r="G36" s="78"/>
      <c r="H36" s="78"/>
      <c r="I36" s="78"/>
      <c r="J36" s="78"/>
      <c r="K36" s="78"/>
      <c r="L36" s="78"/>
      <c r="M36" s="78"/>
      <c r="N36" s="78"/>
      <c r="O36" s="78"/>
      <c r="P36" s="78"/>
      <c r="Q36" s="78"/>
      <c r="R36" s="78"/>
      <c r="S36" s="78"/>
      <c r="T36" s="78"/>
      <c r="U36" s="103"/>
      <c r="V36" s="103"/>
      <c r="W36" s="78"/>
      <c r="X36" s="78"/>
      <c r="Y36" s="78"/>
      <c r="Z36" s="102"/>
      <c r="AA36" s="75"/>
      <c r="AB36" s="78"/>
      <c r="AC36" s="78"/>
      <c r="AD36" s="78"/>
      <c r="AE36" s="78"/>
      <c r="AF36" s="75"/>
      <c r="AG36" s="75"/>
      <c r="AH36" s="75"/>
      <c r="AI36" s="78"/>
      <c r="AJ36" s="78"/>
      <c r="AK36" s="103"/>
      <c r="AL36" s="105"/>
      <c r="AM36" s="105"/>
      <c r="AN36" s="105"/>
      <c r="AO36" s="105"/>
      <c r="AP36" s="103"/>
      <c r="AQ36" s="103"/>
      <c r="AR36" s="75"/>
      <c r="AS36" s="77"/>
      <c r="AT36" s="75"/>
      <c r="BK36" s="75"/>
    </row>
    <row r="37" spans="2:63" s="106" customFormat="1" ht="11.65" customHeight="1" x14ac:dyDescent="0.25">
      <c r="B37" s="102"/>
      <c r="C37" s="103"/>
      <c r="D37" s="104"/>
      <c r="E37" s="78"/>
      <c r="F37" s="78"/>
      <c r="G37" s="78"/>
      <c r="H37" s="78"/>
      <c r="I37" s="78"/>
      <c r="J37" s="78"/>
      <c r="K37" s="78"/>
      <c r="L37" s="78"/>
      <c r="M37" s="78"/>
      <c r="N37" s="78"/>
      <c r="O37" s="78"/>
      <c r="P37" s="78"/>
      <c r="Q37" s="78"/>
      <c r="R37" s="78"/>
      <c r="S37" s="78"/>
      <c r="T37" s="78"/>
      <c r="U37" s="103"/>
      <c r="V37" s="103"/>
      <c r="W37" s="78"/>
      <c r="X37" s="78"/>
      <c r="Y37" s="78"/>
      <c r="Z37" s="102"/>
      <c r="AA37" s="75"/>
      <c r="AB37" s="78"/>
      <c r="AC37" s="78"/>
      <c r="AD37" s="78"/>
      <c r="AE37" s="78"/>
      <c r="AF37" s="75"/>
      <c r="AG37" s="75"/>
      <c r="AH37" s="75"/>
      <c r="AI37" s="78"/>
      <c r="AJ37" s="78"/>
      <c r="AK37" s="103"/>
      <c r="AL37" s="105"/>
      <c r="AM37" s="105"/>
      <c r="AN37" s="105"/>
      <c r="AO37" s="105"/>
      <c r="AP37" s="103"/>
      <c r="AQ37" s="103"/>
      <c r="AR37" s="75"/>
      <c r="AS37" s="77"/>
      <c r="AT37" s="75"/>
      <c r="BK37" s="75"/>
    </row>
    <row r="38" spans="2:63" s="106" customFormat="1" ht="11.65" customHeight="1" x14ac:dyDescent="0.25">
      <c r="B38" s="102"/>
      <c r="C38" s="103"/>
      <c r="D38" s="104"/>
      <c r="E38" s="78"/>
      <c r="F38" s="78"/>
      <c r="G38" s="78"/>
      <c r="H38" s="78"/>
      <c r="I38" s="78"/>
      <c r="J38" s="78"/>
      <c r="K38" s="78"/>
      <c r="L38" s="78"/>
      <c r="M38" s="78"/>
      <c r="N38" s="78"/>
      <c r="O38" s="78"/>
      <c r="P38" s="78"/>
      <c r="Q38" s="78"/>
      <c r="R38" s="78"/>
      <c r="S38" s="78"/>
      <c r="T38" s="78"/>
      <c r="U38" s="103"/>
      <c r="V38" s="103"/>
      <c r="W38" s="78"/>
      <c r="X38" s="78"/>
      <c r="Y38" s="78"/>
      <c r="Z38" s="102"/>
      <c r="AA38" s="75"/>
      <c r="AB38" s="78"/>
      <c r="AC38" s="78"/>
      <c r="AD38" s="78"/>
      <c r="AE38" s="78"/>
      <c r="AF38" s="75"/>
      <c r="AG38" s="75"/>
      <c r="AH38" s="75"/>
      <c r="AI38" s="78"/>
      <c r="AJ38" s="78"/>
      <c r="AK38" s="103"/>
      <c r="AL38" s="105"/>
      <c r="AM38" s="105"/>
      <c r="AN38" s="105"/>
      <c r="AO38" s="105"/>
      <c r="AP38" s="103"/>
      <c r="AQ38" s="103"/>
      <c r="AR38" s="75"/>
      <c r="AS38" s="77"/>
      <c r="AT38" s="75"/>
      <c r="BK38" s="75"/>
    </row>
    <row r="39" spans="2:63" s="106" customFormat="1" ht="11.65" customHeight="1" x14ac:dyDescent="0.25">
      <c r="B39" s="102"/>
      <c r="C39" s="103"/>
      <c r="D39" s="104"/>
      <c r="E39" s="78"/>
      <c r="F39" s="78"/>
      <c r="G39" s="78"/>
      <c r="H39" s="78"/>
      <c r="I39" s="78"/>
      <c r="J39" s="78"/>
      <c r="K39" s="78"/>
      <c r="L39" s="78"/>
      <c r="M39" s="78"/>
      <c r="N39" s="78"/>
      <c r="O39" s="78"/>
      <c r="P39" s="78"/>
      <c r="Q39" s="78"/>
      <c r="R39" s="78"/>
      <c r="S39" s="78"/>
      <c r="T39" s="78"/>
      <c r="U39" s="103"/>
      <c r="V39" s="103"/>
      <c r="W39" s="78"/>
      <c r="X39" s="78"/>
      <c r="Y39" s="78"/>
      <c r="Z39" s="102"/>
      <c r="AA39" s="75"/>
      <c r="AB39" s="78"/>
      <c r="AC39" s="78"/>
      <c r="AD39" s="78"/>
      <c r="AE39" s="78"/>
      <c r="AF39" s="75"/>
      <c r="AG39" s="75"/>
      <c r="AH39" s="75"/>
      <c r="AI39" s="78"/>
      <c r="AJ39" s="78"/>
      <c r="AK39" s="103"/>
      <c r="AL39" s="105"/>
      <c r="AM39" s="105"/>
      <c r="AN39" s="105"/>
      <c r="AO39" s="105"/>
      <c r="AP39" s="103"/>
      <c r="AQ39" s="103"/>
      <c r="AR39" s="75"/>
      <c r="AS39" s="77"/>
      <c r="AT39" s="75"/>
      <c r="BK39" s="75"/>
    </row>
    <row r="40" spans="2:63" s="106" customFormat="1" ht="11.65" customHeight="1" x14ac:dyDescent="0.25">
      <c r="B40" s="102"/>
      <c r="C40" s="103"/>
      <c r="D40" s="104"/>
      <c r="E40" s="78"/>
      <c r="F40" s="78"/>
      <c r="G40" s="78"/>
      <c r="H40" s="78"/>
      <c r="I40" s="78"/>
      <c r="J40" s="78"/>
      <c r="K40" s="78"/>
      <c r="L40" s="78"/>
      <c r="M40" s="78"/>
      <c r="N40" s="78"/>
      <c r="O40" s="78"/>
      <c r="P40" s="78"/>
      <c r="Q40" s="78"/>
      <c r="R40" s="78"/>
      <c r="S40" s="78"/>
      <c r="T40" s="78"/>
      <c r="U40" s="103"/>
      <c r="V40" s="103"/>
      <c r="W40" s="78"/>
      <c r="X40" s="78"/>
      <c r="Y40" s="78"/>
      <c r="Z40" s="102"/>
      <c r="AA40" s="75"/>
      <c r="AB40" s="78"/>
      <c r="AC40" s="78"/>
      <c r="AD40" s="78"/>
      <c r="AE40" s="78"/>
      <c r="AF40" s="75"/>
      <c r="AG40" s="75"/>
      <c r="AH40" s="75"/>
      <c r="AI40" s="78"/>
      <c r="AJ40" s="78"/>
      <c r="AK40" s="103"/>
      <c r="AL40" s="105"/>
      <c r="AM40" s="105"/>
      <c r="AN40" s="105"/>
      <c r="AO40" s="105"/>
      <c r="AP40" s="103"/>
      <c r="AQ40" s="103"/>
      <c r="AR40" s="75"/>
      <c r="AS40" s="77"/>
      <c r="AT40" s="75"/>
      <c r="BK40" s="75"/>
    </row>
    <row r="41" spans="2:63" s="106" customFormat="1" ht="11.65" customHeight="1" x14ac:dyDescent="0.25">
      <c r="B41" s="102"/>
      <c r="C41" s="103"/>
      <c r="D41" s="104"/>
      <c r="E41" s="78"/>
      <c r="F41" s="78"/>
      <c r="G41" s="78"/>
      <c r="H41" s="78"/>
      <c r="I41" s="78"/>
      <c r="J41" s="78"/>
      <c r="K41" s="78"/>
      <c r="L41" s="78"/>
      <c r="M41" s="78"/>
      <c r="N41" s="78"/>
      <c r="O41" s="78"/>
      <c r="P41" s="78"/>
      <c r="Q41" s="78"/>
      <c r="R41" s="78"/>
      <c r="S41" s="78"/>
      <c r="T41" s="78"/>
      <c r="U41" s="103"/>
      <c r="V41" s="103"/>
      <c r="W41" s="78"/>
      <c r="X41" s="78"/>
      <c r="Y41" s="78"/>
      <c r="Z41" s="102"/>
      <c r="AA41" s="75"/>
      <c r="AB41" s="78"/>
      <c r="AC41" s="78"/>
      <c r="AD41" s="78"/>
      <c r="AE41" s="78"/>
      <c r="AF41" s="75"/>
      <c r="AG41" s="75"/>
      <c r="AH41" s="75"/>
      <c r="AI41" s="78"/>
      <c r="AJ41" s="78"/>
      <c r="AK41" s="103"/>
      <c r="AL41" s="105"/>
      <c r="AM41" s="105"/>
      <c r="AN41" s="105"/>
      <c r="AO41" s="105"/>
      <c r="AP41" s="103"/>
      <c r="AQ41" s="103"/>
      <c r="AR41" s="75"/>
      <c r="AS41" s="77"/>
      <c r="AT41" s="75"/>
      <c r="BK41" s="75"/>
    </row>
    <row r="42" spans="2:63" s="106" customFormat="1" ht="11.65" customHeight="1" x14ac:dyDescent="0.25">
      <c r="B42" s="102"/>
      <c r="C42" s="103"/>
      <c r="D42" s="104"/>
      <c r="E42" s="78"/>
      <c r="F42" s="78"/>
      <c r="G42" s="78"/>
      <c r="H42" s="78"/>
      <c r="I42" s="78"/>
      <c r="J42" s="78"/>
      <c r="K42" s="78"/>
      <c r="L42" s="78"/>
      <c r="M42" s="78"/>
      <c r="N42" s="78"/>
      <c r="O42" s="78"/>
      <c r="P42" s="78"/>
      <c r="Q42" s="78"/>
      <c r="R42" s="78"/>
      <c r="S42" s="78"/>
      <c r="T42" s="78"/>
      <c r="U42" s="103"/>
      <c r="V42" s="103"/>
      <c r="W42" s="78"/>
      <c r="X42" s="78"/>
      <c r="Y42" s="78"/>
      <c r="Z42" s="102"/>
      <c r="AA42" s="75"/>
      <c r="AB42" s="78"/>
      <c r="AC42" s="78"/>
      <c r="AD42" s="78"/>
      <c r="AE42" s="78"/>
      <c r="AF42" s="75"/>
      <c r="AG42" s="75"/>
      <c r="AH42" s="75"/>
      <c r="AI42" s="78"/>
      <c r="AJ42" s="78"/>
      <c r="AK42" s="103"/>
      <c r="AL42" s="105"/>
      <c r="AM42" s="105"/>
      <c r="AN42" s="105"/>
      <c r="AO42" s="105"/>
      <c r="AP42" s="103"/>
      <c r="AQ42" s="103"/>
      <c r="AR42" s="75"/>
      <c r="AS42" s="77"/>
      <c r="AT42" s="75"/>
      <c r="BK42" s="75"/>
    </row>
    <row r="43" spans="2:63" s="106" customFormat="1" ht="11.65" customHeight="1" x14ac:dyDescent="0.25">
      <c r="B43" s="102"/>
      <c r="C43" s="103"/>
      <c r="D43" s="104"/>
      <c r="E43" s="78"/>
      <c r="F43" s="78"/>
      <c r="G43" s="78"/>
      <c r="H43" s="78"/>
      <c r="I43" s="78"/>
      <c r="J43" s="78"/>
      <c r="K43" s="78"/>
      <c r="L43" s="78"/>
      <c r="M43" s="78"/>
      <c r="N43" s="78"/>
      <c r="O43" s="78"/>
      <c r="P43" s="78"/>
      <c r="Q43" s="78"/>
      <c r="R43" s="78"/>
      <c r="S43" s="78"/>
      <c r="T43" s="78"/>
      <c r="U43" s="103"/>
      <c r="V43" s="103"/>
      <c r="W43" s="78"/>
      <c r="X43" s="78"/>
      <c r="Y43" s="78"/>
      <c r="Z43" s="102"/>
      <c r="AA43" s="75"/>
      <c r="AB43" s="78"/>
      <c r="AC43" s="78"/>
      <c r="AD43" s="78"/>
      <c r="AE43" s="78"/>
      <c r="AF43" s="75"/>
      <c r="AG43" s="75"/>
      <c r="AH43" s="75"/>
      <c r="AI43" s="78"/>
      <c r="AJ43" s="78"/>
      <c r="AK43" s="103"/>
      <c r="AL43" s="105"/>
      <c r="AM43" s="105"/>
      <c r="AN43" s="105"/>
      <c r="AO43" s="105"/>
      <c r="AP43" s="103"/>
      <c r="AQ43" s="103"/>
      <c r="AR43" s="75"/>
      <c r="AS43" s="77"/>
      <c r="AT43" s="75"/>
      <c r="BK43" s="75"/>
    </row>
    <row r="44" spans="2:63" s="106" customFormat="1" ht="11.65" customHeight="1" x14ac:dyDescent="0.25">
      <c r="B44" s="102"/>
      <c r="C44" s="103"/>
      <c r="D44" s="104"/>
      <c r="E44" s="78"/>
      <c r="F44" s="78"/>
      <c r="G44" s="78"/>
      <c r="H44" s="78"/>
      <c r="I44" s="78"/>
      <c r="J44" s="78"/>
      <c r="K44" s="78"/>
      <c r="L44" s="78"/>
      <c r="M44" s="78"/>
      <c r="N44" s="78"/>
      <c r="O44" s="78"/>
      <c r="P44" s="78"/>
      <c r="Q44" s="78"/>
      <c r="R44" s="78"/>
      <c r="S44" s="78"/>
      <c r="T44" s="78"/>
      <c r="U44" s="103"/>
      <c r="V44" s="103"/>
      <c r="W44" s="78"/>
      <c r="X44" s="78"/>
      <c r="Y44" s="78"/>
      <c r="Z44" s="102"/>
      <c r="AA44" s="75"/>
      <c r="AB44" s="78"/>
      <c r="AC44" s="78"/>
      <c r="AD44" s="78"/>
      <c r="AE44" s="78"/>
      <c r="AF44" s="75"/>
      <c r="AG44" s="75"/>
      <c r="AH44" s="75"/>
      <c r="AI44" s="78"/>
      <c r="AJ44" s="78"/>
      <c r="AK44" s="103"/>
      <c r="AL44" s="105"/>
      <c r="AM44" s="105"/>
      <c r="AN44" s="105"/>
      <c r="AO44" s="105"/>
      <c r="AP44" s="103"/>
      <c r="AQ44" s="103"/>
      <c r="AR44" s="75"/>
      <c r="AS44" s="77"/>
      <c r="AT44" s="75"/>
      <c r="BK44" s="75"/>
    </row>
    <row r="45" spans="2:63" s="106" customFormat="1" ht="11.65" customHeight="1" x14ac:dyDescent="0.25">
      <c r="B45" s="102"/>
      <c r="C45" s="103"/>
      <c r="D45" s="104"/>
      <c r="E45" s="78"/>
      <c r="F45" s="78"/>
      <c r="G45" s="78"/>
      <c r="H45" s="78"/>
      <c r="I45" s="78"/>
      <c r="J45" s="78"/>
      <c r="K45" s="78"/>
      <c r="L45" s="78"/>
      <c r="M45" s="78"/>
      <c r="N45" s="78"/>
      <c r="O45" s="78"/>
      <c r="P45" s="78"/>
      <c r="Q45" s="78"/>
      <c r="R45" s="78"/>
      <c r="S45" s="78"/>
      <c r="T45" s="78"/>
      <c r="U45" s="103"/>
      <c r="V45" s="103"/>
      <c r="W45" s="78"/>
      <c r="X45" s="78"/>
      <c r="Y45" s="78"/>
      <c r="Z45" s="102"/>
      <c r="AA45" s="75"/>
      <c r="AB45" s="78"/>
      <c r="AC45" s="78"/>
      <c r="AD45" s="78"/>
      <c r="AE45" s="78"/>
      <c r="AF45" s="75"/>
      <c r="AG45" s="75"/>
      <c r="AH45" s="75"/>
      <c r="AI45" s="78"/>
      <c r="AJ45" s="78"/>
      <c r="AK45" s="103"/>
      <c r="AL45" s="105"/>
      <c r="AM45" s="105"/>
      <c r="AN45" s="105"/>
      <c r="AO45" s="105"/>
      <c r="AP45" s="103"/>
      <c r="AQ45" s="103"/>
      <c r="AR45" s="75"/>
      <c r="AS45" s="77"/>
      <c r="AT45" s="75"/>
      <c r="BK45" s="75"/>
    </row>
    <row r="46" spans="2:63" s="106" customFormat="1" ht="11.65" customHeight="1" x14ac:dyDescent="0.25">
      <c r="B46" s="102"/>
      <c r="C46" s="103"/>
      <c r="D46" s="104"/>
      <c r="E46" s="78"/>
      <c r="F46" s="78"/>
      <c r="G46" s="78"/>
      <c r="H46" s="78"/>
      <c r="I46" s="78"/>
      <c r="J46" s="78"/>
      <c r="K46" s="78"/>
      <c r="L46" s="78"/>
      <c r="M46" s="78"/>
      <c r="N46" s="78"/>
      <c r="O46" s="78"/>
      <c r="P46" s="78"/>
      <c r="Q46" s="78"/>
      <c r="R46" s="78"/>
      <c r="S46" s="78"/>
      <c r="T46" s="78"/>
      <c r="U46" s="103"/>
      <c r="V46" s="103"/>
      <c r="W46" s="78"/>
      <c r="X46" s="78"/>
      <c r="Y46" s="78"/>
      <c r="Z46" s="102"/>
      <c r="AA46" s="75"/>
      <c r="AB46" s="78"/>
      <c r="AC46" s="78"/>
      <c r="AD46" s="78"/>
      <c r="AE46" s="78"/>
      <c r="AF46" s="75"/>
      <c r="AG46" s="75"/>
      <c r="AH46" s="75"/>
      <c r="AI46" s="78"/>
      <c r="AJ46" s="78"/>
      <c r="AK46" s="103"/>
      <c r="AL46" s="105"/>
      <c r="AM46" s="105"/>
      <c r="AN46" s="105"/>
      <c r="AO46" s="105"/>
      <c r="AP46" s="103"/>
      <c r="AQ46" s="103"/>
      <c r="AR46" s="75"/>
      <c r="AS46" s="77"/>
      <c r="AT46" s="75"/>
      <c r="BK46" s="75"/>
    </row>
    <row r="47" spans="2:63" s="106" customFormat="1" ht="11.65" customHeight="1" x14ac:dyDescent="0.25">
      <c r="B47" s="102"/>
      <c r="C47" s="103"/>
      <c r="D47" s="104"/>
      <c r="E47" s="78"/>
      <c r="F47" s="78"/>
      <c r="G47" s="78"/>
      <c r="H47" s="78"/>
      <c r="I47" s="78"/>
      <c r="J47" s="78"/>
      <c r="K47" s="78"/>
      <c r="L47" s="78"/>
      <c r="M47" s="78"/>
      <c r="N47" s="78"/>
      <c r="O47" s="78"/>
      <c r="P47" s="78"/>
      <c r="Q47" s="78"/>
      <c r="R47" s="78"/>
      <c r="S47" s="78"/>
      <c r="T47" s="78"/>
      <c r="U47" s="103"/>
      <c r="V47" s="103"/>
      <c r="W47" s="78"/>
      <c r="X47" s="78"/>
      <c r="Y47" s="78"/>
      <c r="Z47" s="102"/>
      <c r="AA47" s="75"/>
      <c r="AB47" s="78"/>
      <c r="AC47" s="78"/>
      <c r="AD47" s="78"/>
      <c r="AE47" s="78"/>
      <c r="AF47" s="75"/>
      <c r="AG47" s="75"/>
      <c r="AH47" s="75"/>
      <c r="AI47" s="78"/>
      <c r="AJ47" s="78"/>
      <c r="AK47" s="103"/>
      <c r="AL47" s="105"/>
      <c r="AM47" s="105"/>
      <c r="AN47" s="105"/>
      <c r="AO47" s="105"/>
      <c r="AP47" s="103"/>
      <c r="AQ47" s="103"/>
      <c r="AR47" s="75"/>
      <c r="AS47" s="77"/>
      <c r="AT47" s="75"/>
      <c r="BK47" s="75"/>
    </row>
    <row r="48" spans="2:63" ht="12.75" customHeight="1" x14ac:dyDescent="0.25">
      <c r="AS48" s="77"/>
    </row>
    <row r="49" spans="45:45" ht="12.75" customHeight="1" x14ac:dyDescent="0.25">
      <c r="AS49" s="77"/>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1">
    <dataValidation type="list" errorStyle="information" operator="equal" showInputMessage="1" showErrorMessage="1" error="Elija una Categoría" prompt="Elija una Categoría del menú desplegable" sqref="AR20:AS20">
      <formula1>NA()</formula1>
      <formula2>0</formula2>
    </dataValidation>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'D:\AAA SDSCJ CPAD\OAP\POA\[1.2 OAC 14-01-2022.xlsx]datos'!#REF!</xm:f>
          </x14:formula1>
          <xm:sqref>AM7:AR7 AT7</xm:sqref>
        </x14:dataValidation>
        <x14:dataValidation type="list" errorStyle="information" operator="equal" showInputMessage="1" showErrorMessage="1" prompt="Escoja el Proceso del Menú desplegable">
          <x14:formula1>
            <xm:f>'D:\AAA SDSCJ CPAD\OAP\POA\[1.2 OAC 14-01-2022.xlsx]datos'!#REF!</xm:f>
          </x14:formula1>
          <xm:sqref>D7:Z7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9"/>
  <sheetViews>
    <sheetView showGridLines="0" zoomScale="70" zoomScaleNormal="70" workbookViewId="0">
      <selection activeCell="B8" sqref="B8:C8"/>
    </sheetView>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4" width="22.85546875" style="106" customWidth="1"/>
    <col min="45" max="45" width="22.85546875" style="109" customWidth="1"/>
    <col min="46" max="46" width="22.85546875" style="106" customWidth="1"/>
    <col min="47" max="49" width="3.5703125" style="106" hidden="1" customWidth="1"/>
    <col min="50" max="50" width="33.7109375" style="76" hidden="1" customWidth="1"/>
    <col min="51" max="54" width="20.5703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77"/>
  </cols>
  <sheetData>
    <row r="1" spans="2:251"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3"/>
      <c r="AT1" s="71"/>
      <c r="AU1" s="71"/>
      <c r="AV1" s="71"/>
      <c r="AW1" s="71"/>
      <c r="AX1" s="68"/>
      <c r="AY1" s="68"/>
      <c r="AZ1" s="68"/>
      <c r="BA1" s="68"/>
      <c r="BB1" s="68"/>
      <c r="BC1" s="68"/>
      <c r="BD1" s="68"/>
      <c r="BE1" s="68"/>
      <c r="BF1" s="68"/>
      <c r="BG1" s="68"/>
      <c r="BH1" s="68"/>
      <c r="BI1" s="68"/>
      <c r="BJ1" s="68"/>
      <c r="BK1" s="70"/>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2:251" ht="12" customHeight="1" x14ac:dyDescent="0.25">
      <c r="B2" s="718"/>
      <c r="C2" s="735" t="s">
        <v>0</v>
      </c>
      <c r="D2" s="735"/>
      <c r="E2" s="735"/>
      <c r="F2" s="735"/>
      <c r="G2" s="735"/>
      <c r="H2" s="735"/>
      <c r="I2" s="735"/>
      <c r="J2" s="735"/>
      <c r="K2" s="735"/>
      <c r="L2" s="735"/>
      <c r="M2" s="735"/>
      <c r="N2" s="735"/>
      <c r="O2" s="735"/>
      <c r="P2" s="735"/>
      <c r="Q2" s="735"/>
      <c r="R2" s="732" t="s">
        <v>1</v>
      </c>
      <c r="S2" s="732"/>
      <c r="T2" s="732"/>
      <c r="U2" s="732"/>
      <c r="V2" s="732"/>
      <c r="W2" s="732"/>
      <c r="X2" s="732"/>
      <c r="Y2" s="732"/>
      <c r="Z2" s="732"/>
      <c r="AA2" s="732"/>
      <c r="AB2" s="732"/>
      <c r="AC2" s="732"/>
      <c r="AD2" s="732"/>
      <c r="AE2" s="732"/>
      <c r="AF2" s="732"/>
      <c r="AG2" s="732"/>
      <c r="AH2" s="732"/>
      <c r="AI2" s="732"/>
      <c r="AJ2" s="734" t="s">
        <v>2</v>
      </c>
      <c r="AK2" s="734"/>
      <c r="AL2" s="734"/>
      <c r="AM2" s="734"/>
      <c r="AN2" s="734"/>
      <c r="AO2" s="734"/>
      <c r="AP2" s="734"/>
      <c r="AQ2" s="734"/>
      <c r="AR2" s="734"/>
      <c r="AS2" s="734"/>
      <c r="AT2" s="734"/>
      <c r="AU2" s="734"/>
      <c r="AV2" s="735" t="s">
        <v>3</v>
      </c>
      <c r="AW2" s="735"/>
      <c r="AX2" s="735"/>
      <c r="AY2" s="735"/>
      <c r="AZ2" s="735"/>
      <c r="BA2" s="735"/>
      <c r="BB2" s="735"/>
      <c r="BC2" s="735"/>
      <c r="BD2" s="735"/>
      <c r="BE2" s="735"/>
      <c r="BF2" s="735"/>
      <c r="BG2" s="735"/>
      <c r="BH2" s="735"/>
      <c r="BI2" s="735"/>
      <c r="BJ2" s="736"/>
    </row>
    <row r="3" spans="2:251" ht="12" customHeight="1" x14ac:dyDescent="0.25">
      <c r="B3" s="719"/>
      <c r="C3" s="728"/>
      <c r="D3" s="728"/>
      <c r="E3" s="728"/>
      <c r="F3" s="728"/>
      <c r="G3" s="728"/>
      <c r="H3" s="728"/>
      <c r="I3" s="728"/>
      <c r="J3" s="728"/>
      <c r="K3" s="728"/>
      <c r="L3" s="728"/>
      <c r="M3" s="728"/>
      <c r="N3" s="728"/>
      <c r="O3" s="728"/>
      <c r="P3" s="728"/>
      <c r="Q3" s="728"/>
      <c r="R3" s="733"/>
      <c r="S3" s="733"/>
      <c r="T3" s="733"/>
      <c r="U3" s="733"/>
      <c r="V3" s="733"/>
      <c r="W3" s="733"/>
      <c r="X3" s="733"/>
      <c r="Y3" s="733"/>
      <c r="Z3" s="733"/>
      <c r="AA3" s="733"/>
      <c r="AB3" s="733"/>
      <c r="AC3" s="733"/>
      <c r="AD3" s="733"/>
      <c r="AE3" s="733"/>
      <c r="AF3" s="733"/>
      <c r="AG3" s="733"/>
      <c r="AH3" s="733"/>
      <c r="AI3" s="733"/>
      <c r="AJ3" s="737" t="s">
        <v>4</v>
      </c>
      <c r="AK3" s="737"/>
      <c r="AL3" s="737"/>
      <c r="AM3" s="737"/>
      <c r="AN3" s="737"/>
      <c r="AO3" s="737"/>
      <c r="AP3" s="737"/>
      <c r="AQ3" s="737"/>
      <c r="AR3" s="737"/>
      <c r="AS3" s="737"/>
      <c r="AT3" s="737"/>
      <c r="AU3" s="737"/>
      <c r="AV3" s="710">
        <v>3</v>
      </c>
      <c r="AW3" s="710"/>
      <c r="AX3" s="710"/>
      <c r="AY3" s="710"/>
      <c r="AZ3" s="710"/>
      <c r="BA3" s="710"/>
      <c r="BB3" s="710"/>
      <c r="BC3" s="710"/>
      <c r="BD3" s="710"/>
      <c r="BE3" s="710"/>
      <c r="BF3" s="710"/>
      <c r="BG3" s="710"/>
      <c r="BH3" s="710"/>
      <c r="BI3" s="710"/>
      <c r="BJ3" s="711"/>
    </row>
    <row r="4" spans="2:251" ht="12" customHeight="1" x14ac:dyDescent="0.25">
      <c r="B4" s="719"/>
      <c r="C4" s="728"/>
      <c r="D4" s="728"/>
      <c r="E4" s="728"/>
      <c r="F4" s="728"/>
      <c r="G4" s="728"/>
      <c r="H4" s="728"/>
      <c r="I4" s="728"/>
      <c r="J4" s="728"/>
      <c r="K4" s="728"/>
      <c r="L4" s="728"/>
      <c r="M4" s="728"/>
      <c r="N4" s="728"/>
      <c r="O4" s="728"/>
      <c r="P4" s="728"/>
      <c r="Q4" s="728"/>
      <c r="R4" s="733"/>
      <c r="S4" s="733"/>
      <c r="T4" s="733"/>
      <c r="U4" s="733"/>
      <c r="V4" s="733"/>
      <c r="W4" s="733"/>
      <c r="X4" s="733"/>
      <c r="Y4" s="733"/>
      <c r="Z4" s="733"/>
      <c r="AA4" s="733"/>
      <c r="AB4" s="733"/>
      <c r="AC4" s="733"/>
      <c r="AD4" s="733"/>
      <c r="AE4" s="733"/>
      <c r="AF4" s="733"/>
      <c r="AG4" s="733"/>
      <c r="AH4" s="733"/>
      <c r="AI4" s="733"/>
      <c r="AJ4" s="737" t="s">
        <v>5</v>
      </c>
      <c r="AK4" s="737"/>
      <c r="AL4" s="737"/>
      <c r="AM4" s="737"/>
      <c r="AN4" s="737"/>
      <c r="AO4" s="737"/>
      <c r="AP4" s="737"/>
      <c r="AQ4" s="737"/>
      <c r="AR4" s="737"/>
      <c r="AS4" s="737"/>
      <c r="AT4" s="737"/>
      <c r="AU4" s="737"/>
      <c r="AV4" s="738">
        <v>42741</v>
      </c>
      <c r="AW4" s="738"/>
      <c r="AX4" s="738"/>
      <c r="AY4" s="738"/>
      <c r="AZ4" s="738"/>
      <c r="BA4" s="738"/>
      <c r="BB4" s="738"/>
      <c r="BC4" s="738"/>
      <c r="BD4" s="738"/>
      <c r="BE4" s="738"/>
      <c r="BF4" s="738"/>
      <c r="BG4" s="738"/>
      <c r="BH4" s="738"/>
      <c r="BI4" s="738"/>
      <c r="BJ4" s="739"/>
    </row>
    <row r="5" spans="2:251" ht="12" customHeight="1" x14ac:dyDescent="0.25">
      <c r="B5" s="719"/>
      <c r="C5" s="728" t="s">
        <v>6</v>
      </c>
      <c r="D5" s="728"/>
      <c r="E5" s="728"/>
      <c r="F5" s="728"/>
      <c r="G5" s="728"/>
      <c r="H5" s="728"/>
      <c r="I5" s="728"/>
      <c r="J5" s="728"/>
      <c r="K5" s="728"/>
      <c r="L5" s="728"/>
      <c r="M5" s="728"/>
      <c r="N5" s="728"/>
      <c r="O5" s="728"/>
      <c r="P5" s="728"/>
      <c r="Q5" s="728"/>
      <c r="R5" s="733" t="s">
        <v>7</v>
      </c>
      <c r="S5" s="733"/>
      <c r="T5" s="733"/>
      <c r="U5" s="733"/>
      <c r="V5" s="733"/>
      <c r="W5" s="733"/>
      <c r="X5" s="733"/>
      <c r="Y5" s="733"/>
      <c r="Z5" s="733"/>
      <c r="AA5" s="733"/>
      <c r="AB5" s="733"/>
      <c r="AC5" s="733"/>
      <c r="AD5" s="733"/>
      <c r="AE5" s="733"/>
      <c r="AF5" s="733"/>
      <c r="AG5" s="733"/>
      <c r="AH5" s="733"/>
      <c r="AI5" s="733"/>
      <c r="AJ5" s="737" t="s">
        <v>8</v>
      </c>
      <c r="AK5" s="737"/>
      <c r="AL5" s="737"/>
      <c r="AM5" s="737"/>
      <c r="AN5" s="737"/>
      <c r="AO5" s="737"/>
      <c r="AP5" s="737"/>
      <c r="AQ5" s="737"/>
      <c r="AR5" s="737"/>
      <c r="AS5" s="737"/>
      <c r="AT5" s="737"/>
      <c r="AU5" s="737"/>
      <c r="AV5" s="710" t="s">
        <v>9</v>
      </c>
      <c r="AW5" s="710"/>
      <c r="AX5" s="710"/>
      <c r="AY5" s="710"/>
      <c r="AZ5" s="710"/>
      <c r="BA5" s="710"/>
      <c r="BB5" s="710"/>
      <c r="BC5" s="710"/>
      <c r="BD5" s="710"/>
      <c r="BE5" s="710"/>
      <c r="BF5" s="710"/>
      <c r="BG5" s="710"/>
      <c r="BH5" s="710"/>
      <c r="BI5" s="710"/>
      <c r="BJ5" s="711"/>
    </row>
    <row r="6" spans="2:251" ht="12" customHeight="1" x14ac:dyDescent="0.25">
      <c r="B6" s="719"/>
      <c r="C6" s="728"/>
      <c r="D6" s="728"/>
      <c r="E6" s="728"/>
      <c r="F6" s="728"/>
      <c r="G6" s="728"/>
      <c r="H6" s="728"/>
      <c r="I6" s="728"/>
      <c r="J6" s="728"/>
      <c r="K6" s="728"/>
      <c r="L6" s="728"/>
      <c r="M6" s="728"/>
      <c r="N6" s="728"/>
      <c r="O6" s="728"/>
      <c r="P6" s="728"/>
      <c r="Q6" s="728"/>
      <c r="R6" s="733"/>
      <c r="S6" s="733"/>
      <c r="T6" s="733"/>
      <c r="U6" s="733"/>
      <c r="V6" s="733"/>
      <c r="W6" s="733"/>
      <c r="X6" s="733"/>
      <c r="Y6" s="733"/>
      <c r="Z6" s="733"/>
      <c r="AA6" s="733"/>
      <c r="AB6" s="733"/>
      <c r="AC6" s="733"/>
      <c r="AD6" s="733"/>
      <c r="AE6" s="733"/>
      <c r="AF6" s="733"/>
      <c r="AG6" s="733"/>
      <c r="AH6" s="733"/>
      <c r="AI6" s="733"/>
      <c r="AJ6" s="737"/>
      <c r="AK6" s="737"/>
      <c r="AL6" s="737"/>
      <c r="AM6" s="737"/>
      <c r="AN6" s="737"/>
      <c r="AO6" s="737"/>
      <c r="AP6" s="737"/>
      <c r="AQ6" s="737"/>
      <c r="AR6" s="737"/>
      <c r="AS6" s="737"/>
      <c r="AT6" s="737"/>
      <c r="AU6" s="737"/>
      <c r="AV6" s="710"/>
      <c r="AW6" s="710"/>
      <c r="AX6" s="710"/>
      <c r="AY6" s="710"/>
      <c r="AZ6" s="710"/>
      <c r="BA6" s="710"/>
      <c r="BB6" s="710"/>
      <c r="BC6" s="710"/>
      <c r="BD6" s="710"/>
      <c r="BE6" s="710"/>
      <c r="BF6" s="710"/>
      <c r="BG6" s="710"/>
      <c r="BH6" s="710"/>
      <c r="BI6" s="710"/>
      <c r="BJ6" s="711"/>
    </row>
    <row r="7" spans="2:251" s="79" customFormat="1" ht="25.5" customHeight="1" x14ac:dyDescent="0.25">
      <c r="B7" s="740" t="s">
        <v>10</v>
      </c>
      <c r="C7" s="741"/>
      <c r="D7" s="745" t="s">
        <v>1116</v>
      </c>
      <c r="E7" s="745"/>
      <c r="F7" s="745"/>
      <c r="G7" s="745"/>
      <c r="H7" s="745"/>
      <c r="I7" s="745"/>
      <c r="J7" s="745"/>
      <c r="K7" s="745"/>
      <c r="L7" s="745"/>
      <c r="M7" s="745"/>
      <c r="N7" s="745"/>
      <c r="O7" s="745"/>
      <c r="P7" s="745"/>
      <c r="Q7" s="745"/>
      <c r="R7" s="745"/>
      <c r="S7" s="745"/>
      <c r="T7" s="745"/>
      <c r="U7" s="745"/>
      <c r="V7" s="745"/>
      <c r="W7" s="745"/>
      <c r="X7" s="745"/>
      <c r="Y7" s="745"/>
      <c r="Z7" s="745"/>
      <c r="AA7" s="745" t="s">
        <v>12</v>
      </c>
      <c r="AB7" s="745"/>
      <c r="AC7" s="746" t="s">
        <v>1118</v>
      </c>
      <c r="AD7" s="746"/>
      <c r="AE7" s="746"/>
      <c r="AF7" s="746"/>
      <c r="AG7" s="746"/>
      <c r="AH7" s="746"/>
      <c r="AI7" s="746"/>
      <c r="AJ7" s="746"/>
      <c r="AK7" s="745" t="s">
        <v>14</v>
      </c>
      <c r="AL7" s="745"/>
      <c r="AM7" s="716" t="s">
        <v>1119</v>
      </c>
      <c r="AN7" s="716"/>
      <c r="AO7" s="716"/>
      <c r="AP7" s="716"/>
      <c r="AQ7" s="716"/>
      <c r="AR7" s="716"/>
      <c r="AS7" s="716"/>
      <c r="AT7" s="716"/>
      <c r="AU7" s="716"/>
      <c r="AV7" s="716"/>
      <c r="AW7" s="716"/>
      <c r="AX7" s="716"/>
      <c r="AY7" s="716"/>
      <c r="AZ7" s="716"/>
      <c r="BA7" s="716"/>
      <c r="BB7" s="716"/>
      <c r="BC7" s="716"/>
      <c r="BD7" s="716"/>
      <c r="BE7" s="716"/>
      <c r="BF7" s="716"/>
      <c r="BG7" s="716"/>
      <c r="BH7" s="716"/>
      <c r="BI7" s="716"/>
      <c r="BJ7" s="717"/>
      <c r="BK7" s="78"/>
    </row>
    <row r="8" spans="2:251" s="79" customFormat="1" ht="25.5" customHeight="1" x14ac:dyDescent="0.25">
      <c r="B8" s="740" t="s">
        <v>16</v>
      </c>
      <c r="C8" s="741"/>
      <c r="D8" s="745" t="s">
        <v>1117</v>
      </c>
      <c r="E8" s="745"/>
      <c r="F8" s="745"/>
      <c r="G8" s="745"/>
      <c r="H8" s="745"/>
      <c r="I8" s="745"/>
      <c r="J8" s="745"/>
      <c r="K8" s="745"/>
      <c r="L8" s="745"/>
      <c r="M8" s="745"/>
      <c r="N8" s="745"/>
      <c r="O8" s="745"/>
      <c r="P8" s="745"/>
      <c r="Q8" s="745"/>
      <c r="R8" s="745"/>
      <c r="S8" s="745"/>
      <c r="T8" s="745"/>
      <c r="U8" s="745"/>
      <c r="V8" s="745"/>
      <c r="W8" s="745"/>
      <c r="X8" s="745"/>
      <c r="Y8" s="745"/>
      <c r="Z8" s="745"/>
      <c r="AA8" s="745"/>
      <c r="AB8" s="745"/>
      <c r="AC8" s="745"/>
      <c r="AD8" s="745"/>
      <c r="AE8" s="745"/>
      <c r="AF8" s="745"/>
      <c r="AG8" s="745"/>
      <c r="AH8" s="745"/>
      <c r="AI8" s="745"/>
      <c r="AJ8" s="745"/>
      <c r="AK8" s="745"/>
      <c r="AL8" s="745"/>
      <c r="AM8" s="110" t="s">
        <v>18</v>
      </c>
      <c r="AN8" s="726">
        <v>44568</v>
      </c>
      <c r="AO8" s="727"/>
      <c r="AP8" s="727"/>
      <c r="AQ8" s="727"/>
      <c r="AR8" s="727"/>
      <c r="AS8" s="727"/>
      <c r="AT8" s="727"/>
      <c r="AU8" s="716"/>
      <c r="AV8" s="716"/>
      <c r="AW8" s="716"/>
      <c r="AX8" s="716"/>
      <c r="AY8" s="716"/>
      <c r="AZ8" s="716"/>
      <c r="BA8" s="716"/>
      <c r="BB8" s="716"/>
      <c r="BC8" s="716"/>
      <c r="BD8" s="716"/>
      <c r="BE8" s="716"/>
      <c r="BF8" s="716"/>
      <c r="BG8" s="716"/>
      <c r="BH8" s="716"/>
      <c r="BI8" s="716"/>
      <c r="BJ8" s="717"/>
      <c r="BK8" s="78"/>
    </row>
    <row r="9" spans="2:251" s="79" customFormat="1" ht="25.5" customHeight="1" x14ac:dyDescent="0.25">
      <c r="B9" s="740" t="s">
        <v>176</v>
      </c>
      <c r="C9" s="741"/>
      <c r="D9" s="741"/>
      <c r="E9" s="741"/>
      <c r="F9" s="741"/>
      <c r="G9" s="741"/>
      <c r="H9" s="741"/>
      <c r="I9" s="741"/>
      <c r="J9" s="741"/>
      <c r="K9" s="741"/>
      <c r="L9" s="741"/>
      <c r="M9" s="741"/>
      <c r="N9" s="741"/>
      <c r="O9" s="741"/>
      <c r="P9" s="741"/>
      <c r="Q9" s="741"/>
      <c r="R9" s="741"/>
      <c r="S9" s="741"/>
      <c r="T9" s="741"/>
      <c r="U9" s="741"/>
      <c r="V9" s="741"/>
      <c r="W9" s="741"/>
      <c r="X9" s="741"/>
      <c r="Y9" s="741"/>
      <c r="Z9" s="741"/>
      <c r="AA9" s="741"/>
      <c r="AB9" s="741"/>
      <c r="AC9" s="741"/>
      <c r="AD9" s="741"/>
      <c r="AE9" s="741"/>
      <c r="AF9" s="741"/>
      <c r="AG9" s="741"/>
      <c r="AH9" s="741"/>
      <c r="AI9" s="741"/>
      <c r="AJ9" s="741"/>
      <c r="AK9" s="741"/>
      <c r="AL9" s="741"/>
      <c r="AM9" s="741"/>
      <c r="AN9" s="741"/>
      <c r="AO9" s="741"/>
      <c r="AP9" s="741"/>
      <c r="AQ9" s="741"/>
      <c r="AR9" s="741"/>
      <c r="AS9" s="741"/>
      <c r="AT9" s="741"/>
      <c r="AU9" s="725" t="s">
        <v>177</v>
      </c>
      <c r="AV9" s="716"/>
      <c r="AW9" s="716"/>
      <c r="AX9" s="716"/>
      <c r="AY9" s="716"/>
      <c r="AZ9" s="716"/>
      <c r="BA9" s="716"/>
      <c r="BB9" s="716"/>
      <c r="BC9" s="716"/>
      <c r="BD9" s="716"/>
      <c r="BE9" s="716"/>
      <c r="BF9" s="716"/>
      <c r="BG9" s="716"/>
      <c r="BH9" s="716"/>
      <c r="BI9" s="716"/>
      <c r="BJ9" s="717"/>
      <c r="BK9" s="78"/>
    </row>
    <row r="10" spans="2:251" s="79" customFormat="1" ht="25.5" customHeight="1" x14ac:dyDescent="0.25">
      <c r="B10" s="740"/>
      <c r="C10" s="741"/>
      <c r="D10" s="741"/>
      <c r="E10" s="741" t="s">
        <v>19</v>
      </c>
      <c r="F10" s="741"/>
      <c r="G10" s="741"/>
      <c r="H10" s="741"/>
      <c r="I10" s="741"/>
      <c r="J10" s="741"/>
      <c r="K10" s="741"/>
      <c r="L10" s="741"/>
      <c r="M10" s="741"/>
      <c r="N10" s="741"/>
      <c r="O10" s="741"/>
      <c r="P10" s="741"/>
      <c r="Q10" s="741"/>
      <c r="R10" s="741"/>
      <c r="S10" s="741"/>
      <c r="T10" s="741"/>
      <c r="U10" s="741" t="s">
        <v>20</v>
      </c>
      <c r="V10" s="741"/>
      <c r="W10" s="741"/>
      <c r="X10" s="741"/>
      <c r="Y10" s="741"/>
      <c r="Z10" s="741"/>
      <c r="AA10" s="741"/>
      <c r="AB10" s="741"/>
      <c r="AC10" s="741"/>
      <c r="AD10" s="741"/>
      <c r="AE10" s="741"/>
      <c r="AF10" s="741"/>
      <c r="AG10" s="741"/>
      <c r="AH10" s="741"/>
      <c r="AI10" s="741"/>
      <c r="AJ10" s="741"/>
      <c r="AK10" s="741"/>
      <c r="AL10" s="741"/>
      <c r="AM10" s="741"/>
      <c r="AN10" s="741"/>
      <c r="AO10" s="741"/>
      <c r="AP10" s="741"/>
      <c r="AQ10" s="741"/>
      <c r="AR10" s="741"/>
      <c r="AS10" s="741"/>
      <c r="AT10" s="741"/>
      <c r="AU10" s="716"/>
      <c r="AV10" s="716"/>
      <c r="AW10" s="716"/>
      <c r="AX10" s="716"/>
      <c r="AY10" s="716"/>
      <c r="AZ10" s="716"/>
      <c r="BA10" s="716"/>
      <c r="BB10" s="716"/>
      <c r="BC10" s="716"/>
      <c r="BD10" s="716"/>
      <c r="BE10" s="716"/>
      <c r="BF10" s="716"/>
      <c r="BG10" s="716"/>
      <c r="BH10" s="716"/>
      <c r="BI10" s="716"/>
      <c r="BJ10" s="717"/>
      <c r="BK10" s="78"/>
    </row>
    <row r="11" spans="2:251" s="81" customFormat="1" ht="22.5" customHeight="1" x14ac:dyDescent="0.25">
      <c r="B11" s="740" t="s">
        <v>21</v>
      </c>
      <c r="C11" s="741" t="s">
        <v>22</v>
      </c>
      <c r="D11" s="741" t="s">
        <v>23</v>
      </c>
      <c r="E11" s="741" t="s">
        <v>24</v>
      </c>
      <c r="F11" s="741"/>
      <c r="G11" s="741"/>
      <c r="H11" s="741" t="s">
        <v>25</v>
      </c>
      <c r="I11" s="741"/>
      <c r="J11" s="741"/>
      <c r="K11" s="741" t="s">
        <v>26</v>
      </c>
      <c r="L11" s="741"/>
      <c r="M11" s="741"/>
      <c r="N11" s="741" t="s">
        <v>27</v>
      </c>
      <c r="O11" s="741"/>
      <c r="P11" s="741"/>
      <c r="Q11" s="741" t="s">
        <v>28</v>
      </c>
      <c r="R11" s="741"/>
      <c r="S11" s="741"/>
      <c r="T11" s="111" t="s">
        <v>29</v>
      </c>
      <c r="U11" s="741" t="s">
        <v>30</v>
      </c>
      <c r="V11" s="741" t="s">
        <v>31</v>
      </c>
      <c r="W11" s="741" t="s">
        <v>32</v>
      </c>
      <c r="X11" s="741" t="s">
        <v>33</v>
      </c>
      <c r="Y11" s="741"/>
      <c r="Z11" s="742" t="s">
        <v>34</v>
      </c>
      <c r="AA11" s="742" t="s">
        <v>35</v>
      </c>
      <c r="AB11" s="741" t="s">
        <v>36</v>
      </c>
      <c r="AC11" s="741" t="s">
        <v>37</v>
      </c>
      <c r="AD11" s="741" t="s">
        <v>38</v>
      </c>
      <c r="AE11" s="741" t="s">
        <v>39</v>
      </c>
      <c r="AF11" s="741" t="s">
        <v>40</v>
      </c>
      <c r="AG11" s="741"/>
      <c r="AH11" s="741"/>
      <c r="AI11" s="741" t="s">
        <v>41</v>
      </c>
      <c r="AJ11" s="741" t="s">
        <v>42</v>
      </c>
      <c r="AK11" s="741" t="s">
        <v>43</v>
      </c>
      <c r="AL11" s="741"/>
      <c r="AM11" s="741"/>
      <c r="AN11" s="741"/>
      <c r="AO11" s="741"/>
      <c r="AP11" s="741"/>
      <c r="AQ11" s="741"/>
      <c r="AR11" s="725" t="s">
        <v>44</v>
      </c>
      <c r="AS11" s="741" t="s">
        <v>45</v>
      </c>
      <c r="AT11" s="741" t="s">
        <v>46</v>
      </c>
      <c r="AU11" s="743" t="s">
        <v>47</v>
      </c>
      <c r="AV11" s="743" t="s">
        <v>47</v>
      </c>
      <c r="AW11" s="743" t="s">
        <v>47</v>
      </c>
      <c r="AX11" s="743" t="s">
        <v>47</v>
      </c>
      <c r="AY11" s="743" t="s">
        <v>48</v>
      </c>
      <c r="AZ11" s="743" t="s">
        <v>47</v>
      </c>
      <c r="BA11" s="743" t="s">
        <v>47</v>
      </c>
      <c r="BB11" s="743" t="s">
        <v>47</v>
      </c>
      <c r="BC11" s="743" t="s">
        <v>49</v>
      </c>
      <c r="BD11" s="743" t="s">
        <v>49</v>
      </c>
      <c r="BE11" s="743" t="s">
        <v>49</v>
      </c>
      <c r="BF11" s="743" t="s">
        <v>49</v>
      </c>
      <c r="BG11" s="743" t="s">
        <v>50</v>
      </c>
      <c r="BH11" s="743" t="s">
        <v>49</v>
      </c>
      <c r="BI11" s="743" t="s">
        <v>49</v>
      </c>
      <c r="BJ11" s="744" t="s">
        <v>49</v>
      </c>
      <c r="BK11" s="80"/>
    </row>
    <row r="12" spans="2:251" s="81" customFormat="1" ht="30" customHeight="1" x14ac:dyDescent="0.25">
      <c r="B12" s="740"/>
      <c r="C12" s="741"/>
      <c r="D12" s="741"/>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41"/>
      <c r="V12" s="741"/>
      <c r="W12" s="741"/>
      <c r="X12" s="112" t="s">
        <v>54</v>
      </c>
      <c r="Y12" s="112" t="s">
        <v>55</v>
      </c>
      <c r="Z12" s="742"/>
      <c r="AA12" s="742"/>
      <c r="AB12" s="741"/>
      <c r="AC12" s="741"/>
      <c r="AD12" s="741"/>
      <c r="AE12" s="741"/>
      <c r="AF12" s="112" t="s">
        <v>56</v>
      </c>
      <c r="AG12" s="112" t="s">
        <v>57</v>
      </c>
      <c r="AH12" s="112" t="s">
        <v>58</v>
      </c>
      <c r="AI12" s="741"/>
      <c r="AJ12" s="741"/>
      <c r="AK12" s="112" t="s">
        <v>59</v>
      </c>
      <c r="AL12" s="112" t="s">
        <v>60</v>
      </c>
      <c r="AM12" s="112" t="s">
        <v>61</v>
      </c>
      <c r="AN12" s="112" t="s">
        <v>62</v>
      </c>
      <c r="AO12" s="112" t="s">
        <v>63</v>
      </c>
      <c r="AP12" s="112" t="s">
        <v>64</v>
      </c>
      <c r="AQ12" s="112" t="s">
        <v>65</v>
      </c>
      <c r="AR12" s="725"/>
      <c r="AS12" s="741"/>
      <c r="AT12" s="741"/>
      <c r="AU12" s="114" t="s">
        <v>66</v>
      </c>
      <c r="AV12" s="114" t="s">
        <v>67</v>
      </c>
      <c r="AW12" s="114" t="s">
        <v>68</v>
      </c>
      <c r="AX12" s="114" t="s">
        <v>69</v>
      </c>
      <c r="AY12" s="114" t="s">
        <v>66</v>
      </c>
      <c r="AZ12" s="114" t="s">
        <v>67</v>
      </c>
      <c r="BA12" s="114" t="s">
        <v>68</v>
      </c>
      <c r="BB12" s="114" t="s">
        <v>69</v>
      </c>
      <c r="BC12" s="114" t="s">
        <v>66</v>
      </c>
      <c r="BD12" s="114" t="s">
        <v>67</v>
      </c>
      <c r="BE12" s="114" t="s">
        <v>68</v>
      </c>
      <c r="BF12" s="114" t="s">
        <v>69</v>
      </c>
      <c r="BG12" s="114" t="s">
        <v>66</v>
      </c>
      <c r="BH12" s="114" t="s">
        <v>67</v>
      </c>
      <c r="BI12" s="114" t="s">
        <v>68</v>
      </c>
      <c r="BJ12" s="115" t="s">
        <v>70</v>
      </c>
      <c r="BK12" s="80"/>
    </row>
    <row r="13" spans="2:251" s="78" customFormat="1" ht="72" customHeight="1" x14ac:dyDescent="0.25">
      <c r="B13" s="32">
        <v>1</v>
      </c>
      <c r="C13" s="82" t="s">
        <v>968</v>
      </c>
      <c r="D13" s="83">
        <v>0.25</v>
      </c>
      <c r="E13" s="84">
        <v>0.23</v>
      </c>
      <c r="F13" s="85"/>
      <c r="G13" s="44">
        <f>IF(ISERROR(F13/E13),"",(F13/E13))</f>
        <v>0</v>
      </c>
      <c r="H13" s="84">
        <v>0.24</v>
      </c>
      <c r="I13" s="85"/>
      <c r="J13" s="44">
        <f>IF(ISERROR(I13/H13),"",(I13/H13))</f>
        <v>0</v>
      </c>
      <c r="K13" s="84">
        <v>0.28000000000000003</v>
      </c>
      <c r="L13" s="52"/>
      <c r="M13" s="44">
        <f>IF(ISERROR(L13/K13),"",(L13/K13))</f>
        <v>0</v>
      </c>
      <c r="N13" s="84">
        <v>0.25</v>
      </c>
      <c r="O13" s="47"/>
      <c r="P13" s="44">
        <f>IF(ISERROR(O13/N13),"",(O13/N13))</f>
        <v>0</v>
      </c>
      <c r="Q13" s="86">
        <f>SUM(E13,H13,K13,N13)</f>
        <v>1</v>
      </c>
      <c r="R13" s="87">
        <f t="shared" ref="R13:R17" si="0">SUM(F13,I13,L13,O13)</f>
        <v>0</v>
      </c>
      <c r="S13" s="44">
        <f>IF((IF(ISERROR(R13/Q13),0,(R13/Q13)))&gt;1,1,(IF(ISERROR(R13/Q13),0,(R13/Q13))))</f>
        <v>0</v>
      </c>
      <c r="T13" s="44">
        <f>S13*D13</f>
        <v>0</v>
      </c>
      <c r="U13" s="38" t="s">
        <v>235</v>
      </c>
      <c r="V13" s="38" t="s">
        <v>236</v>
      </c>
      <c r="W13" s="44" t="s">
        <v>237</v>
      </c>
      <c r="X13" s="44" t="s">
        <v>238</v>
      </c>
      <c r="Y13" s="44" t="s">
        <v>239</v>
      </c>
      <c r="Z13" s="35" t="s">
        <v>77</v>
      </c>
      <c r="AA13" s="35" t="s">
        <v>240</v>
      </c>
      <c r="AB13" s="35" t="s">
        <v>79</v>
      </c>
      <c r="AC13" s="35" t="s">
        <v>74</v>
      </c>
      <c r="AD13" s="35" t="s">
        <v>80</v>
      </c>
      <c r="AE13" s="35" t="s">
        <v>241</v>
      </c>
      <c r="AF13" s="83">
        <v>77</v>
      </c>
      <c r="AG13" s="35">
        <v>2022</v>
      </c>
      <c r="AH13" s="35" t="s">
        <v>170</v>
      </c>
      <c r="AI13" s="35" t="s">
        <v>83</v>
      </c>
      <c r="AJ13" s="35" t="s">
        <v>84</v>
      </c>
      <c r="AK13" s="38" t="s">
        <v>85</v>
      </c>
      <c r="AL13" s="33" t="s">
        <v>242</v>
      </c>
      <c r="AM13" s="39" t="s">
        <v>243</v>
      </c>
      <c r="AN13" s="33" t="s">
        <v>244</v>
      </c>
      <c r="AO13" s="33" t="s">
        <v>245</v>
      </c>
      <c r="AP13" s="38" t="s">
        <v>246</v>
      </c>
      <c r="AQ13" s="33"/>
      <c r="AR13" s="40" t="s">
        <v>247</v>
      </c>
      <c r="AS13" s="40" t="s">
        <v>248</v>
      </c>
      <c r="AT13" s="35" t="s">
        <v>249</v>
      </c>
      <c r="AU13" s="48"/>
      <c r="AV13" s="40"/>
      <c r="AW13" s="88"/>
      <c r="AX13" s="35"/>
      <c r="AY13" s="48"/>
      <c r="AZ13" s="52"/>
      <c r="BA13" s="40"/>
      <c r="BB13" s="40"/>
      <c r="BC13" s="48"/>
      <c r="BD13" s="89"/>
      <c r="BE13" s="47"/>
      <c r="BF13" s="47"/>
      <c r="BG13" s="48"/>
      <c r="BH13" s="89"/>
      <c r="BI13" s="47"/>
      <c r="BJ13" s="49"/>
    </row>
    <row r="14" spans="2:251" s="78" customFormat="1" ht="72" customHeight="1" x14ac:dyDescent="0.25">
      <c r="B14" s="32">
        <v>2</v>
      </c>
      <c r="C14" s="82" t="s">
        <v>969</v>
      </c>
      <c r="D14" s="83">
        <v>0.2</v>
      </c>
      <c r="E14" s="84"/>
      <c r="F14" s="85"/>
      <c r="G14" s="44" t="str">
        <f>IF(ISERROR(F14/E14),"",(F14/E14))</f>
        <v/>
      </c>
      <c r="H14" s="84"/>
      <c r="I14" s="84"/>
      <c r="J14" s="44" t="str">
        <f>IF(ISERROR(I14/H14),"",(I14/H14))</f>
        <v/>
      </c>
      <c r="K14" s="84">
        <v>1</v>
      </c>
      <c r="L14" s="41"/>
      <c r="M14" s="44">
        <f>IF(ISERROR(L14/K14),"",(L14/K14))</f>
        <v>0</v>
      </c>
      <c r="N14" s="84">
        <v>1</v>
      </c>
      <c r="O14" s="40"/>
      <c r="P14" s="44">
        <f>IF(ISERROR(O14/N14),"",(O14/N14))</f>
        <v>0</v>
      </c>
      <c r="Q14" s="86">
        <v>2</v>
      </c>
      <c r="R14" s="87">
        <f t="shared" si="0"/>
        <v>0</v>
      </c>
      <c r="S14" s="44">
        <f>IF((IF(ISERROR(R14/Q14),0,(R14/Q14)))&gt;1,1,(IF(ISERROR(R14/Q14),0,(R14/Q14))))</f>
        <v>0</v>
      </c>
      <c r="T14" s="44">
        <f t="shared" ref="T14:T17" si="1">S14*D14</f>
        <v>0</v>
      </c>
      <c r="U14" s="38" t="s">
        <v>250</v>
      </c>
      <c r="V14" s="38" t="s">
        <v>251</v>
      </c>
      <c r="W14" s="44" t="s">
        <v>237</v>
      </c>
      <c r="X14" s="44" t="s">
        <v>252</v>
      </c>
      <c r="Y14" s="44" t="s">
        <v>253</v>
      </c>
      <c r="Z14" s="35" t="s">
        <v>77</v>
      </c>
      <c r="AA14" s="35" t="s">
        <v>254</v>
      </c>
      <c r="AB14" s="35" t="s">
        <v>79</v>
      </c>
      <c r="AC14" s="35" t="s">
        <v>185</v>
      </c>
      <c r="AD14" s="35" t="s">
        <v>80</v>
      </c>
      <c r="AE14" s="35" t="s">
        <v>100</v>
      </c>
      <c r="AF14" s="83">
        <v>2</v>
      </c>
      <c r="AG14" s="35">
        <v>2022</v>
      </c>
      <c r="AH14" s="35" t="s">
        <v>170</v>
      </c>
      <c r="AI14" s="35" t="s">
        <v>83</v>
      </c>
      <c r="AJ14" s="35" t="s">
        <v>84</v>
      </c>
      <c r="AK14" s="38" t="s">
        <v>85</v>
      </c>
      <c r="AL14" s="33" t="s">
        <v>242</v>
      </c>
      <c r="AM14" s="39" t="s">
        <v>243</v>
      </c>
      <c r="AN14" s="33" t="s">
        <v>255</v>
      </c>
      <c r="AO14" s="33" t="s">
        <v>245</v>
      </c>
      <c r="AP14" s="38" t="s">
        <v>246</v>
      </c>
      <c r="AQ14" s="33"/>
      <c r="AR14" s="40" t="s">
        <v>247</v>
      </c>
      <c r="AS14" s="40" t="s">
        <v>248</v>
      </c>
      <c r="AT14" s="35" t="s">
        <v>249</v>
      </c>
      <c r="AU14" s="41"/>
      <c r="AV14" s="40"/>
      <c r="AW14" s="88"/>
      <c r="AX14" s="35"/>
      <c r="AY14" s="41"/>
      <c r="AZ14" s="52"/>
      <c r="BA14" s="40"/>
      <c r="BB14" s="40"/>
      <c r="BC14" s="41"/>
      <c r="BD14" s="89"/>
      <c r="BE14" s="47"/>
      <c r="BF14" s="47"/>
      <c r="BG14" s="41"/>
      <c r="BH14" s="89"/>
      <c r="BI14" s="47"/>
      <c r="BJ14" s="49"/>
    </row>
    <row r="15" spans="2:251" s="78" customFormat="1" ht="84" customHeight="1" x14ac:dyDescent="0.25">
      <c r="B15" s="32">
        <v>3</v>
      </c>
      <c r="C15" s="82" t="s">
        <v>970</v>
      </c>
      <c r="D15" s="83">
        <v>0.2</v>
      </c>
      <c r="E15" s="47">
        <v>2</v>
      </c>
      <c r="F15" s="90"/>
      <c r="G15" s="44">
        <f t="shared" ref="G15:G17" si="2">IF(ISERROR(F15/E15),"",(F15/E15))</f>
        <v>0</v>
      </c>
      <c r="H15" s="47">
        <v>2</v>
      </c>
      <c r="I15" s="90"/>
      <c r="J15" s="44">
        <f t="shared" ref="J15:J17" si="3">IF(ISERROR(I15/H15),"",(I15/H15))</f>
        <v>0</v>
      </c>
      <c r="K15" s="47">
        <v>2</v>
      </c>
      <c r="L15" s="91"/>
      <c r="M15" s="44">
        <f t="shared" ref="M15:M17" si="4">IF(ISERROR(L15/K15),"",(L15/K15))</f>
        <v>0</v>
      </c>
      <c r="N15" s="47">
        <v>1</v>
      </c>
      <c r="O15" s="40"/>
      <c r="P15" s="44">
        <f t="shared" ref="P15:P17" si="5">IF(ISERROR(O15/N15),"",(O15/N15))</f>
        <v>0</v>
      </c>
      <c r="Q15" s="84">
        <f t="shared" ref="Q15:Q17" si="6">SUM(E15,H15,K15,N15)</f>
        <v>7</v>
      </c>
      <c r="R15" s="92">
        <f t="shared" si="0"/>
        <v>0</v>
      </c>
      <c r="S15" s="44">
        <f t="shared" ref="S15:S17" si="7">IF((IF(ISERROR(R15/Q15),0,(R15/Q15)))&gt;1,1,(IF(ISERROR(R15/Q15),0,(R15/Q15))))</f>
        <v>0</v>
      </c>
      <c r="T15" s="44">
        <f t="shared" si="1"/>
        <v>0</v>
      </c>
      <c r="U15" s="38" t="s">
        <v>256</v>
      </c>
      <c r="V15" s="38" t="s">
        <v>257</v>
      </c>
      <c r="W15" s="44" t="s">
        <v>237</v>
      </c>
      <c r="X15" s="40" t="s">
        <v>258</v>
      </c>
      <c r="Y15" s="40" t="s">
        <v>259</v>
      </c>
      <c r="Z15" s="35" t="s">
        <v>77</v>
      </c>
      <c r="AA15" s="40" t="s">
        <v>260</v>
      </c>
      <c r="AB15" s="35" t="s">
        <v>79</v>
      </c>
      <c r="AC15" s="35" t="s">
        <v>185</v>
      </c>
      <c r="AD15" s="35" t="s">
        <v>80</v>
      </c>
      <c r="AE15" s="35" t="s">
        <v>241</v>
      </c>
      <c r="AF15" s="83">
        <v>7</v>
      </c>
      <c r="AG15" s="35">
        <v>2022</v>
      </c>
      <c r="AH15" s="35" t="s">
        <v>170</v>
      </c>
      <c r="AI15" s="35" t="s">
        <v>83</v>
      </c>
      <c r="AJ15" s="35" t="s">
        <v>84</v>
      </c>
      <c r="AK15" s="38" t="s">
        <v>85</v>
      </c>
      <c r="AL15" s="33" t="s">
        <v>242</v>
      </c>
      <c r="AM15" s="33" t="s">
        <v>243</v>
      </c>
      <c r="AN15" s="33" t="s">
        <v>244</v>
      </c>
      <c r="AO15" s="33" t="s">
        <v>245</v>
      </c>
      <c r="AP15" s="38" t="s">
        <v>246</v>
      </c>
      <c r="AQ15" s="33"/>
      <c r="AR15" s="40" t="s">
        <v>261</v>
      </c>
      <c r="AS15" s="40" t="s">
        <v>248</v>
      </c>
      <c r="AT15" s="35" t="s">
        <v>249</v>
      </c>
      <c r="AU15" s="41"/>
      <c r="AV15" s="40"/>
      <c r="AW15" s="88"/>
      <c r="AX15" s="35"/>
      <c r="AY15" s="41"/>
      <c r="AZ15" s="47"/>
      <c r="BA15" s="40"/>
      <c r="BB15" s="40"/>
      <c r="BC15" s="41"/>
      <c r="BD15" s="89"/>
      <c r="BE15" s="47"/>
      <c r="BF15" s="47"/>
      <c r="BG15" s="41"/>
      <c r="BH15" s="89"/>
      <c r="BI15" s="47"/>
      <c r="BJ15" s="49"/>
    </row>
    <row r="16" spans="2:251" s="78" customFormat="1" ht="72.75" customHeight="1" x14ac:dyDescent="0.25">
      <c r="B16" s="32">
        <v>4</v>
      </c>
      <c r="C16" s="82" t="s">
        <v>971</v>
      </c>
      <c r="D16" s="83">
        <v>0.2</v>
      </c>
      <c r="E16" s="47">
        <v>2</v>
      </c>
      <c r="F16" s="47"/>
      <c r="G16" s="44">
        <f t="shared" si="2"/>
        <v>0</v>
      </c>
      <c r="H16" s="47">
        <v>2</v>
      </c>
      <c r="I16" s="90"/>
      <c r="J16" s="44">
        <f t="shared" si="3"/>
        <v>0</v>
      </c>
      <c r="K16" s="47">
        <v>2</v>
      </c>
      <c r="L16" s="47"/>
      <c r="M16" s="44">
        <f t="shared" si="4"/>
        <v>0</v>
      </c>
      <c r="N16" s="47">
        <v>2</v>
      </c>
      <c r="O16" s="40"/>
      <c r="P16" s="44">
        <f t="shared" si="5"/>
        <v>0</v>
      </c>
      <c r="Q16" s="47">
        <f t="shared" si="6"/>
        <v>8</v>
      </c>
      <c r="R16" s="92">
        <f t="shared" si="0"/>
        <v>0</v>
      </c>
      <c r="S16" s="44">
        <f t="shared" si="7"/>
        <v>0</v>
      </c>
      <c r="T16" s="44">
        <f t="shared" si="1"/>
        <v>0</v>
      </c>
      <c r="U16" s="38" t="s">
        <v>262</v>
      </c>
      <c r="V16" s="38" t="s">
        <v>263</v>
      </c>
      <c r="W16" s="44" t="s">
        <v>237</v>
      </c>
      <c r="X16" s="40" t="s">
        <v>264</v>
      </c>
      <c r="Y16" s="40" t="s">
        <v>265</v>
      </c>
      <c r="Z16" s="35" t="s">
        <v>77</v>
      </c>
      <c r="AA16" s="40" t="s">
        <v>266</v>
      </c>
      <c r="AB16" s="35" t="s">
        <v>79</v>
      </c>
      <c r="AC16" s="35" t="s">
        <v>185</v>
      </c>
      <c r="AD16" s="35" t="s">
        <v>80</v>
      </c>
      <c r="AE16" s="35" t="s">
        <v>241</v>
      </c>
      <c r="AF16" s="41">
        <v>8</v>
      </c>
      <c r="AG16" s="35">
        <v>2022</v>
      </c>
      <c r="AH16" s="35" t="s">
        <v>170</v>
      </c>
      <c r="AI16" s="35" t="s">
        <v>83</v>
      </c>
      <c r="AJ16" s="35" t="s">
        <v>84</v>
      </c>
      <c r="AK16" s="38" t="s">
        <v>85</v>
      </c>
      <c r="AL16" s="33" t="s">
        <v>242</v>
      </c>
      <c r="AM16" s="33" t="s">
        <v>243</v>
      </c>
      <c r="AN16" s="33" t="s">
        <v>244</v>
      </c>
      <c r="AO16" s="33" t="s">
        <v>245</v>
      </c>
      <c r="AP16" s="38" t="s">
        <v>246</v>
      </c>
      <c r="AQ16" s="33"/>
      <c r="AR16" s="40" t="s">
        <v>247</v>
      </c>
      <c r="AS16" s="40" t="s">
        <v>248</v>
      </c>
      <c r="AT16" s="35" t="s">
        <v>249</v>
      </c>
      <c r="AU16" s="93"/>
      <c r="AV16" s="40"/>
      <c r="AW16" s="88"/>
      <c r="AX16" s="40"/>
      <c r="AY16" s="93"/>
      <c r="AZ16" s="47"/>
      <c r="BA16" s="40"/>
      <c r="BB16" s="40"/>
      <c r="BC16" s="93"/>
      <c r="BD16" s="89"/>
      <c r="BE16" s="47"/>
      <c r="BF16" s="47"/>
      <c r="BG16" s="93"/>
      <c r="BH16" s="89"/>
      <c r="BI16" s="47"/>
      <c r="BJ16" s="49"/>
    </row>
    <row r="17" spans="2:63" s="78" customFormat="1" ht="63.75" customHeight="1" thickBot="1" x14ac:dyDescent="0.3">
      <c r="B17" s="53">
        <v>5</v>
      </c>
      <c r="C17" s="94" t="s">
        <v>972</v>
      </c>
      <c r="D17" s="95">
        <v>0.15</v>
      </c>
      <c r="E17" s="95">
        <v>0.25</v>
      </c>
      <c r="F17" s="56"/>
      <c r="G17" s="62">
        <f t="shared" si="2"/>
        <v>0</v>
      </c>
      <c r="H17" s="95">
        <v>0.25</v>
      </c>
      <c r="I17" s="96"/>
      <c r="J17" s="62">
        <f t="shared" si="3"/>
        <v>0</v>
      </c>
      <c r="K17" s="95">
        <v>0.25</v>
      </c>
      <c r="L17" s="56"/>
      <c r="M17" s="62">
        <f t="shared" si="4"/>
        <v>0</v>
      </c>
      <c r="N17" s="95">
        <v>0.25</v>
      </c>
      <c r="O17" s="57"/>
      <c r="P17" s="62">
        <f t="shared" si="5"/>
        <v>0</v>
      </c>
      <c r="Q17" s="97">
        <f t="shared" si="6"/>
        <v>1</v>
      </c>
      <c r="R17" s="98">
        <f t="shared" si="0"/>
        <v>0</v>
      </c>
      <c r="S17" s="62">
        <f t="shared" si="7"/>
        <v>0</v>
      </c>
      <c r="T17" s="62">
        <f t="shared" si="1"/>
        <v>0</v>
      </c>
      <c r="U17" s="61" t="s">
        <v>267</v>
      </c>
      <c r="V17" s="61" t="s">
        <v>268</v>
      </c>
      <c r="W17" s="62" t="s">
        <v>269</v>
      </c>
      <c r="X17" s="57" t="s">
        <v>270</v>
      </c>
      <c r="Y17" s="57" t="s">
        <v>271</v>
      </c>
      <c r="Z17" s="58" t="s">
        <v>77</v>
      </c>
      <c r="AA17" s="58" t="s">
        <v>266</v>
      </c>
      <c r="AB17" s="58" t="s">
        <v>79</v>
      </c>
      <c r="AC17" s="58" t="s">
        <v>74</v>
      </c>
      <c r="AD17" s="58" t="s">
        <v>80</v>
      </c>
      <c r="AE17" s="58" t="s">
        <v>241</v>
      </c>
      <c r="AF17" s="64">
        <v>1</v>
      </c>
      <c r="AG17" s="58">
        <v>2022</v>
      </c>
      <c r="AH17" s="58" t="s">
        <v>170</v>
      </c>
      <c r="AI17" s="58" t="s">
        <v>83</v>
      </c>
      <c r="AJ17" s="58" t="s">
        <v>84</v>
      </c>
      <c r="AK17" s="61" t="s">
        <v>85</v>
      </c>
      <c r="AL17" s="63" t="s">
        <v>242</v>
      </c>
      <c r="AM17" s="63" t="s">
        <v>243</v>
      </c>
      <c r="AN17" s="63" t="s">
        <v>272</v>
      </c>
      <c r="AO17" s="63" t="s">
        <v>245</v>
      </c>
      <c r="AP17" s="61" t="s">
        <v>246</v>
      </c>
      <c r="AQ17" s="63"/>
      <c r="AR17" s="57" t="s">
        <v>247</v>
      </c>
      <c r="AS17" s="57" t="s">
        <v>273</v>
      </c>
      <c r="AT17" s="58" t="s">
        <v>249</v>
      </c>
      <c r="AU17" s="64"/>
      <c r="AV17" s="57"/>
      <c r="AW17" s="99"/>
      <c r="AX17" s="58"/>
      <c r="AY17" s="64"/>
      <c r="AZ17" s="100"/>
      <c r="BA17" s="57"/>
      <c r="BB17" s="57"/>
      <c r="BC17" s="64"/>
      <c r="BD17" s="101"/>
      <c r="BE17" s="56"/>
      <c r="BF17" s="56"/>
      <c r="BG17" s="64"/>
      <c r="BH17" s="101"/>
      <c r="BI17" s="56"/>
      <c r="BJ17" s="65"/>
    </row>
    <row r="18" spans="2:63" s="106" customFormat="1" ht="11.65" customHeight="1" x14ac:dyDescent="0.25">
      <c r="B18" s="102"/>
      <c r="C18" s="103"/>
      <c r="D18" s="104"/>
      <c r="E18" s="78"/>
      <c r="F18" s="78"/>
      <c r="G18" s="78"/>
      <c r="H18" s="78"/>
      <c r="I18" s="78"/>
      <c r="J18" s="78"/>
      <c r="K18" s="78"/>
      <c r="L18" s="78"/>
      <c r="M18" s="78"/>
      <c r="N18" s="78"/>
      <c r="O18" s="78"/>
      <c r="P18" s="78"/>
      <c r="Q18" s="78"/>
      <c r="R18" s="78"/>
      <c r="S18" s="78"/>
      <c r="T18" s="78"/>
      <c r="U18" s="103"/>
      <c r="V18" s="103"/>
      <c r="W18" s="78"/>
      <c r="X18" s="78"/>
      <c r="Y18" s="78"/>
      <c r="Z18" s="102"/>
      <c r="AA18" s="75"/>
      <c r="AB18" s="78"/>
      <c r="AC18" s="78"/>
      <c r="AD18" s="78"/>
      <c r="AE18" s="78"/>
      <c r="AF18" s="75"/>
      <c r="AG18" s="75"/>
      <c r="AH18" s="75"/>
      <c r="AI18" s="78"/>
      <c r="AJ18" s="78"/>
      <c r="AK18" s="103"/>
      <c r="AL18" s="105"/>
      <c r="AM18" s="105"/>
      <c r="AN18" s="105"/>
      <c r="AO18" s="105"/>
      <c r="AP18" s="103"/>
      <c r="AQ18" s="103"/>
      <c r="AR18" s="75"/>
      <c r="AS18" s="77"/>
      <c r="AT18" s="75"/>
      <c r="BK18" s="75"/>
    </row>
    <row r="19" spans="2:63" s="106" customFormat="1" ht="11.65" customHeight="1" x14ac:dyDescent="0.25">
      <c r="B19" s="102"/>
      <c r="C19" s="103"/>
      <c r="D19" s="104"/>
      <c r="E19" s="78"/>
      <c r="F19" s="78"/>
      <c r="G19" s="78"/>
      <c r="H19" s="78"/>
      <c r="I19" s="78"/>
      <c r="J19" s="78"/>
      <c r="K19" s="78"/>
      <c r="L19" s="78"/>
      <c r="M19" s="78"/>
      <c r="N19" s="78"/>
      <c r="O19" s="78"/>
      <c r="P19" s="78"/>
      <c r="Q19" s="78"/>
      <c r="R19" s="78"/>
      <c r="S19" s="78"/>
      <c r="T19" s="78"/>
      <c r="U19" s="103"/>
      <c r="V19" s="103"/>
      <c r="W19" s="78"/>
      <c r="X19" s="78"/>
      <c r="Y19" s="78"/>
      <c r="Z19" s="102"/>
      <c r="AA19" s="75"/>
      <c r="AB19" s="78"/>
      <c r="AC19" s="78"/>
      <c r="AD19" s="78"/>
      <c r="AE19" s="78"/>
      <c r="AF19" s="75"/>
      <c r="AG19" s="75"/>
      <c r="AH19" s="75"/>
      <c r="AI19" s="78"/>
      <c r="AJ19" s="78"/>
      <c r="AK19" s="103"/>
      <c r="AL19" s="105"/>
      <c r="AM19" s="105"/>
      <c r="AN19" s="105"/>
      <c r="AO19" s="105"/>
      <c r="AP19" s="103"/>
      <c r="AQ19" s="103"/>
      <c r="AR19" s="75"/>
      <c r="AS19" s="77"/>
      <c r="AT19" s="75"/>
      <c r="BK19" s="75"/>
    </row>
    <row r="20" spans="2:63" s="106" customFormat="1" ht="11.65" customHeight="1" x14ac:dyDescent="0.25">
      <c r="B20" s="102"/>
      <c r="C20" s="103"/>
      <c r="D20" s="104"/>
      <c r="E20" s="78"/>
      <c r="F20" s="78"/>
      <c r="G20" s="78"/>
      <c r="H20" s="78"/>
      <c r="I20" s="78"/>
      <c r="J20" s="78"/>
      <c r="K20" s="78"/>
      <c r="L20" s="78"/>
      <c r="M20" s="78"/>
      <c r="N20" s="78"/>
      <c r="O20" s="78"/>
      <c r="P20" s="78"/>
      <c r="Q20" s="78"/>
      <c r="R20" s="78"/>
      <c r="S20" s="78"/>
      <c r="T20" s="78"/>
      <c r="U20" s="103"/>
      <c r="V20" s="103"/>
      <c r="W20" s="78"/>
      <c r="X20" s="78"/>
      <c r="Y20" s="78"/>
      <c r="Z20" s="102"/>
      <c r="AA20" s="75"/>
      <c r="AB20" s="78"/>
      <c r="AC20" s="78"/>
      <c r="AD20" s="78"/>
      <c r="AE20" s="78"/>
      <c r="AF20" s="75"/>
      <c r="AG20" s="75"/>
      <c r="AH20" s="75"/>
      <c r="AI20" s="78"/>
      <c r="AJ20" s="78"/>
      <c r="AK20" s="103"/>
      <c r="AL20" s="105"/>
      <c r="AM20" s="105"/>
      <c r="AN20" s="105"/>
      <c r="AO20" s="105"/>
      <c r="AP20" s="103"/>
      <c r="AQ20" s="103"/>
      <c r="AR20" s="75"/>
      <c r="AS20" s="77"/>
      <c r="AT20" s="75"/>
      <c r="BK20" s="75"/>
    </row>
    <row r="21" spans="2:63" s="106" customFormat="1" ht="11.65" customHeight="1" x14ac:dyDescent="0.25">
      <c r="B21" s="102"/>
      <c r="C21" s="103"/>
      <c r="D21" s="104"/>
      <c r="E21" s="78"/>
      <c r="F21" s="78"/>
      <c r="G21" s="78"/>
      <c r="H21" s="78"/>
      <c r="I21" s="78"/>
      <c r="J21" s="78"/>
      <c r="K21" s="78"/>
      <c r="L21" s="78"/>
      <c r="M21" s="78"/>
      <c r="N21" s="78"/>
      <c r="O21" s="78"/>
      <c r="P21" s="78"/>
      <c r="Q21" s="78"/>
      <c r="R21" s="78"/>
      <c r="S21" s="78"/>
      <c r="T21" s="78"/>
      <c r="U21" s="103"/>
      <c r="V21" s="103"/>
      <c r="W21" s="78"/>
      <c r="X21" s="78"/>
      <c r="Y21" s="78"/>
      <c r="Z21" s="102"/>
      <c r="AA21" s="75"/>
      <c r="AB21" s="78"/>
      <c r="AC21" s="78"/>
      <c r="AD21" s="78"/>
      <c r="AE21" s="78"/>
      <c r="AF21" s="75"/>
      <c r="AG21" s="75"/>
      <c r="AH21" s="75"/>
      <c r="AI21" s="78"/>
      <c r="AJ21" s="78"/>
      <c r="AK21" s="103"/>
      <c r="AL21" s="105"/>
      <c r="AM21" s="105"/>
      <c r="AN21" s="105"/>
      <c r="AO21" s="105"/>
      <c r="AP21" s="103"/>
      <c r="AQ21" s="103"/>
      <c r="AR21" s="75"/>
      <c r="AS21" s="77"/>
      <c r="AT21" s="75"/>
      <c r="BK21" s="75"/>
    </row>
    <row r="22" spans="2:63" s="106" customFormat="1" ht="11.65" customHeight="1" x14ac:dyDescent="0.25">
      <c r="B22" s="102"/>
      <c r="C22" s="103"/>
      <c r="D22" s="104"/>
      <c r="E22" s="78"/>
      <c r="F22" s="78"/>
      <c r="G22" s="78"/>
      <c r="H22" s="78"/>
      <c r="I22" s="78"/>
      <c r="J22" s="78"/>
      <c r="K22" s="78"/>
      <c r="L22" s="78"/>
      <c r="M22" s="78"/>
      <c r="N22" s="78"/>
      <c r="O22" s="78"/>
      <c r="P22" s="78"/>
      <c r="Q22" s="78"/>
      <c r="R22" s="78"/>
      <c r="S22" s="78"/>
      <c r="T22" s="78"/>
      <c r="U22" s="103"/>
      <c r="V22" s="103"/>
      <c r="W22" s="78"/>
      <c r="X22" s="78"/>
      <c r="Y22" s="78"/>
      <c r="Z22" s="102"/>
      <c r="AA22" s="75"/>
      <c r="AB22" s="78"/>
      <c r="AC22" s="78"/>
      <c r="AD22" s="78"/>
      <c r="AE22" s="78"/>
      <c r="AF22" s="75"/>
      <c r="AG22" s="75"/>
      <c r="AH22" s="75"/>
      <c r="AI22" s="78"/>
      <c r="AJ22" s="78"/>
      <c r="AK22" s="103"/>
      <c r="AL22" s="105"/>
      <c r="AM22" s="105"/>
      <c r="AN22" s="105"/>
      <c r="AO22" s="105"/>
      <c r="AP22" s="103"/>
      <c r="AQ22" s="103"/>
      <c r="AR22" s="75"/>
      <c r="AS22" s="77"/>
      <c r="AT22" s="75"/>
      <c r="BK22" s="75"/>
    </row>
    <row r="23" spans="2:63" s="106" customFormat="1" ht="11.6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7"/>
      <c r="AT23" s="75"/>
      <c r="BK23" s="75"/>
    </row>
    <row r="24" spans="2:63"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7"/>
      <c r="AT24" s="75"/>
      <c r="BK24" s="75"/>
    </row>
    <row r="25" spans="2:63"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7"/>
      <c r="AT25" s="75"/>
      <c r="BK25" s="75"/>
    </row>
    <row r="26" spans="2:63" s="106" customFormat="1" ht="11.6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7"/>
      <c r="AT26" s="75"/>
      <c r="BK26" s="75"/>
    </row>
    <row r="27" spans="2:63" s="106" customFormat="1" ht="11.65" customHeight="1" x14ac:dyDescent="0.25">
      <c r="B27" s="102"/>
      <c r="C27" s="103"/>
      <c r="D27" s="104">
        <f>SUM(D13:D26)</f>
        <v>1</v>
      </c>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7"/>
      <c r="AT27" s="75"/>
      <c r="BF27" s="106">
        <f>12+4+2+6+6+11+4+1+5+2+5+5+8+5</f>
        <v>76</v>
      </c>
      <c r="BK27" s="75"/>
    </row>
    <row r="28" spans="2:63" s="106" customFormat="1" ht="11.65" customHeight="1" x14ac:dyDescent="0.25">
      <c r="B28" s="102"/>
      <c r="C28" s="103"/>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7"/>
      <c r="AT28" s="75"/>
      <c r="BK28" s="75"/>
    </row>
    <row r="29" spans="2:63" s="106" customFormat="1" ht="11.65" customHeight="1" x14ac:dyDescent="0.25">
      <c r="B29" s="102"/>
      <c r="C29" s="103"/>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7"/>
      <c r="AT29" s="75"/>
      <c r="BK29" s="75"/>
    </row>
    <row r="30" spans="2:63" s="106" customFormat="1" ht="11.6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7"/>
      <c r="AT30" s="75"/>
      <c r="BK30" s="75"/>
    </row>
    <row r="31" spans="2:63"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7"/>
      <c r="AT31" s="75"/>
      <c r="BK31" s="75"/>
    </row>
    <row r="32" spans="2:63" s="106" customFormat="1" ht="11.65"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7"/>
      <c r="AT32" s="75"/>
      <c r="BK32" s="75"/>
    </row>
    <row r="33" spans="2:63" s="106" customFormat="1" ht="11.65"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7"/>
      <c r="AT33" s="75"/>
      <c r="BK33" s="75"/>
    </row>
    <row r="34" spans="2:63" s="106" customFormat="1" ht="11.65"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7"/>
      <c r="AT34" s="75"/>
      <c r="BK34" s="75"/>
    </row>
    <row r="35" spans="2:63" s="106" customFormat="1" ht="11.65"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7"/>
      <c r="AT35" s="75"/>
      <c r="BK35" s="75"/>
    </row>
    <row r="36" spans="2:63" s="106" customFormat="1" ht="11.65" customHeight="1" x14ac:dyDescent="0.25">
      <c r="B36" s="102"/>
      <c r="C36" s="103"/>
      <c r="D36" s="104"/>
      <c r="E36" s="78"/>
      <c r="F36" s="78"/>
      <c r="G36" s="78"/>
      <c r="H36" s="78"/>
      <c r="I36" s="78"/>
      <c r="J36" s="78"/>
      <c r="K36" s="78"/>
      <c r="L36" s="78"/>
      <c r="M36" s="78"/>
      <c r="N36" s="78"/>
      <c r="O36" s="78"/>
      <c r="P36" s="78"/>
      <c r="Q36" s="78"/>
      <c r="R36" s="78"/>
      <c r="S36" s="78"/>
      <c r="T36" s="78"/>
      <c r="U36" s="103"/>
      <c r="V36" s="103"/>
      <c r="W36" s="78"/>
      <c r="X36" s="78"/>
      <c r="Y36" s="78"/>
      <c r="Z36" s="102"/>
      <c r="AA36" s="75"/>
      <c r="AB36" s="78"/>
      <c r="AC36" s="78"/>
      <c r="AD36" s="78"/>
      <c r="AE36" s="78"/>
      <c r="AF36" s="75"/>
      <c r="AG36" s="75"/>
      <c r="AH36" s="75"/>
      <c r="AI36" s="78"/>
      <c r="AJ36" s="78"/>
      <c r="AK36" s="103"/>
      <c r="AL36" s="105"/>
      <c r="AM36" s="105"/>
      <c r="AN36" s="105"/>
      <c r="AO36" s="105"/>
      <c r="AP36" s="103"/>
      <c r="AQ36" s="103"/>
      <c r="AR36" s="75"/>
      <c r="AS36" s="77"/>
      <c r="AT36" s="75"/>
      <c r="BK36" s="75"/>
    </row>
    <row r="37" spans="2:63" s="106" customFormat="1" ht="11.65" customHeight="1" x14ac:dyDescent="0.25">
      <c r="B37" s="102"/>
      <c r="C37" s="103"/>
      <c r="D37" s="104"/>
      <c r="E37" s="78"/>
      <c r="F37" s="78"/>
      <c r="G37" s="78"/>
      <c r="H37" s="78"/>
      <c r="I37" s="78"/>
      <c r="J37" s="78"/>
      <c r="K37" s="78"/>
      <c r="L37" s="78"/>
      <c r="M37" s="78"/>
      <c r="N37" s="78"/>
      <c r="O37" s="78"/>
      <c r="P37" s="78"/>
      <c r="Q37" s="78"/>
      <c r="R37" s="78"/>
      <c r="S37" s="78"/>
      <c r="T37" s="78"/>
      <c r="U37" s="103"/>
      <c r="V37" s="103"/>
      <c r="W37" s="78"/>
      <c r="X37" s="78"/>
      <c r="Y37" s="78"/>
      <c r="Z37" s="102"/>
      <c r="AA37" s="75"/>
      <c r="AB37" s="78"/>
      <c r="AC37" s="78"/>
      <c r="AD37" s="78"/>
      <c r="AE37" s="78"/>
      <c r="AF37" s="75"/>
      <c r="AG37" s="75"/>
      <c r="AH37" s="75"/>
      <c r="AI37" s="78"/>
      <c r="AJ37" s="78"/>
      <c r="AK37" s="103"/>
      <c r="AL37" s="105"/>
      <c r="AM37" s="105"/>
      <c r="AN37" s="105"/>
      <c r="AO37" s="105"/>
      <c r="AP37" s="103"/>
      <c r="AQ37" s="103"/>
      <c r="AR37" s="75"/>
      <c r="AS37" s="77"/>
      <c r="AT37" s="75"/>
      <c r="BK37" s="75"/>
    </row>
    <row r="38" spans="2:63" s="106" customFormat="1" ht="11.65" customHeight="1" x14ac:dyDescent="0.25">
      <c r="B38" s="102"/>
      <c r="C38" s="103"/>
      <c r="D38" s="104"/>
      <c r="E38" s="78"/>
      <c r="F38" s="78"/>
      <c r="G38" s="78"/>
      <c r="H38" s="78"/>
      <c r="I38" s="78"/>
      <c r="J38" s="78"/>
      <c r="K38" s="78"/>
      <c r="L38" s="78"/>
      <c r="M38" s="78"/>
      <c r="N38" s="78"/>
      <c r="O38" s="78"/>
      <c r="P38" s="78"/>
      <c r="Q38" s="78"/>
      <c r="R38" s="78"/>
      <c r="S38" s="78"/>
      <c r="T38" s="78"/>
      <c r="U38" s="103"/>
      <c r="V38" s="103"/>
      <c r="W38" s="78"/>
      <c r="X38" s="78"/>
      <c r="Y38" s="78"/>
      <c r="Z38" s="102"/>
      <c r="AA38" s="75"/>
      <c r="AB38" s="78"/>
      <c r="AC38" s="78"/>
      <c r="AD38" s="78"/>
      <c r="AE38" s="78"/>
      <c r="AF38" s="75"/>
      <c r="AG38" s="75"/>
      <c r="AH38" s="75"/>
      <c r="AI38" s="78"/>
      <c r="AJ38" s="78"/>
      <c r="AK38" s="103"/>
      <c r="AL38" s="105"/>
      <c r="AM38" s="105"/>
      <c r="AN38" s="105"/>
      <c r="AO38" s="105"/>
      <c r="AP38" s="103"/>
      <c r="AQ38" s="103"/>
      <c r="AR38" s="75"/>
      <c r="AS38" s="77"/>
      <c r="AT38" s="75"/>
      <c r="BK38" s="75"/>
    </row>
    <row r="39" spans="2:63" s="106" customFormat="1" ht="11.65" customHeight="1" x14ac:dyDescent="0.25">
      <c r="B39" s="102"/>
      <c r="C39" s="103"/>
      <c r="D39" s="104"/>
      <c r="E39" s="78"/>
      <c r="F39" s="78"/>
      <c r="G39" s="78"/>
      <c r="H39" s="78"/>
      <c r="I39" s="78"/>
      <c r="J39" s="78"/>
      <c r="K39" s="78"/>
      <c r="L39" s="78"/>
      <c r="M39" s="78"/>
      <c r="N39" s="78"/>
      <c r="O39" s="78"/>
      <c r="P39" s="78"/>
      <c r="Q39" s="78"/>
      <c r="R39" s="78"/>
      <c r="S39" s="78"/>
      <c r="T39" s="78"/>
      <c r="U39" s="103"/>
      <c r="V39" s="103"/>
      <c r="W39" s="78"/>
      <c r="X39" s="78"/>
      <c r="Y39" s="78"/>
      <c r="Z39" s="102"/>
      <c r="AA39" s="75"/>
      <c r="AB39" s="78"/>
      <c r="AC39" s="78"/>
      <c r="AD39" s="78"/>
      <c r="AE39" s="78"/>
      <c r="AF39" s="75"/>
      <c r="AG39" s="75"/>
      <c r="AH39" s="75"/>
      <c r="AI39" s="78"/>
      <c r="AJ39" s="78"/>
      <c r="AK39" s="103"/>
      <c r="AL39" s="105"/>
      <c r="AM39" s="105"/>
      <c r="AN39" s="105"/>
      <c r="AO39" s="105"/>
      <c r="AP39" s="103"/>
      <c r="AQ39" s="103"/>
      <c r="AR39" s="75"/>
      <c r="AS39" s="77"/>
      <c r="AT39" s="75"/>
      <c r="BK39" s="75"/>
    </row>
    <row r="40" spans="2:63" s="106" customFormat="1" ht="11.65" customHeight="1" x14ac:dyDescent="0.25">
      <c r="B40" s="102"/>
      <c r="C40" s="103"/>
      <c r="D40" s="104"/>
      <c r="E40" s="78"/>
      <c r="F40" s="78"/>
      <c r="G40" s="78"/>
      <c r="H40" s="78"/>
      <c r="I40" s="78"/>
      <c r="J40" s="78"/>
      <c r="K40" s="78"/>
      <c r="L40" s="78"/>
      <c r="M40" s="78"/>
      <c r="N40" s="78"/>
      <c r="O40" s="78"/>
      <c r="P40" s="78"/>
      <c r="Q40" s="78"/>
      <c r="R40" s="78"/>
      <c r="S40" s="78"/>
      <c r="T40" s="78"/>
      <c r="U40" s="103"/>
      <c r="V40" s="103"/>
      <c r="W40" s="78"/>
      <c r="X40" s="78"/>
      <c r="Y40" s="78"/>
      <c r="Z40" s="102"/>
      <c r="AA40" s="75"/>
      <c r="AB40" s="78"/>
      <c r="AC40" s="78"/>
      <c r="AD40" s="78"/>
      <c r="AE40" s="78"/>
      <c r="AF40" s="75"/>
      <c r="AG40" s="75"/>
      <c r="AH40" s="75"/>
      <c r="AI40" s="78"/>
      <c r="AJ40" s="78"/>
      <c r="AK40" s="103"/>
      <c r="AL40" s="105"/>
      <c r="AM40" s="105"/>
      <c r="AN40" s="105"/>
      <c r="AO40" s="105"/>
      <c r="AP40" s="103"/>
      <c r="AQ40" s="103"/>
      <c r="AR40" s="75"/>
      <c r="AS40" s="77"/>
      <c r="AT40" s="75"/>
      <c r="BK40" s="75"/>
    </row>
    <row r="41" spans="2:63" s="106" customFormat="1" ht="11.65" customHeight="1" x14ac:dyDescent="0.25">
      <c r="B41" s="102"/>
      <c r="C41" s="103"/>
      <c r="D41" s="104"/>
      <c r="E41" s="78"/>
      <c r="F41" s="78"/>
      <c r="G41" s="78"/>
      <c r="H41" s="78"/>
      <c r="I41" s="78"/>
      <c r="J41" s="78"/>
      <c r="K41" s="78"/>
      <c r="L41" s="78"/>
      <c r="M41" s="78"/>
      <c r="N41" s="78"/>
      <c r="O41" s="78"/>
      <c r="P41" s="78"/>
      <c r="Q41" s="78"/>
      <c r="R41" s="78"/>
      <c r="S41" s="78"/>
      <c r="T41" s="78"/>
      <c r="U41" s="103"/>
      <c r="V41" s="103"/>
      <c r="W41" s="78"/>
      <c r="X41" s="78"/>
      <c r="Y41" s="78"/>
      <c r="Z41" s="102"/>
      <c r="AA41" s="75"/>
      <c r="AB41" s="78"/>
      <c r="AC41" s="78"/>
      <c r="AD41" s="78"/>
      <c r="AE41" s="78"/>
      <c r="AF41" s="75"/>
      <c r="AG41" s="75"/>
      <c r="AH41" s="75"/>
      <c r="AI41" s="78"/>
      <c r="AJ41" s="78"/>
      <c r="AK41" s="103"/>
      <c r="AL41" s="105"/>
      <c r="AM41" s="105"/>
      <c r="AN41" s="105"/>
      <c r="AO41" s="105"/>
      <c r="AP41" s="103"/>
      <c r="AQ41" s="103"/>
      <c r="AR41" s="75"/>
      <c r="AS41" s="77"/>
      <c r="AT41" s="75"/>
      <c r="BK41" s="75"/>
    </row>
    <row r="42" spans="2:63" s="106" customFormat="1" ht="11.65" customHeight="1" x14ac:dyDescent="0.25">
      <c r="B42" s="102"/>
      <c r="C42" s="103"/>
      <c r="D42" s="104"/>
      <c r="E42" s="78"/>
      <c r="F42" s="78"/>
      <c r="G42" s="78"/>
      <c r="H42" s="78"/>
      <c r="I42" s="78"/>
      <c r="J42" s="78"/>
      <c r="K42" s="78"/>
      <c r="L42" s="78"/>
      <c r="M42" s="78"/>
      <c r="N42" s="78"/>
      <c r="O42" s="78"/>
      <c r="P42" s="78"/>
      <c r="Q42" s="78"/>
      <c r="R42" s="78"/>
      <c r="S42" s="78"/>
      <c r="T42" s="78"/>
      <c r="U42" s="103"/>
      <c r="V42" s="103"/>
      <c r="W42" s="78"/>
      <c r="X42" s="78"/>
      <c r="Y42" s="78"/>
      <c r="Z42" s="102"/>
      <c r="AA42" s="75"/>
      <c r="AB42" s="78"/>
      <c r="AC42" s="78"/>
      <c r="AD42" s="78"/>
      <c r="AE42" s="78"/>
      <c r="AF42" s="75"/>
      <c r="AG42" s="75"/>
      <c r="AH42" s="75"/>
      <c r="AI42" s="78"/>
      <c r="AJ42" s="78"/>
      <c r="AK42" s="103"/>
      <c r="AL42" s="105"/>
      <c r="AM42" s="105"/>
      <c r="AN42" s="105"/>
      <c r="AO42" s="105"/>
      <c r="AP42" s="103"/>
      <c r="AQ42" s="103"/>
      <c r="AR42" s="75"/>
      <c r="AS42" s="77"/>
      <c r="AT42" s="75"/>
      <c r="BK42" s="75"/>
    </row>
    <row r="43" spans="2:63" s="106" customFormat="1" ht="11.65" customHeight="1" x14ac:dyDescent="0.25">
      <c r="B43" s="102"/>
      <c r="C43" s="103"/>
      <c r="D43" s="104"/>
      <c r="E43" s="78"/>
      <c r="F43" s="78"/>
      <c r="G43" s="78"/>
      <c r="H43" s="78"/>
      <c r="I43" s="78"/>
      <c r="J43" s="78"/>
      <c r="K43" s="78"/>
      <c r="L43" s="78"/>
      <c r="M43" s="78"/>
      <c r="N43" s="78"/>
      <c r="O43" s="78"/>
      <c r="P43" s="78"/>
      <c r="Q43" s="78"/>
      <c r="R43" s="78"/>
      <c r="S43" s="78"/>
      <c r="T43" s="78"/>
      <c r="U43" s="103"/>
      <c r="V43" s="103"/>
      <c r="W43" s="78"/>
      <c r="X43" s="78"/>
      <c r="Y43" s="78"/>
      <c r="Z43" s="102"/>
      <c r="AA43" s="75"/>
      <c r="AB43" s="78"/>
      <c r="AC43" s="78"/>
      <c r="AD43" s="78"/>
      <c r="AE43" s="78"/>
      <c r="AF43" s="75"/>
      <c r="AG43" s="75"/>
      <c r="AH43" s="75"/>
      <c r="AI43" s="78"/>
      <c r="AJ43" s="78"/>
      <c r="AK43" s="103"/>
      <c r="AL43" s="105"/>
      <c r="AM43" s="105"/>
      <c r="AN43" s="105"/>
      <c r="AO43" s="105"/>
      <c r="AP43" s="103"/>
      <c r="AQ43" s="103"/>
      <c r="AR43" s="75"/>
      <c r="AS43" s="77"/>
      <c r="AT43" s="75"/>
      <c r="BK43" s="75"/>
    </row>
    <row r="44" spans="2:63" s="106" customFormat="1" ht="11.65" customHeight="1" x14ac:dyDescent="0.25">
      <c r="B44" s="102"/>
      <c r="C44" s="103"/>
      <c r="D44" s="104"/>
      <c r="E44" s="78"/>
      <c r="F44" s="78"/>
      <c r="G44" s="78"/>
      <c r="H44" s="78"/>
      <c r="I44" s="78"/>
      <c r="J44" s="78"/>
      <c r="K44" s="78"/>
      <c r="L44" s="78"/>
      <c r="M44" s="78"/>
      <c r="N44" s="78"/>
      <c r="O44" s="78"/>
      <c r="P44" s="78"/>
      <c r="Q44" s="78"/>
      <c r="R44" s="78"/>
      <c r="S44" s="78"/>
      <c r="T44" s="78"/>
      <c r="U44" s="103"/>
      <c r="V44" s="103"/>
      <c r="W44" s="78"/>
      <c r="X44" s="78"/>
      <c r="Y44" s="78"/>
      <c r="Z44" s="102"/>
      <c r="AA44" s="75"/>
      <c r="AB44" s="78"/>
      <c r="AC44" s="78"/>
      <c r="AD44" s="78"/>
      <c r="AE44" s="78"/>
      <c r="AF44" s="75"/>
      <c r="AG44" s="75"/>
      <c r="AH44" s="75"/>
      <c r="AI44" s="78"/>
      <c r="AJ44" s="78"/>
      <c r="AK44" s="103"/>
      <c r="AL44" s="105"/>
      <c r="AM44" s="105"/>
      <c r="AN44" s="105"/>
      <c r="AO44" s="105"/>
      <c r="AP44" s="103"/>
      <c r="AQ44" s="103"/>
      <c r="AR44" s="75"/>
      <c r="AS44" s="77"/>
      <c r="AT44" s="75"/>
      <c r="BK44" s="75"/>
    </row>
    <row r="45" spans="2:63" s="106" customFormat="1" ht="11.65" customHeight="1" x14ac:dyDescent="0.25">
      <c r="B45" s="102"/>
      <c r="C45" s="103"/>
      <c r="D45" s="104"/>
      <c r="E45" s="78"/>
      <c r="F45" s="78"/>
      <c r="G45" s="78"/>
      <c r="H45" s="78"/>
      <c r="I45" s="78"/>
      <c r="J45" s="78"/>
      <c r="K45" s="78"/>
      <c r="L45" s="78"/>
      <c r="M45" s="78"/>
      <c r="N45" s="78"/>
      <c r="O45" s="78"/>
      <c r="P45" s="78"/>
      <c r="Q45" s="78"/>
      <c r="R45" s="78"/>
      <c r="S45" s="78"/>
      <c r="T45" s="78"/>
      <c r="U45" s="103"/>
      <c r="V45" s="103"/>
      <c r="W45" s="78"/>
      <c r="X45" s="78"/>
      <c r="Y45" s="78"/>
      <c r="Z45" s="102"/>
      <c r="AA45" s="75"/>
      <c r="AB45" s="78"/>
      <c r="AC45" s="78"/>
      <c r="AD45" s="78"/>
      <c r="AE45" s="78"/>
      <c r="AF45" s="75"/>
      <c r="AG45" s="75"/>
      <c r="AH45" s="75"/>
      <c r="AI45" s="78"/>
      <c r="AJ45" s="78"/>
      <c r="AK45" s="103"/>
      <c r="AL45" s="105"/>
      <c r="AM45" s="105"/>
      <c r="AN45" s="105"/>
      <c r="AO45" s="105"/>
      <c r="AP45" s="103"/>
      <c r="AQ45" s="103"/>
      <c r="AR45" s="75"/>
      <c r="AS45" s="77"/>
      <c r="AT45" s="75"/>
      <c r="BK45" s="75"/>
    </row>
    <row r="46" spans="2:63" s="106" customFormat="1" ht="11.65" customHeight="1" x14ac:dyDescent="0.25">
      <c r="B46" s="102"/>
      <c r="C46" s="103"/>
      <c r="D46" s="104"/>
      <c r="E46" s="78"/>
      <c r="F46" s="78"/>
      <c r="G46" s="78"/>
      <c r="H46" s="78"/>
      <c r="I46" s="78"/>
      <c r="J46" s="78"/>
      <c r="K46" s="78"/>
      <c r="L46" s="78"/>
      <c r="M46" s="78"/>
      <c r="N46" s="78"/>
      <c r="O46" s="78"/>
      <c r="P46" s="78"/>
      <c r="Q46" s="78"/>
      <c r="R46" s="78"/>
      <c r="S46" s="78"/>
      <c r="T46" s="78"/>
      <c r="U46" s="103"/>
      <c r="V46" s="103"/>
      <c r="W46" s="78"/>
      <c r="X46" s="78"/>
      <c r="Y46" s="78"/>
      <c r="Z46" s="102"/>
      <c r="AA46" s="75"/>
      <c r="AB46" s="78"/>
      <c r="AC46" s="78"/>
      <c r="AD46" s="78"/>
      <c r="AE46" s="78"/>
      <c r="AF46" s="75"/>
      <c r="AG46" s="75"/>
      <c r="AH46" s="75"/>
      <c r="AI46" s="78"/>
      <c r="AJ46" s="78"/>
      <c r="AK46" s="103"/>
      <c r="AL46" s="105"/>
      <c r="AM46" s="105"/>
      <c r="AN46" s="105"/>
      <c r="AO46" s="105"/>
      <c r="AP46" s="103"/>
      <c r="AQ46" s="103"/>
      <c r="AR46" s="75"/>
      <c r="AS46" s="77"/>
      <c r="AT46" s="75"/>
      <c r="BK46" s="75"/>
    </row>
    <row r="47" spans="2:63" s="106" customFormat="1" ht="11.65" customHeight="1" x14ac:dyDescent="0.25">
      <c r="B47" s="102"/>
      <c r="C47" s="103"/>
      <c r="D47" s="104"/>
      <c r="E47" s="78"/>
      <c r="F47" s="78"/>
      <c r="G47" s="78"/>
      <c r="H47" s="78"/>
      <c r="I47" s="78"/>
      <c r="J47" s="78"/>
      <c r="K47" s="78"/>
      <c r="L47" s="78"/>
      <c r="M47" s="78"/>
      <c r="N47" s="78"/>
      <c r="O47" s="78"/>
      <c r="P47" s="78"/>
      <c r="Q47" s="78"/>
      <c r="R47" s="78"/>
      <c r="S47" s="78"/>
      <c r="T47" s="78"/>
      <c r="U47" s="103"/>
      <c r="V47" s="103"/>
      <c r="W47" s="78"/>
      <c r="X47" s="78"/>
      <c r="Y47" s="78"/>
      <c r="Z47" s="102"/>
      <c r="AA47" s="75"/>
      <c r="AB47" s="78"/>
      <c r="AC47" s="78"/>
      <c r="AD47" s="78"/>
      <c r="AE47" s="78"/>
      <c r="AF47" s="75"/>
      <c r="AG47" s="75"/>
      <c r="AH47" s="75"/>
      <c r="AI47" s="78"/>
      <c r="AJ47" s="78"/>
      <c r="AK47" s="103"/>
      <c r="AL47" s="105"/>
      <c r="AM47" s="105"/>
      <c r="AN47" s="105"/>
      <c r="AO47" s="105"/>
      <c r="AP47" s="103"/>
      <c r="AQ47" s="103"/>
      <c r="AR47" s="75"/>
      <c r="AS47" s="77"/>
      <c r="AT47" s="75"/>
      <c r="BK47" s="75"/>
    </row>
    <row r="48" spans="2:63" ht="12.75" customHeight="1" x14ac:dyDescent="0.25">
      <c r="AS48" s="77"/>
    </row>
    <row r="49" spans="45:45" ht="12.75" customHeight="1" x14ac:dyDescent="0.25">
      <c r="AS49" s="77"/>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1">
    <dataValidation type="list" operator="equal" allowBlank="1" showErrorMessage="1" sqref="AP27:AQ4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B13:AB49">
      <formula1>"Alcaldía Local,Central,Sectorial,"</formula1>
      <formula2>0</formula2>
    </dataValidation>
    <dataValidation type="list" operator="equal" allowBlank="1" showErrorMessage="1" sqref="AC13:AC49">
      <formula1>"Coeficiente,Índice o razón,Porcentaje,Tasa,Valor absoluto"</formula1>
      <formula2>0</formula2>
    </dataValidation>
    <dataValidation type="list" operator="equal" allowBlank="1" showErrorMessage="1" sqref="AD13:AD49">
      <formula1>"Diario,Semanal,Mensual,Bimestral ,Trimestral,Semestral ,Anual"</formula1>
      <formula2>0</formula2>
    </dataValidation>
    <dataValidation type="list" operator="equal" allowBlank="1" showErrorMessage="1" sqref="AE13:AE49">
      <formula1>"Alta ,Media ,Baja"</formula1>
      <formula2>0</formula2>
    </dataValidation>
    <dataValidation type="list" operator="equal" allowBlank="1" showErrorMessage="1" sqref="AI13:AI49">
      <formula1>"Gestión"</formula1>
      <formula2>0</formula2>
    </dataValidation>
    <dataValidation type="list" operator="equal" allowBlank="1" showErrorMessage="1" sqref="AJ13:AJ49">
      <formula1>",Distrital ,Dsitrital-Rural ,Distrital- Urbano,Entidad ,Localidad,UPZ,Departamental,Regional,Nacional"</formula1>
      <formula2>0</formula2>
    </dataValidation>
    <dataValidation type="list" operator="equal" allowBlank="1" showErrorMessage="1" sqref="Z27:Z49">
      <formula1>"Eficacia,Eficiencia,Efectividad,"</formula1>
      <formula2>0</formula2>
    </dataValidation>
    <dataValidation operator="equal" allowBlank="1" showErrorMessage="1" sqref="AK7">
      <formula1>0</formula1>
      <formula2>0</formula2>
    </dataValidation>
    <dataValidation type="list" operator="equal" allowBlank="1" showErrorMessage="1" sqref="AK27:AK4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R20:AS20">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CPAD\OAP\POA\[1.3 OCI 13-01.22.xlsx]datos'!#REF!</xm:f>
          </x14:formula1>
          <xm:sqref>AO13:AO26 AK13:AK26</xm:sqref>
        </x14:dataValidation>
        <x14:dataValidation type="list" operator="equal" allowBlank="1" showErrorMessage="1">
          <x14:formula1>
            <xm:f>'D:\AAA SDSCJ CPAD\OAP\POA\[1.3 OCI 13-01.22.xlsx]datos'!#REF!</xm:f>
          </x14:formula1>
          <xm:sqref>AP13:AQ26</xm:sqref>
        </x14:dataValidation>
        <x14:dataValidation type="list" errorStyle="information" operator="equal" showInputMessage="1" showErrorMessage="1" prompt="Escoja el Proceso del Menú desplegable">
          <x14:formula1>
            <xm:f>'D:\AAA SDSCJ CPAD\OAP\POA\[1.3 OCI 13-01.22.xlsx]datos'!#REF!</xm:f>
          </x14:formula1>
          <xm:sqref>D7:Z7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39"/>
  <sheetViews>
    <sheetView showGridLines="0" topLeftCell="B1" zoomScale="70" zoomScaleNormal="70" workbookViewId="0">
      <selection activeCell="B9" sqref="B9:AT9"/>
    </sheetView>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8.425781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6" width="22.85546875" style="106" customWidth="1"/>
    <col min="47" max="48" width="20.5703125" style="106" hidden="1" customWidth="1"/>
    <col min="49" max="49" width="43.42578125" style="106" hidden="1" customWidth="1"/>
    <col min="50" max="50" width="33.7109375" style="76" hidden="1" customWidth="1"/>
    <col min="51" max="54" width="20.5703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77"/>
  </cols>
  <sheetData>
    <row r="1" spans="2:251"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c r="AV1" s="71"/>
      <c r="AW1" s="71"/>
      <c r="AX1" s="68"/>
      <c r="AY1" s="68"/>
      <c r="AZ1" s="68"/>
      <c r="BA1" s="68"/>
      <c r="BB1" s="68"/>
      <c r="BC1" s="68"/>
      <c r="BD1" s="68"/>
      <c r="BE1" s="68"/>
      <c r="BF1" s="68"/>
      <c r="BG1" s="68"/>
      <c r="BH1" s="68"/>
      <c r="BI1" s="68"/>
      <c r="BJ1" s="68"/>
      <c r="BK1" s="70"/>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2:251" ht="12" customHeight="1" x14ac:dyDescent="0.25">
      <c r="B2" s="718"/>
      <c r="C2" s="735" t="s">
        <v>0</v>
      </c>
      <c r="D2" s="735"/>
      <c r="E2" s="735"/>
      <c r="F2" s="735"/>
      <c r="G2" s="735"/>
      <c r="H2" s="735"/>
      <c r="I2" s="735"/>
      <c r="J2" s="735"/>
      <c r="K2" s="735"/>
      <c r="L2" s="735"/>
      <c r="M2" s="735"/>
      <c r="N2" s="735"/>
      <c r="O2" s="735"/>
      <c r="P2" s="735"/>
      <c r="Q2" s="735"/>
      <c r="R2" s="732" t="s">
        <v>1</v>
      </c>
      <c r="S2" s="732"/>
      <c r="T2" s="732"/>
      <c r="U2" s="732"/>
      <c r="V2" s="732"/>
      <c r="W2" s="732"/>
      <c r="X2" s="732"/>
      <c r="Y2" s="732"/>
      <c r="Z2" s="732"/>
      <c r="AA2" s="732"/>
      <c r="AB2" s="732"/>
      <c r="AC2" s="732"/>
      <c r="AD2" s="732"/>
      <c r="AE2" s="732"/>
      <c r="AF2" s="732"/>
      <c r="AG2" s="732"/>
      <c r="AH2" s="732"/>
      <c r="AI2" s="732"/>
      <c r="AJ2" s="734" t="s">
        <v>2</v>
      </c>
      <c r="AK2" s="734"/>
      <c r="AL2" s="734"/>
      <c r="AM2" s="734"/>
      <c r="AN2" s="734"/>
      <c r="AO2" s="734"/>
      <c r="AP2" s="734"/>
      <c r="AQ2" s="734"/>
      <c r="AR2" s="734"/>
      <c r="AS2" s="734"/>
      <c r="AT2" s="734"/>
      <c r="AU2" s="734"/>
      <c r="AV2" s="735" t="s">
        <v>3</v>
      </c>
      <c r="AW2" s="735"/>
      <c r="AX2" s="735"/>
      <c r="AY2" s="735"/>
      <c r="AZ2" s="735"/>
      <c r="BA2" s="735"/>
      <c r="BB2" s="735"/>
      <c r="BC2" s="735"/>
      <c r="BD2" s="735"/>
      <c r="BE2" s="735"/>
      <c r="BF2" s="735"/>
      <c r="BG2" s="735"/>
      <c r="BH2" s="735"/>
      <c r="BI2" s="735"/>
      <c r="BJ2" s="736"/>
    </row>
    <row r="3" spans="2:251" ht="12" customHeight="1" x14ac:dyDescent="0.25">
      <c r="B3" s="719"/>
      <c r="C3" s="728"/>
      <c r="D3" s="728"/>
      <c r="E3" s="728"/>
      <c r="F3" s="728"/>
      <c r="G3" s="728"/>
      <c r="H3" s="728"/>
      <c r="I3" s="728"/>
      <c r="J3" s="728"/>
      <c r="K3" s="728"/>
      <c r="L3" s="728"/>
      <c r="M3" s="728"/>
      <c r="N3" s="728"/>
      <c r="O3" s="728"/>
      <c r="P3" s="728"/>
      <c r="Q3" s="728"/>
      <c r="R3" s="733"/>
      <c r="S3" s="733"/>
      <c r="T3" s="733"/>
      <c r="U3" s="733"/>
      <c r="V3" s="733"/>
      <c r="W3" s="733"/>
      <c r="X3" s="733"/>
      <c r="Y3" s="733"/>
      <c r="Z3" s="733"/>
      <c r="AA3" s="733"/>
      <c r="AB3" s="733"/>
      <c r="AC3" s="733"/>
      <c r="AD3" s="733"/>
      <c r="AE3" s="733"/>
      <c r="AF3" s="733"/>
      <c r="AG3" s="733"/>
      <c r="AH3" s="733"/>
      <c r="AI3" s="733"/>
      <c r="AJ3" s="737" t="s">
        <v>4</v>
      </c>
      <c r="AK3" s="737"/>
      <c r="AL3" s="737"/>
      <c r="AM3" s="737"/>
      <c r="AN3" s="737"/>
      <c r="AO3" s="737"/>
      <c r="AP3" s="737"/>
      <c r="AQ3" s="737"/>
      <c r="AR3" s="737"/>
      <c r="AS3" s="737"/>
      <c r="AT3" s="737"/>
      <c r="AU3" s="737"/>
      <c r="AV3" s="710">
        <v>3</v>
      </c>
      <c r="AW3" s="710"/>
      <c r="AX3" s="710"/>
      <c r="AY3" s="710"/>
      <c r="AZ3" s="710"/>
      <c r="BA3" s="710"/>
      <c r="BB3" s="710"/>
      <c r="BC3" s="710"/>
      <c r="BD3" s="710"/>
      <c r="BE3" s="710"/>
      <c r="BF3" s="710"/>
      <c r="BG3" s="710"/>
      <c r="BH3" s="710"/>
      <c r="BI3" s="710"/>
      <c r="BJ3" s="711"/>
    </row>
    <row r="4" spans="2:251" ht="12" customHeight="1" x14ac:dyDescent="0.25">
      <c r="B4" s="719"/>
      <c r="C4" s="728"/>
      <c r="D4" s="728"/>
      <c r="E4" s="728"/>
      <c r="F4" s="728"/>
      <c r="G4" s="728"/>
      <c r="H4" s="728"/>
      <c r="I4" s="728"/>
      <c r="J4" s="728"/>
      <c r="K4" s="728"/>
      <c r="L4" s="728"/>
      <c r="M4" s="728"/>
      <c r="N4" s="728"/>
      <c r="O4" s="728"/>
      <c r="P4" s="728"/>
      <c r="Q4" s="728"/>
      <c r="R4" s="733"/>
      <c r="S4" s="733"/>
      <c r="T4" s="733"/>
      <c r="U4" s="733"/>
      <c r="V4" s="733"/>
      <c r="W4" s="733"/>
      <c r="X4" s="733"/>
      <c r="Y4" s="733"/>
      <c r="Z4" s="733"/>
      <c r="AA4" s="733"/>
      <c r="AB4" s="733"/>
      <c r="AC4" s="733"/>
      <c r="AD4" s="733"/>
      <c r="AE4" s="733"/>
      <c r="AF4" s="733"/>
      <c r="AG4" s="733"/>
      <c r="AH4" s="733"/>
      <c r="AI4" s="733"/>
      <c r="AJ4" s="737" t="s">
        <v>5</v>
      </c>
      <c r="AK4" s="737"/>
      <c r="AL4" s="737"/>
      <c r="AM4" s="737"/>
      <c r="AN4" s="737"/>
      <c r="AO4" s="737"/>
      <c r="AP4" s="737"/>
      <c r="AQ4" s="737"/>
      <c r="AR4" s="737"/>
      <c r="AS4" s="737"/>
      <c r="AT4" s="737"/>
      <c r="AU4" s="737"/>
      <c r="AV4" s="738">
        <v>42741</v>
      </c>
      <c r="AW4" s="738"/>
      <c r="AX4" s="738"/>
      <c r="AY4" s="738"/>
      <c r="AZ4" s="738"/>
      <c r="BA4" s="738"/>
      <c r="BB4" s="738"/>
      <c r="BC4" s="738"/>
      <c r="BD4" s="738"/>
      <c r="BE4" s="738"/>
      <c r="BF4" s="738"/>
      <c r="BG4" s="738"/>
      <c r="BH4" s="738"/>
      <c r="BI4" s="738"/>
      <c r="BJ4" s="739"/>
    </row>
    <row r="5" spans="2:251" ht="12" customHeight="1" x14ac:dyDescent="0.25">
      <c r="B5" s="719"/>
      <c r="C5" s="728" t="s">
        <v>6</v>
      </c>
      <c r="D5" s="728"/>
      <c r="E5" s="728"/>
      <c r="F5" s="728"/>
      <c r="G5" s="728"/>
      <c r="H5" s="728"/>
      <c r="I5" s="728"/>
      <c r="J5" s="728"/>
      <c r="K5" s="728"/>
      <c r="L5" s="728"/>
      <c r="M5" s="728"/>
      <c r="N5" s="728"/>
      <c r="O5" s="728"/>
      <c r="P5" s="728"/>
      <c r="Q5" s="728"/>
      <c r="R5" s="733" t="s">
        <v>7</v>
      </c>
      <c r="S5" s="733"/>
      <c r="T5" s="733"/>
      <c r="U5" s="733"/>
      <c r="V5" s="733"/>
      <c r="W5" s="733"/>
      <c r="X5" s="733"/>
      <c r="Y5" s="733"/>
      <c r="Z5" s="733"/>
      <c r="AA5" s="733"/>
      <c r="AB5" s="733"/>
      <c r="AC5" s="733"/>
      <c r="AD5" s="733"/>
      <c r="AE5" s="733"/>
      <c r="AF5" s="733"/>
      <c r="AG5" s="733"/>
      <c r="AH5" s="733"/>
      <c r="AI5" s="733"/>
      <c r="AJ5" s="737" t="s">
        <v>8</v>
      </c>
      <c r="AK5" s="737"/>
      <c r="AL5" s="737"/>
      <c r="AM5" s="737"/>
      <c r="AN5" s="737"/>
      <c r="AO5" s="737"/>
      <c r="AP5" s="737"/>
      <c r="AQ5" s="737"/>
      <c r="AR5" s="737"/>
      <c r="AS5" s="737"/>
      <c r="AT5" s="737"/>
      <c r="AU5" s="737"/>
      <c r="AV5" s="710" t="s">
        <v>9</v>
      </c>
      <c r="AW5" s="710"/>
      <c r="AX5" s="710"/>
      <c r="AY5" s="710"/>
      <c r="AZ5" s="710"/>
      <c r="BA5" s="710"/>
      <c r="BB5" s="710"/>
      <c r="BC5" s="710"/>
      <c r="BD5" s="710"/>
      <c r="BE5" s="710"/>
      <c r="BF5" s="710"/>
      <c r="BG5" s="710"/>
      <c r="BH5" s="710"/>
      <c r="BI5" s="710"/>
      <c r="BJ5" s="711"/>
    </row>
    <row r="6" spans="2:251" ht="12" customHeight="1" x14ac:dyDescent="0.25">
      <c r="B6" s="719"/>
      <c r="C6" s="728"/>
      <c r="D6" s="728"/>
      <c r="E6" s="728"/>
      <c r="F6" s="728"/>
      <c r="G6" s="728"/>
      <c r="H6" s="728"/>
      <c r="I6" s="728"/>
      <c r="J6" s="728"/>
      <c r="K6" s="728"/>
      <c r="L6" s="728"/>
      <c r="M6" s="728"/>
      <c r="N6" s="728"/>
      <c r="O6" s="728"/>
      <c r="P6" s="728"/>
      <c r="Q6" s="728"/>
      <c r="R6" s="733"/>
      <c r="S6" s="733"/>
      <c r="T6" s="733"/>
      <c r="U6" s="733"/>
      <c r="V6" s="733"/>
      <c r="W6" s="733"/>
      <c r="X6" s="733"/>
      <c r="Y6" s="733"/>
      <c r="Z6" s="733"/>
      <c r="AA6" s="733"/>
      <c r="AB6" s="733"/>
      <c r="AC6" s="733"/>
      <c r="AD6" s="733"/>
      <c r="AE6" s="733"/>
      <c r="AF6" s="733"/>
      <c r="AG6" s="733"/>
      <c r="AH6" s="733"/>
      <c r="AI6" s="733"/>
      <c r="AJ6" s="737"/>
      <c r="AK6" s="737"/>
      <c r="AL6" s="737"/>
      <c r="AM6" s="737"/>
      <c r="AN6" s="737"/>
      <c r="AO6" s="737"/>
      <c r="AP6" s="737"/>
      <c r="AQ6" s="737"/>
      <c r="AR6" s="737"/>
      <c r="AS6" s="737"/>
      <c r="AT6" s="737"/>
      <c r="AU6" s="737"/>
      <c r="AV6" s="710"/>
      <c r="AW6" s="710"/>
      <c r="AX6" s="710"/>
      <c r="AY6" s="710"/>
      <c r="AZ6" s="710"/>
      <c r="BA6" s="710"/>
      <c r="BB6" s="710"/>
      <c r="BC6" s="710"/>
      <c r="BD6" s="710"/>
      <c r="BE6" s="710"/>
      <c r="BF6" s="710"/>
      <c r="BG6" s="710"/>
      <c r="BH6" s="710"/>
      <c r="BI6" s="710"/>
      <c r="BJ6" s="711"/>
    </row>
    <row r="7" spans="2:251" s="79" customFormat="1" ht="25.5" customHeight="1" x14ac:dyDescent="0.25">
      <c r="B7" s="740" t="s">
        <v>10</v>
      </c>
      <c r="C7" s="741"/>
      <c r="D7" s="727" t="s">
        <v>1123</v>
      </c>
      <c r="E7" s="727"/>
      <c r="F7" s="727"/>
      <c r="G7" s="727"/>
      <c r="H7" s="727"/>
      <c r="I7" s="727"/>
      <c r="J7" s="727"/>
      <c r="K7" s="727"/>
      <c r="L7" s="727"/>
      <c r="M7" s="727"/>
      <c r="N7" s="727"/>
      <c r="O7" s="727"/>
      <c r="P7" s="727"/>
      <c r="Q7" s="727"/>
      <c r="R7" s="727"/>
      <c r="S7" s="727"/>
      <c r="T7" s="727"/>
      <c r="U7" s="727"/>
      <c r="V7" s="727"/>
      <c r="W7" s="727"/>
      <c r="X7" s="727"/>
      <c r="Y7" s="727"/>
      <c r="Z7" s="727"/>
      <c r="AA7" s="727" t="s">
        <v>12</v>
      </c>
      <c r="AB7" s="727"/>
      <c r="AC7" s="747" t="s">
        <v>1120</v>
      </c>
      <c r="AD7" s="747"/>
      <c r="AE7" s="747"/>
      <c r="AF7" s="747"/>
      <c r="AG7" s="747"/>
      <c r="AH7" s="747"/>
      <c r="AI7" s="747"/>
      <c r="AJ7" s="747"/>
      <c r="AK7" s="727" t="s">
        <v>14</v>
      </c>
      <c r="AL7" s="727"/>
      <c r="AM7" s="745" t="s">
        <v>1121</v>
      </c>
      <c r="AN7" s="745"/>
      <c r="AO7" s="745"/>
      <c r="AP7" s="745"/>
      <c r="AQ7" s="745"/>
      <c r="AR7" s="745"/>
      <c r="AS7" s="745"/>
      <c r="AT7" s="745"/>
      <c r="AU7" s="716"/>
      <c r="AV7" s="716"/>
      <c r="AW7" s="716"/>
      <c r="AX7" s="716"/>
      <c r="AY7" s="716"/>
      <c r="AZ7" s="716"/>
      <c r="BA7" s="716"/>
      <c r="BB7" s="716"/>
      <c r="BC7" s="716"/>
      <c r="BD7" s="716"/>
      <c r="BE7" s="716"/>
      <c r="BF7" s="716"/>
      <c r="BG7" s="716"/>
      <c r="BH7" s="716"/>
      <c r="BI7" s="716"/>
      <c r="BJ7" s="717"/>
      <c r="BK7" s="78"/>
    </row>
    <row r="8" spans="2:251" s="79" customFormat="1" ht="25.5" customHeight="1" x14ac:dyDescent="0.25">
      <c r="B8" s="740" t="s">
        <v>16</v>
      </c>
      <c r="C8" s="741"/>
      <c r="D8" s="745" t="s">
        <v>1122</v>
      </c>
      <c r="E8" s="745"/>
      <c r="F8" s="745"/>
      <c r="G8" s="745"/>
      <c r="H8" s="745"/>
      <c r="I8" s="745"/>
      <c r="J8" s="745"/>
      <c r="K8" s="745"/>
      <c r="L8" s="745"/>
      <c r="M8" s="745"/>
      <c r="N8" s="745"/>
      <c r="O8" s="745"/>
      <c r="P8" s="745"/>
      <c r="Q8" s="745"/>
      <c r="R8" s="745"/>
      <c r="S8" s="745"/>
      <c r="T8" s="745"/>
      <c r="U8" s="745"/>
      <c r="V8" s="745"/>
      <c r="W8" s="745"/>
      <c r="X8" s="745"/>
      <c r="Y8" s="745"/>
      <c r="Z8" s="745"/>
      <c r="AA8" s="745"/>
      <c r="AB8" s="745"/>
      <c r="AC8" s="745"/>
      <c r="AD8" s="745"/>
      <c r="AE8" s="745"/>
      <c r="AF8" s="745"/>
      <c r="AG8" s="745"/>
      <c r="AH8" s="745"/>
      <c r="AI8" s="745"/>
      <c r="AJ8" s="745"/>
      <c r="AK8" s="745"/>
      <c r="AL8" s="745"/>
      <c r="AM8" s="110" t="s">
        <v>18</v>
      </c>
      <c r="AN8" s="726">
        <v>44568</v>
      </c>
      <c r="AO8" s="727"/>
      <c r="AP8" s="727"/>
      <c r="AQ8" s="727"/>
      <c r="AR8" s="727"/>
      <c r="AS8" s="727"/>
      <c r="AT8" s="727"/>
      <c r="AU8" s="716"/>
      <c r="AV8" s="716"/>
      <c r="AW8" s="716"/>
      <c r="AX8" s="716"/>
      <c r="AY8" s="716"/>
      <c r="AZ8" s="716"/>
      <c r="BA8" s="716"/>
      <c r="BB8" s="716"/>
      <c r="BC8" s="716"/>
      <c r="BD8" s="716"/>
      <c r="BE8" s="716"/>
      <c r="BF8" s="716"/>
      <c r="BG8" s="716"/>
      <c r="BH8" s="716"/>
      <c r="BI8" s="716"/>
      <c r="BJ8" s="717"/>
      <c r="BK8" s="78"/>
    </row>
    <row r="9" spans="2:251" s="79" customFormat="1" ht="25.5" customHeight="1" x14ac:dyDescent="0.25">
      <c r="B9" s="740" t="s">
        <v>176</v>
      </c>
      <c r="C9" s="741"/>
      <c r="D9" s="741"/>
      <c r="E9" s="741"/>
      <c r="F9" s="741"/>
      <c r="G9" s="741"/>
      <c r="H9" s="741"/>
      <c r="I9" s="741"/>
      <c r="J9" s="741"/>
      <c r="K9" s="741"/>
      <c r="L9" s="741"/>
      <c r="M9" s="741"/>
      <c r="N9" s="741"/>
      <c r="O9" s="741"/>
      <c r="P9" s="741"/>
      <c r="Q9" s="741"/>
      <c r="R9" s="741"/>
      <c r="S9" s="741"/>
      <c r="T9" s="741"/>
      <c r="U9" s="741"/>
      <c r="V9" s="741"/>
      <c r="W9" s="741"/>
      <c r="X9" s="741"/>
      <c r="Y9" s="741"/>
      <c r="Z9" s="741"/>
      <c r="AA9" s="741"/>
      <c r="AB9" s="741"/>
      <c r="AC9" s="741"/>
      <c r="AD9" s="741"/>
      <c r="AE9" s="741"/>
      <c r="AF9" s="741"/>
      <c r="AG9" s="741"/>
      <c r="AH9" s="741"/>
      <c r="AI9" s="741"/>
      <c r="AJ9" s="741"/>
      <c r="AK9" s="741"/>
      <c r="AL9" s="741"/>
      <c r="AM9" s="741"/>
      <c r="AN9" s="741"/>
      <c r="AO9" s="741"/>
      <c r="AP9" s="741"/>
      <c r="AQ9" s="741"/>
      <c r="AR9" s="741"/>
      <c r="AS9" s="741"/>
      <c r="AT9" s="741"/>
      <c r="AU9" s="725" t="s">
        <v>177</v>
      </c>
      <c r="AV9" s="716"/>
      <c r="AW9" s="716"/>
      <c r="AX9" s="716"/>
      <c r="AY9" s="716"/>
      <c r="AZ9" s="716"/>
      <c r="BA9" s="716"/>
      <c r="BB9" s="716"/>
      <c r="BC9" s="716"/>
      <c r="BD9" s="716"/>
      <c r="BE9" s="716"/>
      <c r="BF9" s="716"/>
      <c r="BG9" s="716"/>
      <c r="BH9" s="716"/>
      <c r="BI9" s="716"/>
      <c r="BJ9" s="717"/>
      <c r="BK9" s="78"/>
    </row>
    <row r="10" spans="2:251" s="79" customFormat="1" ht="25.5" customHeight="1" x14ac:dyDescent="0.25">
      <c r="B10" s="740"/>
      <c r="C10" s="741"/>
      <c r="D10" s="741"/>
      <c r="E10" s="741" t="s">
        <v>19</v>
      </c>
      <c r="F10" s="741"/>
      <c r="G10" s="741"/>
      <c r="H10" s="741"/>
      <c r="I10" s="741"/>
      <c r="J10" s="741"/>
      <c r="K10" s="741"/>
      <c r="L10" s="741"/>
      <c r="M10" s="741"/>
      <c r="N10" s="741"/>
      <c r="O10" s="741"/>
      <c r="P10" s="741"/>
      <c r="Q10" s="741"/>
      <c r="R10" s="741"/>
      <c r="S10" s="741"/>
      <c r="T10" s="741"/>
      <c r="U10" s="741" t="s">
        <v>20</v>
      </c>
      <c r="V10" s="741"/>
      <c r="W10" s="741"/>
      <c r="X10" s="741"/>
      <c r="Y10" s="741"/>
      <c r="Z10" s="741"/>
      <c r="AA10" s="741"/>
      <c r="AB10" s="741"/>
      <c r="AC10" s="741"/>
      <c r="AD10" s="741"/>
      <c r="AE10" s="741"/>
      <c r="AF10" s="741"/>
      <c r="AG10" s="741"/>
      <c r="AH10" s="741"/>
      <c r="AI10" s="741"/>
      <c r="AJ10" s="741"/>
      <c r="AK10" s="741"/>
      <c r="AL10" s="741"/>
      <c r="AM10" s="741"/>
      <c r="AN10" s="741"/>
      <c r="AO10" s="741"/>
      <c r="AP10" s="741"/>
      <c r="AQ10" s="741"/>
      <c r="AR10" s="741"/>
      <c r="AS10" s="741"/>
      <c r="AT10" s="741"/>
      <c r="AU10" s="716"/>
      <c r="AV10" s="716"/>
      <c r="AW10" s="716"/>
      <c r="AX10" s="716"/>
      <c r="AY10" s="716"/>
      <c r="AZ10" s="716"/>
      <c r="BA10" s="716"/>
      <c r="BB10" s="716"/>
      <c r="BC10" s="716"/>
      <c r="BD10" s="716"/>
      <c r="BE10" s="716"/>
      <c r="BF10" s="716"/>
      <c r="BG10" s="716"/>
      <c r="BH10" s="716"/>
      <c r="BI10" s="716"/>
      <c r="BJ10" s="717"/>
      <c r="BK10" s="78"/>
    </row>
    <row r="11" spans="2:251" s="81" customFormat="1" ht="22.5" customHeight="1" x14ac:dyDescent="0.25">
      <c r="B11" s="740" t="s">
        <v>21</v>
      </c>
      <c r="C11" s="741" t="s">
        <v>22</v>
      </c>
      <c r="D11" s="741" t="s">
        <v>23</v>
      </c>
      <c r="E11" s="741" t="s">
        <v>24</v>
      </c>
      <c r="F11" s="741"/>
      <c r="G11" s="741"/>
      <c r="H11" s="741" t="s">
        <v>25</v>
      </c>
      <c r="I11" s="741"/>
      <c r="J11" s="741"/>
      <c r="K11" s="741" t="s">
        <v>26</v>
      </c>
      <c r="L11" s="741"/>
      <c r="M11" s="741"/>
      <c r="N11" s="741" t="s">
        <v>27</v>
      </c>
      <c r="O11" s="741"/>
      <c r="P11" s="741"/>
      <c r="Q11" s="741" t="s">
        <v>28</v>
      </c>
      <c r="R11" s="741"/>
      <c r="S11" s="741"/>
      <c r="T11" s="111" t="s">
        <v>29</v>
      </c>
      <c r="U11" s="741" t="s">
        <v>30</v>
      </c>
      <c r="V11" s="741" t="s">
        <v>31</v>
      </c>
      <c r="W11" s="741" t="s">
        <v>32</v>
      </c>
      <c r="X11" s="741" t="s">
        <v>33</v>
      </c>
      <c r="Y11" s="741"/>
      <c r="Z11" s="742" t="s">
        <v>34</v>
      </c>
      <c r="AA11" s="741" t="s">
        <v>35</v>
      </c>
      <c r="AB11" s="741" t="s">
        <v>36</v>
      </c>
      <c r="AC11" s="741" t="s">
        <v>37</v>
      </c>
      <c r="AD11" s="741" t="s">
        <v>38</v>
      </c>
      <c r="AE11" s="741" t="s">
        <v>39</v>
      </c>
      <c r="AF11" s="741" t="s">
        <v>40</v>
      </c>
      <c r="AG11" s="741"/>
      <c r="AH11" s="741"/>
      <c r="AI11" s="741" t="s">
        <v>41</v>
      </c>
      <c r="AJ11" s="741" t="s">
        <v>42</v>
      </c>
      <c r="AK11" s="741" t="s">
        <v>43</v>
      </c>
      <c r="AL11" s="741"/>
      <c r="AM11" s="741"/>
      <c r="AN11" s="741"/>
      <c r="AO11" s="741"/>
      <c r="AP11" s="741"/>
      <c r="AQ11" s="741"/>
      <c r="AR11" s="725" t="s">
        <v>44</v>
      </c>
      <c r="AS11" s="741" t="s">
        <v>45</v>
      </c>
      <c r="AT11" s="741" t="s">
        <v>46</v>
      </c>
      <c r="AU11" s="743" t="s">
        <v>47</v>
      </c>
      <c r="AV11" s="743" t="s">
        <v>47</v>
      </c>
      <c r="AW11" s="743" t="s">
        <v>47</v>
      </c>
      <c r="AX11" s="743" t="s">
        <v>47</v>
      </c>
      <c r="AY11" s="743" t="s">
        <v>48</v>
      </c>
      <c r="AZ11" s="743" t="s">
        <v>47</v>
      </c>
      <c r="BA11" s="743" t="s">
        <v>47</v>
      </c>
      <c r="BB11" s="743" t="s">
        <v>47</v>
      </c>
      <c r="BC11" s="743" t="s">
        <v>49</v>
      </c>
      <c r="BD11" s="743" t="s">
        <v>49</v>
      </c>
      <c r="BE11" s="743" t="s">
        <v>49</v>
      </c>
      <c r="BF11" s="743" t="s">
        <v>49</v>
      </c>
      <c r="BG11" s="743" t="s">
        <v>50</v>
      </c>
      <c r="BH11" s="743" t="s">
        <v>49</v>
      </c>
      <c r="BI11" s="743" t="s">
        <v>49</v>
      </c>
      <c r="BJ11" s="744" t="s">
        <v>49</v>
      </c>
      <c r="BK11" s="80"/>
    </row>
    <row r="12" spans="2:251" s="81" customFormat="1" ht="30" customHeight="1" x14ac:dyDescent="0.25">
      <c r="B12" s="740"/>
      <c r="C12" s="741"/>
      <c r="D12" s="741"/>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6.25E-2</v>
      </c>
      <c r="U12" s="741"/>
      <c r="V12" s="741"/>
      <c r="W12" s="741"/>
      <c r="X12" s="112" t="s">
        <v>54</v>
      </c>
      <c r="Y12" s="112" t="s">
        <v>55</v>
      </c>
      <c r="Z12" s="742"/>
      <c r="AA12" s="741"/>
      <c r="AB12" s="741"/>
      <c r="AC12" s="741"/>
      <c r="AD12" s="741"/>
      <c r="AE12" s="741"/>
      <c r="AF12" s="112" t="s">
        <v>56</v>
      </c>
      <c r="AG12" s="112" t="s">
        <v>57</v>
      </c>
      <c r="AH12" s="112" t="s">
        <v>58</v>
      </c>
      <c r="AI12" s="741"/>
      <c r="AJ12" s="741"/>
      <c r="AK12" s="112" t="s">
        <v>59</v>
      </c>
      <c r="AL12" s="112" t="s">
        <v>60</v>
      </c>
      <c r="AM12" s="112" t="s">
        <v>61</v>
      </c>
      <c r="AN12" s="112" t="s">
        <v>62</v>
      </c>
      <c r="AO12" s="112" t="s">
        <v>63</v>
      </c>
      <c r="AP12" s="112" t="s">
        <v>64</v>
      </c>
      <c r="AQ12" s="112" t="s">
        <v>65</v>
      </c>
      <c r="AR12" s="725"/>
      <c r="AS12" s="741"/>
      <c r="AT12" s="741"/>
      <c r="AU12" s="114" t="s">
        <v>66</v>
      </c>
      <c r="AV12" s="114" t="s">
        <v>67</v>
      </c>
      <c r="AW12" s="114" t="s">
        <v>68</v>
      </c>
      <c r="AX12" s="114" t="s">
        <v>69</v>
      </c>
      <c r="AY12" s="114" t="s">
        <v>66</v>
      </c>
      <c r="AZ12" s="114" t="s">
        <v>67</v>
      </c>
      <c r="BA12" s="114" t="s">
        <v>68</v>
      </c>
      <c r="BB12" s="114" t="s">
        <v>69</v>
      </c>
      <c r="BC12" s="114" t="s">
        <v>66</v>
      </c>
      <c r="BD12" s="114" t="s">
        <v>67</v>
      </c>
      <c r="BE12" s="114" t="s">
        <v>68</v>
      </c>
      <c r="BF12" s="114" t="s">
        <v>69</v>
      </c>
      <c r="BG12" s="114" t="s">
        <v>66</v>
      </c>
      <c r="BH12" s="114" t="s">
        <v>67</v>
      </c>
      <c r="BI12" s="114" t="s">
        <v>68</v>
      </c>
      <c r="BJ12" s="115" t="s">
        <v>70</v>
      </c>
      <c r="BK12" s="80"/>
    </row>
    <row r="13" spans="2:251" s="136" customFormat="1" ht="92.25" customHeight="1" x14ac:dyDescent="0.25">
      <c r="B13" s="116">
        <v>1</v>
      </c>
      <c r="C13" s="117" t="s">
        <v>274</v>
      </c>
      <c r="D13" s="118">
        <v>0.25</v>
      </c>
      <c r="E13" s="119">
        <v>0</v>
      </c>
      <c r="F13" s="120">
        <v>0</v>
      </c>
      <c r="G13" s="121">
        <v>0</v>
      </c>
      <c r="H13" s="120">
        <v>0.5</v>
      </c>
      <c r="I13" s="120"/>
      <c r="J13" s="121">
        <f>IF(ISERROR(I13/H13),"",(I13/H13))</f>
        <v>0</v>
      </c>
      <c r="K13" s="120">
        <v>0</v>
      </c>
      <c r="L13" s="120"/>
      <c r="M13" s="121" t="str">
        <f>IF(ISERROR(L13/K13),"",(L13/K13))</f>
        <v/>
      </c>
      <c r="N13" s="120">
        <v>0.5</v>
      </c>
      <c r="O13" s="120"/>
      <c r="P13" s="121">
        <f>IF(ISERROR(O13/N13),"",(O13/N13))</f>
        <v>0</v>
      </c>
      <c r="Q13" s="120">
        <v>1</v>
      </c>
      <c r="R13" s="119">
        <f t="shared" ref="R13" si="0">SUM(F13,I13,L13,O13)</f>
        <v>0</v>
      </c>
      <c r="S13" s="122">
        <f>IF((IF(ISERROR(R13/Q13),0,(R13/Q13)))&gt;1,1,(IF(ISERROR(R13/Q13),0,(R13/Q13))))</f>
        <v>0</v>
      </c>
      <c r="T13" s="122">
        <f>S13*D13</f>
        <v>0</v>
      </c>
      <c r="U13" s="117" t="s">
        <v>275</v>
      </c>
      <c r="V13" s="117" t="s">
        <v>276</v>
      </c>
      <c r="W13" s="121" t="s">
        <v>277</v>
      </c>
      <c r="X13" s="123" t="s">
        <v>278</v>
      </c>
      <c r="Y13" s="123" t="s">
        <v>279</v>
      </c>
      <c r="Z13" s="124" t="s">
        <v>77</v>
      </c>
      <c r="AA13" s="121" t="s">
        <v>280</v>
      </c>
      <c r="AB13" s="124" t="s">
        <v>79</v>
      </c>
      <c r="AC13" s="124" t="s">
        <v>185</v>
      </c>
      <c r="AD13" s="124" t="s">
        <v>186</v>
      </c>
      <c r="AE13" s="124" t="s">
        <v>81</v>
      </c>
      <c r="AF13" s="125" t="s">
        <v>281</v>
      </c>
      <c r="AG13" s="125">
        <v>2022</v>
      </c>
      <c r="AH13" s="125" t="s">
        <v>281</v>
      </c>
      <c r="AI13" s="124" t="s">
        <v>83</v>
      </c>
      <c r="AJ13" s="124" t="s">
        <v>84</v>
      </c>
      <c r="AK13" s="117" t="s">
        <v>85</v>
      </c>
      <c r="AL13" s="126" t="s">
        <v>281</v>
      </c>
      <c r="AM13" s="127" t="s">
        <v>281</v>
      </c>
      <c r="AN13" s="126" t="s">
        <v>282</v>
      </c>
      <c r="AO13" s="126" t="s">
        <v>86</v>
      </c>
      <c r="AP13" s="126" t="s">
        <v>188</v>
      </c>
      <c r="AQ13" s="126" t="s">
        <v>283</v>
      </c>
      <c r="AR13" s="123" t="s">
        <v>284</v>
      </c>
      <c r="AS13" s="123" t="s">
        <v>285</v>
      </c>
      <c r="AT13" s="128" t="s">
        <v>286</v>
      </c>
      <c r="AU13" s="129">
        <f>E13</f>
        <v>0</v>
      </c>
      <c r="AV13" s="130"/>
      <c r="AW13" s="131"/>
      <c r="AX13" s="131"/>
      <c r="AY13" s="129">
        <f>H13</f>
        <v>0.5</v>
      </c>
      <c r="AZ13" s="132"/>
      <c r="BA13" s="123"/>
      <c r="BB13" s="123"/>
      <c r="BC13" s="130">
        <f>K13</f>
        <v>0</v>
      </c>
      <c r="BD13" s="130"/>
      <c r="BE13" s="131"/>
      <c r="BF13" s="131"/>
      <c r="BG13" s="133">
        <f>N13</f>
        <v>0.5</v>
      </c>
      <c r="BH13" s="129"/>
      <c r="BI13" s="134"/>
      <c r="BJ13" s="135"/>
    </row>
    <row r="14" spans="2:251" s="136" customFormat="1" ht="162.75" customHeight="1" x14ac:dyDescent="0.25">
      <c r="B14" s="116">
        <v>2</v>
      </c>
      <c r="C14" s="117" t="s">
        <v>287</v>
      </c>
      <c r="D14" s="118">
        <v>0.25</v>
      </c>
      <c r="E14" s="120">
        <v>0</v>
      </c>
      <c r="F14" s="120">
        <v>0</v>
      </c>
      <c r="G14" s="121" t="str">
        <f>IF(ISERROR(F14/E14),"",(F14/E14))</f>
        <v/>
      </c>
      <c r="H14" s="137">
        <v>0.25</v>
      </c>
      <c r="I14" s="120">
        <v>0.25</v>
      </c>
      <c r="J14" s="121">
        <f>IF(ISERROR(I14/H14),"",(I14/H14))</f>
        <v>1</v>
      </c>
      <c r="K14" s="120">
        <v>0.5</v>
      </c>
      <c r="L14" s="120"/>
      <c r="M14" s="121">
        <f>IF(ISERROR(L14/K14),"",(L14/K14))</f>
        <v>0</v>
      </c>
      <c r="N14" s="120">
        <v>0.25</v>
      </c>
      <c r="O14" s="120"/>
      <c r="P14" s="121">
        <f>IF(ISERROR(O14/N14),"",(O14/N14))</f>
        <v>0</v>
      </c>
      <c r="Q14" s="120">
        <f t="shared" ref="Q14:R14" si="1">SUM(E14,H14,K14,N14)</f>
        <v>1</v>
      </c>
      <c r="R14" s="120">
        <f t="shared" si="1"/>
        <v>0.25</v>
      </c>
      <c r="S14" s="122">
        <f>IF((IF(ISERROR(R14/Q14),0,(R14/Q14)))&gt;1,1,(IF(ISERROR(R14/Q14),0,(R14/Q14))))</f>
        <v>0.25</v>
      </c>
      <c r="T14" s="122">
        <f t="shared" ref="T14:T16" si="2">S14*D14</f>
        <v>6.25E-2</v>
      </c>
      <c r="U14" s="117" t="s">
        <v>288</v>
      </c>
      <c r="V14" s="117" t="s">
        <v>289</v>
      </c>
      <c r="W14" s="121" t="s">
        <v>290</v>
      </c>
      <c r="X14" s="121" t="s">
        <v>291</v>
      </c>
      <c r="Y14" s="121" t="s">
        <v>292</v>
      </c>
      <c r="Z14" s="124" t="s">
        <v>77</v>
      </c>
      <c r="AA14" s="121" t="s">
        <v>293</v>
      </c>
      <c r="AB14" s="124" t="s">
        <v>79</v>
      </c>
      <c r="AC14" s="124" t="s">
        <v>185</v>
      </c>
      <c r="AD14" s="124" t="s">
        <v>186</v>
      </c>
      <c r="AE14" s="124" t="s">
        <v>81</v>
      </c>
      <c r="AF14" s="124" t="s">
        <v>281</v>
      </c>
      <c r="AG14" s="124">
        <v>2022</v>
      </c>
      <c r="AH14" s="124" t="s">
        <v>281</v>
      </c>
      <c r="AI14" s="124" t="s">
        <v>83</v>
      </c>
      <c r="AJ14" s="124" t="s">
        <v>84</v>
      </c>
      <c r="AK14" s="117" t="s">
        <v>85</v>
      </c>
      <c r="AL14" s="126" t="s">
        <v>281</v>
      </c>
      <c r="AM14" s="127" t="s">
        <v>281</v>
      </c>
      <c r="AN14" s="126" t="s">
        <v>294</v>
      </c>
      <c r="AO14" s="126" t="s">
        <v>86</v>
      </c>
      <c r="AP14" s="126" t="s">
        <v>87</v>
      </c>
      <c r="AQ14" s="126"/>
      <c r="AR14" s="123" t="s">
        <v>295</v>
      </c>
      <c r="AS14" s="123" t="s">
        <v>296</v>
      </c>
      <c r="AT14" s="128" t="s">
        <v>286</v>
      </c>
      <c r="AU14" s="138"/>
      <c r="AV14" s="130"/>
      <c r="AW14" s="131"/>
      <c r="AX14" s="131"/>
      <c r="AY14" s="129"/>
      <c r="AZ14" s="132"/>
      <c r="BA14" s="123"/>
      <c r="BB14" s="123"/>
      <c r="BC14" s="130"/>
      <c r="BD14" s="130"/>
      <c r="BE14" s="131"/>
      <c r="BF14" s="131"/>
      <c r="BG14" s="129"/>
      <c r="BH14" s="129"/>
      <c r="BI14" s="134"/>
      <c r="BJ14" s="139"/>
    </row>
    <row r="15" spans="2:251" s="136" customFormat="1" ht="152.25" customHeight="1" x14ac:dyDescent="0.25">
      <c r="B15" s="116">
        <v>3</v>
      </c>
      <c r="C15" s="117" t="s">
        <v>297</v>
      </c>
      <c r="D15" s="118">
        <v>0.25</v>
      </c>
      <c r="E15" s="120"/>
      <c r="F15" s="120"/>
      <c r="G15" s="121" t="str">
        <f t="shared" ref="G15:G16" si="3">IF(ISERROR(F15/E15),"",(F15/E15))</f>
        <v/>
      </c>
      <c r="H15" s="120">
        <v>0.25</v>
      </c>
      <c r="I15" s="120"/>
      <c r="J15" s="121">
        <f t="shared" ref="J15:J16" si="4">IF(ISERROR(I15/H15),"",(I15/H15))</f>
        <v>0</v>
      </c>
      <c r="K15" s="120">
        <v>0.25</v>
      </c>
      <c r="L15" s="120"/>
      <c r="M15" s="121">
        <f t="shared" ref="M15:M16" si="5">IF(ISERROR(L15/K15),"",(L15/K15))</f>
        <v>0</v>
      </c>
      <c r="N15" s="120">
        <v>0.25</v>
      </c>
      <c r="O15" s="120"/>
      <c r="P15" s="121">
        <f t="shared" ref="P15:P16" si="6">IF(ISERROR(O15/N15),"",(O15/N15))</f>
        <v>0</v>
      </c>
      <c r="Q15" s="120">
        <v>1</v>
      </c>
      <c r="R15" s="120"/>
      <c r="S15" s="122">
        <f t="shared" ref="S15:S16" si="7">IF((IF(ISERROR(R15/Q15),0,(R15/Q15)))&gt;1,1,(IF(ISERROR(R15/Q15),0,(R15/Q15))))</f>
        <v>0</v>
      </c>
      <c r="T15" s="122">
        <f t="shared" si="2"/>
        <v>0</v>
      </c>
      <c r="U15" s="117" t="s">
        <v>298</v>
      </c>
      <c r="V15" s="117" t="s">
        <v>299</v>
      </c>
      <c r="W15" s="121" t="s">
        <v>74</v>
      </c>
      <c r="X15" s="121" t="s">
        <v>300</v>
      </c>
      <c r="Y15" s="121" t="s">
        <v>301</v>
      </c>
      <c r="Z15" s="124" t="s">
        <v>302</v>
      </c>
      <c r="AA15" s="119" t="s">
        <v>303</v>
      </c>
      <c r="AB15" s="124" t="s">
        <v>79</v>
      </c>
      <c r="AC15" s="124" t="s">
        <v>74</v>
      </c>
      <c r="AD15" s="124" t="s">
        <v>80</v>
      </c>
      <c r="AE15" s="124" t="s">
        <v>81</v>
      </c>
      <c r="AF15" s="124" t="s">
        <v>281</v>
      </c>
      <c r="AG15" s="124">
        <v>2022</v>
      </c>
      <c r="AH15" s="124" t="s">
        <v>281</v>
      </c>
      <c r="AI15" s="124" t="s">
        <v>83</v>
      </c>
      <c r="AJ15" s="124" t="s">
        <v>84</v>
      </c>
      <c r="AK15" s="117" t="s">
        <v>85</v>
      </c>
      <c r="AL15" s="126" t="s">
        <v>281</v>
      </c>
      <c r="AM15" s="126" t="s">
        <v>281</v>
      </c>
      <c r="AN15" s="126" t="s">
        <v>304</v>
      </c>
      <c r="AO15" s="126" t="s">
        <v>86</v>
      </c>
      <c r="AP15" s="126" t="s">
        <v>305</v>
      </c>
      <c r="AQ15" s="126"/>
      <c r="AR15" s="123" t="s">
        <v>306</v>
      </c>
      <c r="AS15" s="123"/>
      <c r="AT15" s="125" t="s">
        <v>286</v>
      </c>
      <c r="AU15" s="133"/>
      <c r="AV15" s="130"/>
      <c r="AW15" s="131"/>
      <c r="AX15" s="131"/>
      <c r="AY15" s="129"/>
      <c r="AZ15" s="132"/>
      <c r="BA15" s="123"/>
      <c r="BB15" s="123"/>
      <c r="BC15" s="130"/>
      <c r="BD15" s="130"/>
      <c r="BE15" s="131"/>
      <c r="BF15" s="131"/>
      <c r="BG15" s="129"/>
      <c r="BH15" s="129"/>
      <c r="BI15" s="134"/>
      <c r="BJ15" s="139"/>
    </row>
    <row r="16" spans="2:251" s="136" customFormat="1" ht="88.5" customHeight="1" thickBot="1" x14ac:dyDescent="0.3">
      <c r="B16" s="140">
        <v>4</v>
      </c>
      <c r="C16" s="141" t="s">
        <v>973</v>
      </c>
      <c r="D16" s="142">
        <v>0.25</v>
      </c>
      <c r="E16" s="143">
        <v>0</v>
      </c>
      <c r="F16" s="143">
        <v>0</v>
      </c>
      <c r="G16" s="144" t="str">
        <f t="shared" si="3"/>
        <v/>
      </c>
      <c r="H16" s="143">
        <v>0.5</v>
      </c>
      <c r="I16" s="143"/>
      <c r="J16" s="144">
        <f t="shared" si="4"/>
        <v>0</v>
      </c>
      <c r="K16" s="143">
        <v>0</v>
      </c>
      <c r="L16" s="143"/>
      <c r="M16" s="144" t="str">
        <f t="shared" si="5"/>
        <v/>
      </c>
      <c r="N16" s="143">
        <v>0.5</v>
      </c>
      <c r="O16" s="143"/>
      <c r="P16" s="144">
        <f t="shared" si="6"/>
        <v>0</v>
      </c>
      <c r="Q16" s="143">
        <f t="shared" ref="Q16" si="8">SUM(E16,H16,K16,N16)</f>
        <v>1</v>
      </c>
      <c r="R16" s="143"/>
      <c r="S16" s="145">
        <f t="shared" si="7"/>
        <v>0</v>
      </c>
      <c r="T16" s="145">
        <f t="shared" si="2"/>
        <v>0</v>
      </c>
      <c r="U16" s="141" t="s">
        <v>307</v>
      </c>
      <c r="V16" s="141" t="s">
        <v>308</v>
      </c>
      <c r="W16" s="144" t="s">
        <v>309</v>
      </c>
      <c r="X16" s="146" t="s">
        <v>310</v>
      </c>
      <c r="Y16" s="146" t="s">
        <v>311</v>
      </c>
      <c r="Z16" s="147" t="s">
        <v>312</v>
      </c>
      <c r="AA16" s="148" t="s">
        <v>313</v>
      </c>
      <c r="AB16" s="147" t="s">
        <v>79</v>
      </c>
      <c r="AC16" s="147" t="s">
        <v>185</v>
      </c>
      <c r="AD16" s="147" t="s">
        <v>186</v>
      </c>
      <c r="AE16" s="147" t="s">
        <v>81</v>
      </c>
      <c r="AF16" s="149" t="s">
        <v>281</v>
      </c>
      <c r="AG16" s="147">
        <v>2022</v>
      </c>
      <c r="AH16" s="147" t="s">
        <v>281</v>
      </c>
      <c r="AI16" s="147" t="s">
        <v>83</v>
      </c>
      <c r="AJ16" s="147" t="s">
        <v>84</v>
      </c>
      <c r="AK16" s="141" t="s">
        <v>85</v>
      </c>
      <c r="AL16" s="150" t="s">
        <v>281</v>
      </c>
      <c r="AM16" s="150" t="s">
        <v>281</v>
      </c>
      <c r="AN16" s="150" t="s">
        <v>294</v>
      </c>
      <c r="AO16" s="150" t="s">
        <v>86</v>
      </c>
      <c r="AP16" s="150" t="s">
        <v>87</v>
      </c>
      <c r="AQ16" s="150"/>
      <c r="AR16" s="146" t="s">
        <v>314</v>
      </c>
      <c r="AS16" s="146" t="s">
        <v>296</v>
      </c>
      <c r="AT16" s="151" t="s">
        <v>286</v>
      </c>
      <c r="AU16" s="152"/>
      <c r="AV16" s="153"/>
      <c r="AW16" s="154"/>
      <c r="AX16" s="154"/>
      <c r="AY16" s="155"/>
      <c r="AZ16" s="156"/>
      <c r="BA16" s="146"/>
      <c r="BB16" s="146"/>
      <c r="BC16" s="153"/>
      <c r="BD16" s="153"/>
      <c r="BE16" s="154"/>
      <c r="BF16" s="154"/>
      <c r="BG16" s="155"/>
      <c r="BH16" s="155"/>
      <c r="BI16" s="157"/>
      <c r="BJ16" s="158"/>
    </row>
    <row r="17" spans="2:63" s="106" customFormat="1" ht="11.65" customHeight="1" x14ac:dyDescent="0.25">
      <c r="B17" s="102"/>
      <c r="C17" s="103"/>
      <c r="D17" s="104">
        <f>SUM(D13:D16)</f>
        <v>1</v>
      </c>
      <c r="E17" s="78"/>
      <c r="F17" s="78"/>
      <c r="G17" s="78"/>
      <c r="H17" s="78"/>
      <c r="I17" s="78"/>
      <c r="J17" s="78"/>
      <c r="K17" s="78"/>
      <c r="L17" s="78"/>
      <c r="M17" s="78"/>
      <c r="N17" s="78"/>
      <c r="O17" s="78"/>
      <c r="P17" s="78"/>
      <c r="Q17" s="78"/>
      <c r="R17" s="78"/>
      <c r="S17" s="78"/>
      <c r="T17" s="78"/>
      <c r="U17" s="103"/>
      <c r="V17" s="103"/>
      <c r="W17" s="78"/>
      <c r="X17" s="78"/>
      <c r="Y17" s="78"/>
      <c r="Z17" s="102"/>
      <c r="AA17" s="75"/>
      <c r="AB17" s="78"/>
      <c r="AC17" s="78"/>
      <c r="AD17" s="78"/>
      <c r="AE17" s="78"/>
      <c r="AF17" s="75"/>
      <c r="AG17" s="75"/>
      <c r="AH17" s="75"/>
      <c r="AI17" s="78"/>
      <c r="AJ17" s="78"/>
      <c r="AK17" s="103"/>
      <c r="AL17" s="105"/>
      <c r="AM17" s="105"/>
      <c r="AN17" s="105"/>
      <c r="AO17" s="105"/>
      <c r="AP17" s="103"/>
      <c r="AQ17" s="103"/>
      <c r="AR17" s="75"/>
      <c r="AS17" s="75"/>
      <c r="AT17" s="75"/>
      <c r="BE17" s="159"/>
      <c r="BF17" s="106">
        <f>12+4+2+6+6+11+4+1+5+2+5+5+8+5</f>
        <v>76</v>
      </c>
      <c r="BK17" s="75"/>
    </row>
    <row r="18" spans="2:63" s="106" customFormat="1" ht="11.65" customHeight="1" x14ac:dyDescent="0.25">
      <c r="B18" s="102"/>
      <c r="C18" s="103"/>
      <c r="D18" s="104"/>
      <c r="E18" s="78"/>
      <c r="F18" s="78"/>
      <c r="G18" s="78"/>
      <c r="H18" s="78"/>
      <c r="I18" s="78"/>
      <c r="J18" s="78"/>
      <c r="K18" s="78"/>
      <c r="L18" s="78"/>
      <c r="M18" s="78"/>
      <c r="N18" s="78"/>
      <c r="O18" s="78"/>
      <c r="P18" s="78"/>
      <c r="Q18" s="78"/>
      <c r="R18" s="78"/>
      <c r="S18" s="78"/>
      <c r="T18" s="78"/>
      <c r="U18" s="103"/>
      <c r="V18" s="103"/>
      <c r="W18" s="78"/>
      <c r="X18" s="78"/>
      <c r="Y18" s="78"/>
      <c r="Z18" s="102"/>
      <c r="AA18" s="75"/>
      <c r="AB18" s="78"/>
      <c r="AC18" s="78"/>
      <c r="AD18" s="78"/>
      <c r="AE18" s="78"/>
      <c r="AF18" s="75"/>
      <c r="AG18" s="75"/>
      <c r="AH18" s="75"/>
      <c r="AI18" s="78"/>
      <c r="AJ18" s="78"/>
      <c r="AK18" s="103"/>
      <c r="AL18" s="105"/>
      <c r="AM18" s="105"/>
      <c r="AN18" s="105"/>
      <c r="AO18" s="105"/>
      <c r="AP18" s="103"/>
      <c r="AQ18" s="103"/>
      <c r="AR18" s="75"/>
      <c r="AS18" s="75"/>
      <c r="AT18" s="75"/>
      <c r="BE18" s="159"/>
      <c r="BK18" s="75"/>
    </row>
    <row r="19" spans="2:63" s="106" customFormat="1" ht="11.65" customHeight="1" x14ac:dyDescent="0.25">
      <c r="B19" s="102"/>
      <c r="C19" s="160"/>
      <c r="D19" s="104"/>
      <c r="E19" s="78"/>
      <c r="F19" s="78"/>
      <c r="G19" s="78"/>
      <c r="H19" s="78"/>
      <c r="I19" s="78"/>
      <c r="J19" s="78"/>
      <c r="K19" s="78"/>
      <c r="L19" s="78"/>
      <c r="M19" s="78"/>
      <c r="N19" s="78"/>
      <c r="O19" s="78"/>
      <c r="P19" s="78"/>
      <c r="Q19" s="78"/>
      <c r="R19" s="78"/>
      <c r="S19" s="78"/>
      <c r="T19" s="78"/>
      <c r="U19" s="103"/>
      <c r="V19" s="103"/>
      <c r="W19" s="78"/>
      <c r="X19" s="78"/>
      <c r="Y19" s="78"/>
      <c r="Z19" s="102"/>
      <c r="AA19" s="75"/>
      <c r="AB19" s="78"/>
      <c r="AC19" s="78"/>
      <c r="AD19" s="78"/>
      <c r="AE19" s="78"/>
      <c r="AF19" s="75"/>
      <c r="AG19" s="75"/>
      <c r="AH19" s="75"/>
      <c r="AI19" s="78"/>
      <c r="AJ19" s="78"/>
      <c r="AK19" s="103"/>
      <c r="AL19" s="105"/>
      <c r="AM19" s="105"/>
      <c r="AN19" s="105"/>
      <c r="AO19" s="105"/>
      <c r="AP19" s="103"/>
      <c r="AQ19" s="103"/>
      <c r="AR19" s="75"/>
      <c r="AS19" s="75"/>
      <c r="AT19" s="75"/>
      <c r="BE19" s="159"/>
      <c r="BK19" s="75"/>
    </row>
    <row r="20" spans="2:63" s="106" customFormat="1" ht="11.65" customHeight="1" x14ac:dyDescent="0.25">
      <c r="B20" s="102"/>
      <c r="C20" s="103"/>
      <c r="D20" s="104"/>
      <c r="E20" s="78"/>
      <c r="F20" s="78"/>
      <c r="G20" s="78"/>
      <c r="H20" s="78"/>
      <c r="I20" s="78"/>
      <c r="J20" s="78"/>
      <c r="K20" s="78"/>
      <c r="L20" s="78"/>
      <c r="M20" s="78"/>
      <c r="N20" s="78"/>
      <c r="O20" s="78"/>
      <c r="P20" s="78"/>
      <c r="Q20" s="78"/>
      <c r="R20" s="78"/>
      <c r="S20" s="78"/>
      <c r="T20" s="78"/>
      <c r="U20" s="103"/>
      <c r="V20" s="103"/>
      <c r="W20" s="78"/>
      <c r="X20" s="78"/>
      <c r="Y20" s="78"/>
      <c r="Z20" s="102"/>
      <c r="AA20" s="75"/>
      <c r="AB20" s="78"/>
      <c r="AC20" s="78"/>
      <c r="AD20" s="78"/>
      <c r="AE20" s="78"/>
      <c r="AF20" s="75"/>
      <c r="AG20" s="75"/>
      <c r="AH20" s="75"/>
      <c r="AI20" s="78"/>
      <c r="AJ20" s="78"/>
      <c r="AK20" s="103"/>
      <c r="AL20" s="105"/>
      <c r="AM20" s="105"/>
      <c r="AN20" s="105"/>
      <c r="AO20" s="105"/>
      <c r="AP20" s="103"/>
      <c r="AQ20" s="103"/>
      <c r="AR20" s="75"/>
      <c r="AS20" s="75"/>
      <c r="AT20" s="75"/>
      <c r="BE20" s="161"/>
      <c r="BK20" s="75"/>
    </row>
    <row r="21" spans="2:63" s="106" customFormat="1" ht="11.65" customHeight="1" x14ac:dyDescent="0.25">
      <c r="B21" s="102"/>
      <c r="C21" s="103"/>
      <c r="D21" s="104"/>
      <c r="E21" s="78"/>
      <c r="F21" s="78"/>
      <c r="G21" s="78"/>
      <c r="H21" s="78"/>
      <c r="I21" s="78"/>
      <c r="J21" s="78"/>
      <c r="K21" s="78"/>
      <c r="L21" s="78"/>
      <c r="M21" s="78"/>
      <c r="N21" s="78"/>
      <c r="O21" s="78"/>
      <c r="P21" s="78"/>
      <c r="Q21" s="78"/>
      <c r="R21" s="78"/>
      <c r="S21" s="78"/>
      <c r="T21" s="78"/>
      <c r="U21" s="103"/>
      <c r="V21" s="103"/>
      <c r="W21" s="78"/>
      <c r="X21" s="78"/>
      <c r="Y21" s="78"/>
      <c r="Z21" s="102"/>
      <c r="AA21" s="75"/>
      <c r="AB21" s="78"/>
      <c r="AC21" s="78"/>
      <c r="AD21" s="78"/>
      <c r="AE21" s="78"/>
      <c r="AF21" s="75"/>
      <c r="AG21" s="75"/>
      <c r="AH21" s="75"/>
      <c r="AI21" s="78"/>
      <c r="AJ21" s="78"/>
      <c r="AK21" s="103"/>
      <c r="AL21" s="105"/>
      <c r="AM21" s="105"/>
      <c r="AN21" s="105"/>
      <c r="AO21" s="105"/>
      <c r="AP21" s="103"/>
      <c r="AQ21" s="103"/>
      <c r="AR21" s="75"/>
      <c r="AS21" s="75"/>
      <c r="AT21" s="75"/>
      <c r="BE21" s="159"/>
      <c r="BK21" s="75"/>
    </row>
    <row r="22" spans="2:63" s="106" customFormat="1" ht="11.65" customHeight="1" x14ac:dyDescent="0.25">
      <c r="B22" s="102"/>
      <c r="C22" s="103"/>
      <c r="D22" s="104"/>
      <c r="E22" s="78"/>
      <c r="F22" s="78"/>
      <c r="G22" s="78"/>
      <c r="H22" s="78"/>
      <c r="I22" s="78"/>
      <c r="J22" s="78"/>
      <c r="K22" s="78"/>
      <c r="L22" s="78"/>
      <c r="M22" s="78"/>
      <c r="N22" s="78"/>
      <c r="O22" s="78"/>
      <c r="P22" s="78"/>
      <c r="Q22" s="78"/>
      <c r="R22" s="78"/>
      <c r="S22" s="78"/>
      <c r="T22" s="78"/>
      <c r="U22" s="103"/>
      <c r="V22" s="103"/>
      <c r="W22" s="78"/>
      <c r="X22" s="78"/>
      <c r="Y22" s="78"/>
      <c r="Z22" s="102"/>
      <c r="AA22" s="75"/>
      <c r="AB22" s="78"/>
      <c r="AC22" s="78"/>
      <c r="AD22" s="78"/>
      <c r="AE22" s="78"/>
      <c r="AF22" s="75"/>
      <c r="AG22" s="75"/>
      <c r="AH22" s="75"/>
      <c r="AI22" s="78"/>
      <c r="AJ22" s="78"/>
      <c r="AK22" s="103"/>
      <c r="AL22" s="105"/>
      <c r="AM22" s="105"/>
      <c r="AN22" s="105"/>
      <c r="AO22" s="105"/>
      <c r="AP22" s="103"/>
      <c r="AQ22" s="103"/>
      <c r="AR22" s="75"/>
      <c r="AS22" s="75"/>
      <c r="AT22" s="75"/>
      <c r="BE22" s="159"/>
      <c r="BK22" s="75"/>
    </row>
    <row r="23" spans="2:63" s="106" customFormat="1" ht="11.6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5"/>
      <c r="AT23" s="75"/>
      <c r="BE23" s="159"/>
      <c r="BK23" s="75"/>
    </row>
    <row r="24" spans="2:63"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5"/>
      <c r="AT24" s="75"/>
      <c r="BE24" s="159"/>
      <c r="BK24" s="75"/>
    </row>
    <row r="25" spans="2:63"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5"/>
      <c r="AT25" s="75"/>
      <c r="BE25" s="159"/>
      <c r="BK25" s="75"/>
    </row>
    <row r="26" spans="2:63" s="106" customFormat="1" ht="14.1"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5"/>
      <c r="AT26" s="75"/>
      <c r="BE26" s="159"/>
      <c r="BK26" s="75"/>
    </row>
    <row r="27" spans="2:63" s="106" customFormat="1" ht="11.65" customHeight="1" x14ac:dyDescent="0.25">
      <c r="B27" s="102"/>
      <c r="C27" s="162"/>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5"/>
      <c r="AT27" s="75"/>
      <c r="BK27" s="75"/>
    </row>
    <row r="28" spans="2:63" s="106" customFormat="1" ht="11.65" customHeight="1" x14ac:dyDescent="0.25">
      <c r="B28" s="102"/>
      <c r="C28" s="103"/>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5"/>
      <c r="AT28" s="75"/>
      <c r="BK28" s="75"/>
    </row>
    <row r="29" spans="2:63" s="106" customFormat="1" ht="11.65" customHeight="1" x14ac:dyDescent="0.25">
      <c r="B29" s="102"/>
      <c r="C29" s="103"/>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5"/>
      <c r="AT29" s="75"/>
      <c r="BK29" s="75"/>
    </row>
    <row r="30" spans="2:63" s="106" customFormat="1" ht="11.6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5"/>
      <c r="AT30" s="75"/>
      <c r="BK30" s="75"/>
    </row>
    <row r="31" spans="2:63"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5"/>
      <c r="AT31" s="75"/>
      <c r="BK31" s="75"/>
    </row>
    <row r="32" spans="2:63" s="106" customFormat="1" ht="12.6"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5"/>
      <c r="AT32" s="75"/>
      <c r="BK32" s="75"/>
    </row>
    <row r="33" spans="2:63" s="106" customFormat="1" ht="12.6"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5"/>
      <c r="AT33" s="75"/>
      <c r="BK33" s="75"/>
    </row>
    <row r="34" spans="2:63" s="106" customFormat="1" ht="11.65"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5"/>
      <c r="AT34" s="75"/>
      <c r="BK34" s="75"/>
    </row>
    <row r="35" spans="2:63" s="106" customFormat="1" ht="11.65"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5"/>
      <c r="AT35" s="75"/>
      <c r="BK35" s="75"/>
    </row>
    <row r="36" spans="2:63" s="106" customFormat="1" ht="14.1" customHeight="1" x14ac:dyDescent="0.25">
      <c r="C36" s="105"/>
      <c r="D36" s="75"/>
      <c r="E36" s="75"/>
      <c r="F36" s="75"/>
      <c r="G36" s="75"/>
      <c r="H36" s="75"/>
      <c r="I36" s="75"/>
      <c r="J36" s="75"/>
      <c r="K36" s="75"/>
      <c r="L36" s="75"/>
      <c r="M36" s="75"/>
      <c r="N36" s="75"/>
      <c r="O36" s="75"/>
      <c r="P36" s="75"/>
      <c r="Q36" s="75"/>
      <c r="R36" s="75"/>
      <c r="S36" s="75"/>
      <c r="T36" s="75"/>
      <c r="U36" s="105"/>
      <c r="V36" s="105"/>
      <c r="W36" s="75"/>
      <c r="X36" s="75"/>
      <c r="Y36" s="75"/>
      <c r="Z36" s="102"/>
      <c r="AA36" s="75"/>
      <c r="AB36" s="78"/>
      <c r="AC36" s="78"/>
      <c r="AD36" s="78"/>
      <c r="AE36" s="78"/>
      <c r="AF36" s="75"/>
      <c r="AG36" s="75"/>
      <c r="AH36" s="75"/>
      <c r="AI36" s="78"/>
      <c r="AJ36" s="78"/>
      <c r="AK36" s="103"/>
      <c r="AL36" s="105"/>
      <c r="AM36" s="105"/>
      <c r="AN36" s="105"/>
      <c r="AO36" s="105"/>
      <c r="AP36" s="103"/>
      <c r="AQ36" s="103"/>
      <c r="AR36" s="75"/>
      <c r="AS36" s="75"/>
      <c r="AT36" s="75"/>
      <c r="BK36" s="75"/>
    </row>
    <row r="37" spans="2:63" s="106" customFormat="1" ht="11.65" customHeight="1" x14ac:dyDescent="0.25">
      <c r="C37" s="105"/>
      <c r="D37" s="75"/>
      <c r="E37" s="75"/>
      <c r="F37" s="75"/>
      <c r="G37" s="75"/>
      <c r="H37" s="75"/>
      <c r="I37" s="75"/>
      <c r="J37" s="75"/>
      <c r="K37" s="75"/>
      <c r="L37" s="75"/>
      <c r="M37" s="75"/>
      <c r="N37" s="75"/>
      <c r="O37" s="75"/>
      <c r="P37" s="75"/>
      <c r="Q37" s="75"/>
      <c r="R37" s="75"/>
      <c r="S37" s="75"/>
      <c r="T37" s="75"/>
      <c r="U37" s="105"/>
      <c r="V37" s="105"/>
      <c r="W37" s="75"/>
      <c r="X37" s="75"/>
      <c r="Y37" s="75"/>
      <c r="Z37" s="102"/>
      <c r="AA37" s="75"/>
      <c r="AB37" s="78"/>
      <c r="AC37" s="78"/>
      <c r="AD37" s="78"/>
      <c r="AE37" s="78"/>
      <c r="AF37" s="75"/>
      <c r="AG37" s="75"/>
      <c r="AH37" s="75"/>
      <c r="AI37" s="78"/>
      <c r="AJ37" s="78"/>
      <c r="AK37" s="103"/>
      <c r="AL37" s="105"/>
      <c r="AM37" s="105"/>
      <c r="AN37" s="105"/>
      <c r="AO37" s="105"/>
      <c r="AP37" s="103"/>
      <c r="AQ37" s="103"/>
      <c r="AR37" s="75"/>
      <c r="AS37" s="75"/>
      <c r="AT37" s="75"/>
      <c r="BK37" s="75"/>
    </row>
    <row r="38" spans="2:63" s="106" customFormat="1" ht="11.65" customHeight="1" x14ac:dyDescent="0.25">
      <c r="C38" s="105"/>
      <c r="D38" s="75"/>
      <c r="E38" s="75"/>
      <c r="F38" s="75"/>
      <c r="G38" s="75"/>
      <c r="H38" s="75"/>
      <c r="I38" s="75"/>
      <c r="J38" s="75"/>
      <c r="K38" s="75"/>
      <c r="L38" s="75"/>
      <c r="M38" s="75"/>
      <c r="N38" s="75"/>
      <c r="O38" s="75"/>
      <c r="P38" s="75"/>
      <c r="Q38" s="75"/>
      <c r="R38" s="75"/>
      <c r="S38" s="75"/>
      <c r="T38" s="75"/>
      <c r="U38" s="105"/>
      <c r="V38" s="105"/>
      <c r="W38" s="75"/>
      <c r="X38" s="75"/>
      <c r="Y38" s="75"/>
      <c r="Z38" s="102"/>
      <c r="AA38" s="75"/>
      <c r="AB38" s="78"/>
      <c r="AC38" s="78"/>
      <c r="AD38" s="78"/>
      <c r="AE38" s="78"/>
      <c r="AF38" s="75"/>
      <c r="AG38" s="75"/>
      <c r="AH38" s="75"/>
      <c r="AI38" s="78"/>
      <c r="AJ38" s="78"/>
      <c r="AK38" s="103"/>
      <c r="AL38" s="105"/>
      <c r="AM38" s="105"/>
      <c r="AN38" s="105"/>
      <c r="AO38" s="105"/>
      <c r="AP38" s="103"/>
      <c r="AQ38" s="103"/>
      <c r="AR38" s="75"/>
      <c r="AS38" s="75"/>
      <c r="AT38" s="75"/>
      <c r="BK38" s="75"/>
    </row>
    <row r="39" spans="2:63" s="106" customFormat="1" ht="11.65" customHeight="1" x14ac:dyDescent="0.25">
      <c r="C39" s="105"/>
      <c r="D39" s="75"/>
      <c r="E39" s="75"/>
      <c r="F39" s="75"/>
      <c r="G39" s="75"/>
      <c r="H39" s="75"/>
      <c r="I39" s="75"/>
      <c r="J39" s="75"/>
      <c r="K39" s="75"/>
      <c r="L39" s="75"/>
      <c r="M39" s="75"/>
      <c r="N39" s="75"/>
      <c r="O39" s="75"/>
      <c r="P39" s="75"/>
      <c r="Q39" s="75"/>
      <c r="R39" s="75"/>
      <c r="S39" s="75"/>
      <c r="T39" s="75"/>
      <c r="U39" s="105"/>
      <c r="V39" s="105"/>
      <c r="W39" s="75"/>
      <c r="X39" s="75"/>
      <c r="Y39" s="75"/>
      <c r="Z39" s="102"/>
      <c r="AA39" s="75"/>
      <c r="AB39" s="78"/>
      <c r="AC39" s="78"/>
      <c r="AD39" s="78"/>
      <c r="AE39" s="78"/>
      <c r="AF39" s="75"/>
      <c r="AG39" s="75"/>
      <c r="AH39" s="75"/>
      <c r="AI39" s="78"/>
      <c r="AJ39" s="78"/>
      <c r="AK39" s="103"/>
      <c r="AL39" s="105"/>
      <c r="AM39" s="105"/>
      <c r="AN39" s="105"/>
      <c r="AO39" s="105"/>
      <c r="AP39" s="103"/>
      <c r="AQ39" s="103"/>
      <c r="AR39" s="75"/>
      <c r="AS39" s="75"/>
      <c r="AT39" s="75"/>
      <c r="BK39" s="75"/>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0">
    <dataValidation type="list" operator="equal" allowBlank="1" showErrorMessage="1" sqref="AP17:AQ3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7:Z39">
      <formula1>"Eficacia,Eficiencia,Efectividad,"</formula1>
      <formula2>0</formula2>
    </dataValidation>
    <dataValidation operator="equal" allowBlank="1" showErrorMessage="1" sqref="AK7">
      <formula1>0</formula1>
      <formula2>0</formula2>
    </dataValidation>
    <dataValidation type="list" operator="equal" allowBlank="1" showErrorMessage="1" sqref="AK17:AK3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39">
      <formula1>"Alcaldía Local,Central,Sectorial,"</formula1>
      <formula2>0</formula2>
    </dataValidation>
    <dataValidation type="list" operator="equal" allowBlank="1" showErrorMessage="1" sqref="AC13:AC39">
      <formula1>"Coeficiente,Índice o razón,Porcentaje,Tasa,Valor absoluto"</formula1>
      <formula2>0</formula2>
    </dataValidation>
    <dataValidation type="list" operator="equal" allowBlank="1" showErrorMessage="1" sqref="AD13:AD39">
      <formula1>"Diario,Semanal,Mensual,Bimestral ,Trimestral,Semestral ,Anual"</formula1>
      <formula2>0</formula2>
    </dataValidation>
    <dataValidation type="list" operator="equal" allowBlank="1" showErrorMessage="1" sqref="AE13:AE39">
      <formula1>"Alta ,Media ,Baja"</formula1>
      <formula2>0</formula2>
    </dataValidation>
    <dataValidation type="list" operator="equal" allowBlank="1" showErrorMessage="1" sqref="AI13:AI39">
      <formula1>"Gestión"</formula1>
      <formula2>0</formula2>
    </dataValidation>
    <dataValidation type="list" operator="equal" allowBlank="1" showErrorMessage="1" sqref="AJ13:AJ39">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CPAD\OAP\POA\[1.4 OCDI 13-01-22.xlsx]datos'!#REF!</xm:f>
          </x14:formula1>
          <xm:sqref>AO13:AO16 AK13:AK16</xm:sqref>
        </x14:dataValidation>
        <x14:dataValidation type="list" operator="equal" allowBlank="1" showErrorMessage="1">
          <x14:formula1>
            <xm:f>'D:\AAA SDSCJ CPAD\OAP\POA\[1.4 OCDI 13-01-22.xlsx]datos'!#REF!</xm:f>
          </x14:formula1>
          <xm:sqref>AP13:AQ16</xm:sqref>
        </x14:dataValidation>
        <x14:dataValidation type="list" errorStyle="information" operator="equal" showInputMessage="1" showErrorMessage="1" prompt="Escoja el Proceso del Menú desplegable">
          <x14:formula1>
            <xm:f>'D:\AAA SDSCJ CPAD\OAP\POA\[1.4 OCDI 13-01-22.xlsx]datos'!#REF!</xm:f>
          </x14:formula1>
          <xm:sqref>D7:Z7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2"/>
  <sheetViews>
    <sheetView showGridLines="0" zoomScale="70" zoomScaleNormal="70" workbookViewId="0">
      <selection activeCell="C13" sqref="C13"/>
    </sheetView>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6" width="22.85546875" style="106" customWidth="1"/>
    <col min="47" max="48" width="20.5703125" style="106" hidden="1" customWidth="1"/>
    <col min="49" max="49" width="43.42578125" style="106" hidden="1" customWidth="1"/>
    <col min="50" max="50" width="33.7109375" style="76" hidden="1" customWidth="1"/>
    <col min="51" max="54" width="20.5703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77"/>
  </cols>
  <sheetData>
    <row r="1" spans="2:251"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c r="AV1" s="71"/>
      <c r="AW1" s="71"/>
      <c r="AX1" s="68"/>
      <c r="AY1" s="68"/>
      <c r="AZ1" s="68"/>
      <c r="BA1" s="68"/>
      <c r="BB1" s="68"/>
      <c r="BC1" s="68"/>
      <c r="BD1" s="68"/>
      <c r="BE1" s="68"/>
      <c r="BF1" s="68"/>
      <c r="BG1" s="68"/>
      <c r="BH1" s="68"/>
      <c r="BI1" s="68"/>
      <c r="BJ1" s="68"/>
      <c r="BK1" s="70"/>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2:251" ht="12" customHeight="1" x14ac:dyDescent="0.25">
      <c r="B2" s="718"/>
      <c r="C2" s="735" t="s">
        <v>0</v>
      </c>
      <c r="D2" s="735"/>
      <c r="E2" s="735"/>
      <c r="F2" s="735"/>
      <c r="G2" s="735"/>
      <c r="H2" s="735"/>
      <c r="I2" s="735"/>
      <c r="J2" s="735"/>
      <c r="K2" s="735"/>
      <c r="L2" s="735"/>
      <c r="M2" s="735"/>
      <c r="N2" s="735"/>
      <c r="O2" s="735"/>
      <c r="P2" s="735"/>
      <c r="Q2" s="735"/>
      <c r="R2" s="732" t="s">
        <v>1</v>
      </c>
      <c r="S2" s="732"/>
      <c r="T2" s="732"/>
      <c r="U2" s="732"/>
      <c r="V2" s="732"/>
      <c r="W2" s="732"/>
      <c r="X2" s="732"/>
      <c r="Y2" s="732"/>
      <c r="Z2" s="732"/>
      <c r="AA2" s="732"/>
      <c r="AB2" s="732"/>
      <c r="AC2" s="732"/>
      <c r="AD2" s="732"/>
      <c r="AE2" s="732"/>
      <c r="AF2" s="732"/>
      <c r="AG2" s="732"/>
      <c r="AH2" s="732"/>
      <c r="AI2" s="732"/>
      <c r="AJ2" s="734" t="s">
        <v>2</v>
      </c>
      <c r="AK2" s="734"/>
      <c r="AL2" s="734"/>
      <c r="AM2" s="734"/>
      <c r="AN2" s="734"/>
      <c r="AO2" s="734"/>
      <c r="AP2" s="734"/>
      <c r="AQ2" s="734"/>
      <c r="AR2" s="734"/>
      <c r="AS2" s="734"/>
      <c r="AT2" s="734"/>
      <c r="AU2" s="734"/>
      <c r="AV2" s="735" t="s">
        <v>3</v>
      </c>
      <c r="AW2" s="735"/>
      <c r="AX2" s="735"/>
      <c r="AY2" s="735"/>
      <c r="AZ2" s="735"/>
      <c r="BA2" s="735"/>
      <c r="BB2" s="735"/>
      <c r="BC2" s="735"/>
      <c r="BD2" s="735"/>
      <c r="BE2" s="735"/>
      <c r="BF2" s="735"/>
      <c r="BG2" s="735"/>
      <c r="BH2" s="735"/>
      <c r="BI2" s="735"/>
      <c r="BJ2" s="736"/>
    </row>
    <row r="3" spans="2:251" ht="12" customHeight="1" x14ac:dyDescent="0.25">
      <c r="B3" s="719"/>
      <c r="C3" s="728"/>
      <c r="D3" s="728"/>
      <c r="E3" s="728"/>
      <c r="F3" s="728"/>
      <c r="G3" s="728"/>
      <c r="H3" s="728"/>
      <c r="I3" s="728"/>
      <c r="J3" s="728"/>
      <c r="K3" s="728"/>
      <c r="L3" s="728"/>
      <c r="M3" s="728"/>
      <c r="N3" s="728"/>
      <c r="O3" s="728"/>
      <c r="P3" s="728"/>
      <c r="Q3" s="728"/>
      <c r="R3" s="733"/>
      <c r="S3" s="733"/>
      <c r="T3" s="733"/>
      <c r="U3" s="733"/>
      <c r="V3" s="733"/>
      <c r="W3" s="733"/>
      <c r="X3" s="733"/>
      <c r="Y3" s="733"/>
      <c r="Z3" s="733"/>
      <c r="AA3" s="733"/>
      <c r="AB3" s="733"/>
      <c r="AC3" s="733"/>
      <c r="AD3" s="733"/>
      <c r="AE3" s="733"/>
      <c r="AF3" s="733"/>
      <c r="AG3" s="733"/>
      <c r="AH3" s="733"/>
      <c r="AI3" s="733"/>
      <c r="AJ3" s="737" t="s">
        <v>4</v>
      </c>
      <c r="AK3" s="737"/>
      <c r="AL3" s="737"/>
      <c r="AM3" s="737"/>
      <c r="AN3" s="737"/>
      <c r="AO3" s="737"/>
      <c r="AP3" s="737"/>
      <c r="AQ3" s="737"/>
      <c r="AR3" s="737"/>
      <c r="AS3" s="737"/>
      <c r="AT3" s="737"/>
      <c r="AU3" s="737"/>
      <c r="AV3" s="710">
        <v>3</v>
      </c>
      <c r="AW3" s="710"/>
      <c r="AX3" s="710"/>
      <c r="AY3" s="710"/>
      <c r="AZ3" s="710"/>
      <c r="BA3" s="710"/>
      <c r="BB3" s="710"/>
      <c r="BC3" s="710"/>
      <c r="BD3" s="710"/>
      <c r="BE3" s="710"/>
      <c r="BF3" s="710"/>
      <c r="BG3" s="710"/>
      <c r="BH3" s="710"/>
      <c r="BI3" s="710"/>
      <c r="BJ3" s="711"/>
    </row>
    <row r="4" spans="2:251" ht="12" customHeight="1" x14ac:dyDescent="0.25">
      <c r="B4" s="719"/>
      <c r="C4" s="728"/>
      <c r="D4" s="728"/>
      <c r="E4" s="728"/>
      <c r="F4" s="728"/>
      <c r="G4" s="728"/>
      <c r="H4" s="728"/>
      <c r="I4" s="728"/>
      <c r="J4" s="728"/>
      <c r="K4" s="728"/>
      <c r="L4" s="728"/>
      <c r="M4" s="728"/>
      <c r="N4" s="728"/>
      <c r="O4" s="728"/>
      <c r="P4" s="728"/>
      <c r="Q4" s="728"/>
      <c r="R4" s="733"/>
      <c r="S4" s="733"/>
      <c r="T4" s="733"/>
      <c r="U4" s="733"/>
      <c r="V4" s="733"/>
      <c r="W4" s="733"/>
      <c r="X4" s="733"/>
      <c r="Y4" s="733"/>
      <c r="Z4" s="733"/>
      <c r="AA4" s="733"/>
      <c r="AB4" s="733"/>
      <c r="AC4" s="733"/>
      <c r="AD4" s="733"/>
      <c r="AE4" s="733"/>
      <c r="AF4" s="733"/>
      <c r="AG4" s="733"/>
      <c r="AH4" s="733"/>
      <c r="AI4" s="733"/>
      <c r="AJ4" s="737" t="s">
        <v>5</v>
      </c>
      <c r="AK4" s="737"/>
      <c r="AL4" s="737"/>
      <c r="AM4" s="737"/>
      <c r="AN4" s="737"/>
      <c r="AO4" s="737"/>
      <c r="AP4" s="737"/>
      <c r="AQ4" s="737"/>
      <c r="AR4" s="737"/>
      <c r="AS4" s="737"/>
      <c r="AT4" s="737"/>
      <c r="AU4" s="737"/>
      <c r="AV4" s="738">
        <v>42741</v>
      </c>
      <c r="AW4" s="738"/>
      <c r="AX4" s="738"/>
      <c r="AY4" s="738"/>
      <c r="AZ4" s="738"/>
      <c r="BA4" s="738"/>
      <c r="BB4" s="738"/>
      <c r="BC4" s="738"/>
      <c r="BD4" s="738"/>
      <c r="BE4" s="738"/>
      <c r="BF4" s="738"/>
      <c r="BG4" s="738"/>
      <c r="BH4" s="738"/>
      <c r="BI4" s="738"/>
      <c r="BJ4" s="739"/>
    </row>
    <row r="5" spans="2:251" ht="12" customHeight="1" x14ac:dyDescent="0.25">
      <c r="B5" s="719"/>
      <c r="C5" s="728" t="s">
        <v>6</v>
      </c>
      <c r="D5" s="728"/>
      <c r="E5" s="728"/>
      <c r="F5" s="728"/>
      <c r="G5" s="728"/>
      <c r="H5" s="728"/>
      <c r="I5" s="728"/>
      <c r="J5" s="728"/>
      <c r="K5" s="728"/>
      <c r="L5" s="728"/>
      <c r="M5" s="728"/>
      <c r="N5" s="728"/>
      <c r="O5" s="728"/>
      <c r="P5" s="728"/>
      <c r="Q5" s="728"/>
      <c r="R5" s="733" t="s">
        <v>7</v>
      </c>
      <c r="S5" s="733"/>
      <c r="T5" s="733"/>
      <c r="U5" s="733"/>
      <c r="V5" s="733"/>
      <c r="W5" s="733"/>
      <c r="X5" s="733"/>
      <c r="Y5" s="733"/>
      <c r="Z5" s="733"/>
      <c r="AA5" s="733"/>
      <c r="AB5" s="733"/>
      <c r="AC5" s="733"/>
      <c r="AD5" s="733"/>
      <c r="AE5" s="733"/>
      <c r="AF5" s="733"/>
      <c r="AG5" s="733"/>
      <c r="AH5" s="733"/>
      <c r="AI5" s="733"/>
      <c r="AJ5" s="737" t="s">
        <v>8</v>
      </c>
      <c r="AK5" s="737"/>
      <c r="AL5" s="737"/>
      <c r="AM5" s="737"/>
      <c r="AN5" s="737"/>
      <c r="AO5" s="737"/>
      <c r="AP5" s="737"/>
      <c r="AQ5" s="737"/>
      <c r="AR5" s="737"/>
      <c r="AS5" s="737"/>
      <c r="AT5" s="737"/>
      <c r="AU5" s="737"/>
      <c r="AV5" s="710" t="s">
        <v>9</v>
      </c>
      <c r="AW5" s="710"/>
      <c r="AX5" s="710"/>
      <c r="AY5" s="710"/>
      <c r="AZ5" s="710"/>
      <c r="BA5" s="710"/>
      <c r="BB5" s="710"/>
      <c r="BC5" s="710"/>
      <c r="BD5" s="710"/>
      <c r="BE5" s="710"/>
      <c r="BF5" s="710"/>
      <c r="BG5" s="710"/>
      <c r="BH5" s="710"/>
      <c r="BI5" s="710"/>
      <c r="BJ5" s="711"/>
    </row>
    <row r="6" spans="2:251" ht="12" customHeight="1" x14ac:dyDescent="0.25">
      <c r="B6" s="719"/>
      <c r="C6" s="728"/>
      <c r="D6" s="728"/>
      <c r="E6" s="728"/>
      <c r="F6" s="728"/>
      <c r="G6" s="728"/>
      <c r="H6" s="728"/>
      <c r="I6" s="728"/>
      <c r="J6" s="728"/>
      <c r="K6" s="728"/>
      <c r="L6" s="728"/>
      <c r="M6" s="728"/>
      <c r="N6" s="728"/>
      <c r="O6" s="728"/>
      <c r="P6" s="728"/>
      <c r="Q6" s="728"/>
      <c r="R6" s="733"/>
      <c r="S6" s="733"/>
      <c r="T6" s="733"/>
      <c r="U6" s="733"/>
      <c r="V6" s="733"/>
      <c r="W6" s="733"/>
      <c r="X6" s="733"/>
      <c r="Y6" s="733"/>
      <c r="Z6" s="733"/>
      <c r="AA6" s="733"/>
      <c r="AB6" s="733"/>
      <c r="AC6" s="733"/>
      <c r="AD6" s="733"/>
      <c r="AE6" s="733"/>
      <c r="AF6" s="733"/>
      <c r="AG6" s="733"/>
      <c r="AH6" s="733"/>
      <c r="AI6" s="733"/>
      <c r="AJ6" s="737"/>
      <c r="AK6" s="737"/>
      <c r="AL6" s="737"/>
      <c r="AM6" s="737"/>
      <c r="AN6" s="737"/>
      <c r="AO6" s="737"/>
      <c r="AP6" s="737"/>
      <c r="AQ6" s="737"/>
      <c r="AR6" s="737"/>
      <c r="AS6" s="737"/>
      <c r="AT6" s="737"/>
      <c r="AU6" s="737"/>
      <c r="AV6" s="710"/>
      <c r="AW6" s="710"/>
      <c r="AX6" s="710"/>
      <c r="AY6" s="710"/>
      <c r="AZ6" s="710"/>
      <c r="BA6" s="710"/>
      <c r="BB6" s="710"/>
      <c r="BC6" s="710"/>
      <c r="BD6" s="710"/>
      <c r="BE6" s="710"/>
      <c r="BF6" s="710"/>
      <c r="BG6" s="710"/>
      <c r="BH6" s="710"/>
      <c r="BI6" s="710"/>
      <c r="BJ6" s="711"/>
    </row>
    <row r="7" spans="2:251" s="79" customFormat="1" ht="25.5" customHeight="1" x14ac:dyDescent="0.25">
      <c r="B7" s="740" t="s">
        <v>10</v>
      </c>
      <c r="C7" s="741"/>
      <c r="D7" s="745" t="s">
        <v>315</v>
      </c>
      <c r="E7" s="745"/>
      <c r="F7" s="745"/>
      <c r="G7" s="745"/>
      <c r="H7" s="745"/>
      <c r="I7" s="745"/>
      <c r="J7" s="745"/>
      <c r="K7" s="745"/>
      <c r="L7" s="745"/>
      <c r="M7" s="745"/>
      <c r="N7" s="745"/>
      <c r="O7" s="745"/>
      <c r="P7" s="745"/>
      <c r="Q7" s="745"/>
      <c r="R7" s="745"/>
      <c r="S7" s="745"/>
      <c r="T7" s="745"/>
      <c r="U7" s="745"/>
      <c r="V7" s="745"/>
      <c r="W7" s="745"/>
      <c r="X7" s="745"/>
      <c r="Y7" s="745"/>
      <c r="Z7" s="745"/>
      <c r="AA7" s="727" t="s">
        <v>12</v>
      </c>
      <c r="AB7" s="727"/>
      <c r="AC7" s="746" t="s">
        <v>316</v>
      </c>
      <c r="AD7" s="746"/>
      <c r="AE7" s="746"/>
      <c r="AF7" s="746"/>
      <c r="AG7" s="746"/>
      <c r="AH7" s="746"/>
      <c r="AI7" s="746"/>
      <c r="AJ7" s="746"/>
      <c r="AK7" s="727" t="s">
        <v>14</v>
      </c>
      <c r="AL7" s="727"/>
      <c r="AM7" s="716" t="s">
        <v>317</v>
      </c>
      <c r="AN7" s="716"/>
      <c r="AO7" s="716"/>
      <c r="AP7" s="716"/>
      <c r="AQ7" s="716"/>
      <c r="AR7" s="716"/>
      <c r="AS7" s="716"/>
      <c r="AT7" s="716"/>
      <c r="AU7" s="716"/>
      <c r="AV7" s="716"/>
      <c r="AW7" s="716"/>
      <c r="AX7" s="716"/>
      <c r="AY7" s="716"/>
      <c r="AZ7" s="716"/>
      <c r="BA7" s="716"/>
      <c r="BB7" s="716"/>
      <c r="BC7" s="716"/>
      <c r="BD7" s="716"/>
      <c r="BE7" s="716"/>
      <c r="BF7" s="716"/>
      <c r="BG7" s="716"/>
      <c r="BH7" s="716"/>
      <c r="BI7" s="716"/>
      <c r="BJ7" s="717"/>
      <c r="BK7" s="78"/>
    </row>
    <row r="8" spans="2:251" s="79" customFormat="1" ht="25.5" customHeight="1" x14ac:dyDescent="0.25">
      <c r="B8" s="740" t="s">
        <v>16</v>
      </c>
      <c r="C8" s="741"/>
      <c r="D8" s="745" t="s">
        <v>1124</v>
      </c>
      <c r="E8" s="745"/>
      <c r="F8" s="745"/>
      <c r="G8" s="745"/>
      <c r="H8" s="745"/>
      <c r="I8" s="745"/>
      <c r="J8" s="745"/>
      <c r="K8" s="745"/>
      <c r="L8" s="745"/>
      <c r="M8" s="745"/>
      <c r="N8" s="745"/>
      <c r="O8" s="745"/>
      <c r="P8" s="745"/>
      <c r="Q8" s="745"/>
      <c r="R8" s="745"/>
      <c r="S8" s="745"/>
      <c r="T8" s="745"/>
      <c r="U8" s="745"/>
      <c r="V8" s="745"/>
      <c r="W8" s="745"/>
      <c r="X8" s="745"/>
      <c r="Y8" s="745"/>
      <c r="Z8" s="745"/>
      <c r="AA8" s="745"/>
      <c r="AB8" s="745"/>
      <c r="AC8" s="745"/>
      <c r="AD8" s="745"/>
      <c r="AE8" s="745"/>
      <c r="AF8" s="745"/>
      <c r="AG8" s="745"/>
      <c r="AH8" s="745"/>
      <c r="AI8" s="745"/>
      <c r="AJ8" s="745"/>
      <c r="AK8" s="745"/>
      <c r="AL8" s="745"/>
      <c r="AM8" s="110" t="s">
        <v>18</v>
      </c>
      <c r="AN8" s="748">
        <v>44568</v>
      </c>
      <c r="AO8" s="745"/>
      <c r="AP8" s="745"/>
      <c r="AQ8" s="745"/>
      <c r="AR8" s="745"/>
      <c r="AS8" s="745"/>
      <c r="AT8" s="745"/>
      <c r="AU8" s="716"/>
      <c r="AV8" s="716"/>
      <c r="AW8" s="716"/>
      <c r="AX8" s="716"/>
      <c r="AY8" s="716"/>
      <c r="AZ8" s="716"/>
      <c r="BA8" s="716"/>
      <c r="BB8" s="716"/>
      <c r="BC8" s="716"/>
      <c r="BD8" s="716"/>
      <c r="BE8" s="716"/>
      <c r="BF8" s="716"/>
      <c r="BG8" s="716"/>
      <c r="BH8" s="716"/>
      <c r="BI8" s="716"/>
      <c r="BJ8" s="717"/>
      <c r="BK8" s="78"/>
    </row>
    <row r="9" spans="2:251" s="79" customFormat="1" ht="25.5" customHeight="1" x14ac:dyDescent="0.25">
      <c r="B9" s="740" t="s">
        <v>176</v>
      </c>
      <c r="C9" s="741"/>
      <c r="D9" s="741"/>
      <c r="E9" s="741"/>
      <c r="F9" s="741"/>
      <c r="G9" s="741"/>
      <c r="H9" s="741"/>
      <c r="I9" s="741"/>
      <c r="J9" s="741"/>
      <c r="K9" s="741"/>
      <c r="L9" s="741"/>
      <c r="M9" s="741"/>
      <c r="N9" s="741"/>
      <c r="O9" s="741"/>
      <c r="P9" s="741"/>
      <c r="Q9" s="741"/>
      <c r="R9" s="741"/>
      <c r="S9" s="741"/>
      <c r="T9" s="741"/>
      <c r="U9" s="741"/>
      <c r="V9" s="741"/>
      <c r="W9" s="741"/>
      <c r="X9" s="741"/>
      <c r="Y9" s="741"/>
      <c r="Z9" s="741"/>
      <c r="AA9" s="741"/>
      <c r="AB9" s="741"/>
      <c r="AC9" s="741"/>
      <c r="AD9" s="741"/>
      <c r="AE9" s="741"/>
      <c r="AF9" s="741"/>
      <c r="AG9" s="741"/>
      <c r="AH9" s="741"/>
      <c r="AI9" s="741"/>
      <c r="AJ9" s="741"/>
      <c r="AK9" s="741"/>
      <c r="AL9" s="741"/>
      <c r="AM9" s="741"/>
      <c r="AN9" s="741"/>
      <c r="AO9" s="741"/>
      <c r="AP9" s="741"/>
      <c r="AQ9" s="741"/>
      <c r="AR9" s="741"/>
      <c r="AS9" s="741"/>
      <c r="AT9" s="741"/>
      <c r="AU9" s="725" t="s">
        <v>177</v>
      </c>
      <c r="AV9" s="716"/>
      <c r="AW9" s="716"/>
      <c r="AX9" s="716"/>
      <c r="AY9" s="716"/>
      <c r="AZ9" s="716"/>
      <c r="BA9" s="716"/>
      <c r="BB9" s="716"/>
      <c r="BC9" s="716"/>
      <c r="BD9" s="716"/>
      <c r="BE9" s="716"/>
      <c r="BF9" s="716"/>
      <c r="BG9" s="716"/>
      <c r="BH9" s="716"/>
      <c r="BI9" s="716"/>
      <c r="BJ9" s="717"/>
      <c r="BK9" s="78"/>
    </row>
    <row r="10" spans="2:251" s="79" customFormat="1" ht="25.5" customHeight="1" x14ac:dyDescent="0.25">
      <c r="B10" s="740"/>
      <c r="C10" s="741"/>
      <c r="D10" s="741"/>
      <c r="E10" s="741" t="s">
        <v>19</v>
      </c>
      <c r="F10" s="741"/>
      <c r="G10" s="741"/>
      <c r="H10" s="741"/>
      <c r="I10" s="741"/>
      <c r="J10" s="741"/>
      <c r="K10" s="741"/>
      <c r="L10" s="741"/>
      <c r="M10" s="741"/>
      <c r="N10" s="741"/>
      <c r="O10" s="741"/>
      <c r="P10" s="741"/>
      <c r="Q10" s="741"/>
      <c r="R10" s="741"/>
      <c r="S10" s="741"/>
      <c r="T10" s="741"/>
      <c r="U10" s="741" t="s">
        <v>20</v>
      </c>
      <c r="V10" s="741"/>
      <c r="W10" s="741"/>
      <c r="X10" s="741"/>
      <c r="Y10" s="741"/>
      <c r="Z10" s="741"/>
      <c r="AA10" s="741"/>
      <c r="AB10" s="741"/>
      <c r="AC10" s="741"/>
      <c r="AD10" s="741"/>
      <c r="AE10" s="741"/>
      <c r="AF10" s="741"/>
      <c r="AG10" s="741"/>
      <c r="AH10" s="741"/>
      <c r="AI10" s="741"/>
      <c r="AJ10" s="741"/>
      <c r="AK10" s="741"/>
      <c r="AL10" s="741"/>
      <c r="AM10" s="741"/>
      <c r="AN10" s="741"/>
      <c r="AO10" s="741"/>
      <c r="AP10" s="741"/>
      <c r="AQ10" s="741"/>
      <c r="AR10" s="741"/>
      <c r="AS10" s="741"/>
      <c r="AT10" s="741"/>
      <c r="AU10" s="716"/>
      <c r="AV10" s="716"/>
      <c r="AW10" s="716"/>
      <c r="AX10" s="716"/>
      <c r="AY10" s="716"/>
      <c r="AZ10" s="716"/>
      <c r="BA10" s="716"/>
      <c r="BB10" s="716"/>
      <c r="BC10" s="716"/>
      <c r="BD10" s="716"/>
      <c r="BE10" s="716"/>
      <c r="BF10" s="716"/>
      <c r="BG10" s="716"/>
      <c r="BH10" s="716"/>
      <c r="BI10" s="716"/>
      <c r="BJ10" s="717"/>
      <c r="BK10" s="78"/>
    </row>
    <row r="11" spans="2:251" s="81" customFormat="1" ht="22.5" customHeight="1" x14ac:dyDescent="0.25">
      <c r="B11" s="740" t="s">
        <v>21</v>
      </c>
      <c r="C11" s="749" t="s">
        <v>22</v>
      </c>
      <c r="D11" s="741" t="s">
        <v>23</v>
      </c>
      <c r="E11" s="741" t="s">
        <v>24</v>
      </c>
      <c r="F11" s="741"/>
      <c r="G11" s="741"/>
      <c r="H11" s="741" t="s">
        <v>25</v>
      </c>
      <c r="I11" s="741"/>
      <c r="J11" s="741"/>
      <c r="K11" s="741" t="s">
        <v>26</v>
      </c>
      <c r="L11" s="741"/>
      <c r="M11" s="741"/>
      <c r="N11" s="741" t="s">
        <v>27</v>
      </c>
      <c r="O11" s="741"/>
      <c r="P11" s="741"/>
      <c r="Q11" s="741" t="s">
        <v>28</v>
      </c>
      <c r="R11" s="741"/>
      <c r="S11" s="741"/>
      <c r="T11" s="111" t="s">
        <v>29</v>
      </c>
      <c r="U11" s="749" t="s">
        <v>30</v>
      </c>
      <c r="V11" s="749" t="s">
        <v>31</v>
      </c>
      <c r="W11" s="741" t="s">
        <v>32</v>
      </c>
      <c r="X11" s="741" t="s">
        <v>33</v>
      </c>
      <c r="Y11" s="741"/>
      <c r="Z11" s="742" t="s">
        <v>34</v>
      </c>
      <c r="AA11" s="741" t="s">
        <v>35</v>
      </c>
      <c r="AB11" s="741" t="s">
        <v>36</v>
      </c>
      <c r="AC11" s="741" t="s">
        <v>37</v>
      </c>
      <c r="AD11" s="741" t="s">
        <v>38</v>
      </c>
      <c r="AE11" s="741" t="s">
        <v>39</v>
      </c>
      <c r="AF11" s="741" t="s">
        <v>40</v>
      </c>
      <c r="AG11" s="741"/>
      <c r="AH11" s="741"/>
      <c r="AI11" s="741" t="s">
        <v>41</v>
      </c>
      <c r="AJ11" s="741" t="s">
        <v>42</v>
      </c>
      <c r="AK11" s="749" t="s">
        <v>43</v>
      </c>
      <c r="AL11" s="749"/>
      <c r="AM11" s="749"/>
      <c r="AN11" s="749"/>
      <c r="AO11" s="749"/>
      <c r="AP11" s="749"/>
      <c r="AQ11" s="749"/>
      <c r="AR11" s="725" t="s">
        <v>44</v>
      </c>
      <c r="AS11" s="741" t="s">
        <v>45</v>
      </c>
      <c r="AT11" s="741" t="s">
        <v>46</v>
      </c>
      <c r="AU11" s="743" t="s">
        <v>47</v>
      </c>
      <c r="AV11" s="743" t="s">
        <v>47</v>
      </c>
      <c r="AW11" s="743" t="s">
        <v>47</v>
      </c>
      <c r="AX11" s="743" t="s">
        <v>47</v>
      </c>
      <c r="AY11" s="743" t="s">
        <v>48</v>
      </c>
      <c r="AZ11" s="743" t="s">
        <v>47</v>
      </c>
      <c r="BA11" s="743" t="s">
        <v>47</v>
      </c>
      <c r="BB11" s="743" t="s">
        <v>47</v>
      </c>
      <c r="BC11" s="743" t="s">
        <v>49</v>
      </c>
      <c r="BD11" s="743" t="s">
        <v>49</v>
      </c>
      <c r="BE11" s="743" t="s">
        <v>49</v>
      </c>
      <c r="BF11" s="743" t="s">
        <v>49</v>
      </c>
      <c r="BG11" s="743" t="s">
        <v>50</v>
      </c>
      <c r="BH11" s="743" t="s">
        <v>49</v>
      </c>
      <c r="BI11" s="743" t="s">
        <v>49</v>
      </c>
      <c r="BJ11" s="744" t="s">
        <v>49</v>
      </c>
      <c r="BK11" s="80"/>
    </row>
    <row r="12" spans="2:251" s="81" customFormat="1" ht="30" customHeight="1" x14ac:dyDescent="0.25">
      <c r="B12" s="740"/>
      <c r="C12" s="749"/>
      <c r="D12" s="741"/>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49"/>
      <c r="V12" s="749"/>
      <c r="W12" s="741"/>
      <c r="X12" s="112" t="s">
        <v>54</v>
      </c>
      <c r="Y12" s="112" t="s">
        <v>55</v>
      </c>
      <c r="Z12" s="742"/>
      <c r="AA12" s="741"/>
      <c r="AB12" s="741"/>
      <c r="AC12" s="741"/>
      <c r="AD12" s="741"/>
      <c r="AE12" s="741"/>
      <c r="AF12" s="112" t="s">
        <v>56</v>
      </c>
      <c r="AG12" s="112" t="s">
        <v>57</v>
      </c>
      <c r="AH12" s="112" t="s">
        <v>58</v>
      </c>
      <c r="AI12" s="741"/>
      <c r="AJ12" s="741"/>
      <c r="AK12" s="178" t="s">
        <v>59</v>
      </c>
      <c r="AL12" s="178" t="s">
        <v>60</v>
      </c>
      <c r="AM12" s="178" t="s">
        <v>61</v>
      </c>
      <c r="AN12" s="178" t="s">
        <v>62</v>
      </c>
      <c r="AO12" s="178" t="s">
        <v>63</v>
      </c>
      <c r="AP12" s="178" t="s">
        <v>64</v>
      </c>
      <c r="AQ12" s="178" t="s">
        <v>65</v>
      </c>
      <c r="AR12" s="725"/>
      <c r="AS12" s="741"/>
      <c r="AT12" s="741"/>
      <c r="AU12" s="114" t="s">
        <v>66</v>
      </c>
      <c r="AV12" s="114" t="s">
        <v>67</v>
      </c>
      <c r="AW12" s="114" t="s">
        <v>68</v>
      </c>
      <c r="AX12" s="114" t="s">
        <v>69</v>
      </c>
      <c r="AY12" s="114" t="s">
        <v>66</v>
      </c>
      <c r="AZ12" s="114" t="s">
        <v>67</v>
      </c>
      <c r="BA12" s="114" t="s">
        <v>68</v>
      </c>
      <c r="BB12" s="114" t="s">
        <v>69</v>
      </c>
      <c r="BC12" s="114" t="s">
        <v>66</v>
      </c>
      <c r="BD12" s="114" t="s">
        <v>67</v>
      </c>
      <c r="BE12" s="114" t="s">
        <v>68</v>
      </c>
      <c r="BF12" s="114" t="s">
        <v>69</v>
      </c>
      <c r="BG12" s="114" t="s">
        <v>66</v>
      </c>
      <c r="BH12" s="114" t="s">
        <v>67</v>
      </c>
      <c r="BI12" s="114" t="s">
        <v>68</v>
      </c>
      <c r="BJ12" s="115" t="s">
        <v>70</v>
      </c>
      <c r="BK12" s="80"/>
    </row>
    <row r="13" spans="2:251" s="136" customFormat="1" ht="113.25" customHeight="1" x14ac:dyDescent="0.25">
      <c r="B13" s="116">
        <v>1</v>
      </c>
      <c r="C13" s="117" t="s">
        <v>318</v>
      </c>
      <c r="D13" s="118">
        <v>0.25</v>
      </c>
      <c r="E13" s="120">
        <v>0.25</v>
      </c>
      <c r="F13" s="120"/>
      <c r="G13" s="121">
        <f>IF(ISERROR(F13/E13),"",(F13/E13))</f>
        <v>0</v>
      </c>
      <c r="H13" s="120">
        <v>0.25</v>
      </c>
      <c r="I13" s="120"/>
      <c r="J13" s="121">
        <f>IF(ISERROR(I13/H13),"",(I13/H13))</f>
        <v>0</v>
      </c>
      <c r="K13" s="120">
        <v>0.25</v>
      </c>
      <c r="L13" s="120"/>
      <c r="M13" s="121">
        <f>IF(ISERROR(L13/K13),"",(L13/K13))</f>
        <v>0</v>
      </c>
      <c r="N13" s="120">
        <v>0.25</v>
      </c>
      <c r="O13" s="120"/>
      <c r="P13" s="121">
        <f>IF(ISERROR(O13/N13),"",(O13/N13))</f>
        <v>0</v>
      </c>
      <c r="Q13" s="120">
        <f>SUM(E13,H13,K13,N13)</f>
        <v>1</v>
      </c>
      <c r="R13" s="119">
        <f t="shared" ref="R13" si="0">SUM(F13,I13,L13,O13)</f>
        <v>0</v>
      </c>
      <c r="S13" s="122">
        <f>IF((IF(ISERROR(R13/Q13),0,(R13/Q13)))&gt;1,1,(IF(ISERROR(R13/Q13),0,(R13/Q13))))</f>
        <v>0</v>
      </c>
      <c r="T13" s="122">
        <f>S13*D13</f>
        <v>0</v>
      </c>
      <c r="U13" s="117" t="s">
        <v>319</v>
      </c>
      <c r="V13" s="117" t="s">
        <v>320</v>
      </c>
      <c r="W13" s="121" t="s">
        <v>321</v>
      </c>
      <c r="X13" s="121" t="s">
        <v>322</v>
      </c>
      <c r="Y13" s="121" t="s">
        <v>323</v>
      </c>
      <c r="Z13" s="124" t="s">
        <v>77</v>
      </c>
      <c r="AA13" s="121" t="s">
        <v>324</v>
      </c>
      <c r="AB13" s="124" t="s">
        <v>79</v>
      </c>
      <c r="AC13" s="124" t="s">
        <v>185</v>
      </c>
      <c r="AD13" s="124" t="s">
        <v>106</v>
      </c>
      <c r="AE13" s="124" t="s">
        <v>100</v>
      </c>
      <c r="AF13" s="124">
        <v>20</v>
      </c>
      <c r="AG13" s="124">
        <v>2021</v>
      </c>
      <c r="AH13" s="124" t="s">
        <v>106</v>
      </c>
      <c r="AI13" s="124" t="s">
        <v>83</v>
      </c>
      <c r="AJ13" s="124" t="s">
        <v>325</v>
      </c>
      <c r="AK13" s="163" t="s">
        <v>326</v>
      </c>
      <c r="AL13" s="163" t="s">
        <v>94</v>
      </c>
      <c r="AM13" s="163" t="s">
        <v>94</v>
      </c>
      <c r="AN13" s="163" t="s">
        <v>327</v>
      </c>
      <c r="AO13" s="163" t="s">
        <v>328</v>
      </c>
      <c r="AP13" s="163" t="s">
        <v>94</v>
      </c>
      <c r="AQ13" s="163" t="s">
        <v>94</v>
      </c>
      <c r="AR13" s="124" t="s">
        <v>94</v>
      </c>
      <c r="AS13" s="124" t="s">
        <v>94</v>
      </c>
      <c r="AT13" s="124" t="s">
        <v>329</v>
      </c>
      <c r="AU13" s="129">
        <f>E13</f>
        <v>0.25</v>
      </c>
      <c r="AV13" s="130"/>
      <c r="AW13" s="131"/>
      <c r="AX13" s="131"/>
      <c r="AY13" s="129">
        <f>H13</f>
        <v>0.25</v>
      </c>
      <c r="AZ13" s="132"/>
      <c r="BA13" s="123"/>
      <c r="BB13" s="123"/>
      <c r="BC13" s="130">
        <f>K13</f>
        <v>0.25</v>
      </c>
      <c r="BD13" s="130"/>
      <c r="BE13" s="131"/>
      <c r="BF13" s="131"/>
      <c r="BG13" s="133">
        <f>N13</f>
        <v>0.25</v>
      </c>
      <c r="BH13" s="129"/>
      <c r="BI13" s="134"/>
      <c r="BJ13" s="135"/>
    </row>
    <row r="14" spans="2:251" s="136" customFormat="1" ht="72" customHeight="1" x14ac:dyDescent="0.25">
      <c r="B14" s="116">
        <v>2</v>
      </c>
      <c r="C14" s="117" t="s">
        <v>330</v>
      </c>
      <c r="D14" s="118">
        <v>0.25</v>
      </c>
      <c r="E14" s="120">
        <v>0.25</v>
      </c>
      <c r="F14" s="120"/>
      <c r="G14" s="121">
        <f>IF(ISERROR(F14/E14),"",(F14/E14))</f>
        <v>0</v>
      </c>
      <c r="H14" s="120">
        <v>0.25</v>
      </c>
      <c r="I14" s="120"/>
      <c r="J14" s="121">
        <f>IF(ISERROR(I14/H14),"",(I14/H14))</f>
        <v>0</v>
      </c>
      <c r="K14" s="120">
        <v>0.25</v>
      </c>
      <c r="L14" s="120"/>
      <c r="M14" s="121">
        <f>IF(ISERROR(L14/K14),"",(L14/K14))</f>
        <v>0</v>
      </c>
      <c r="N14" s="120">
        <v>0.25</v>
      </c>
      <c r="O14" s="120"/>
      <c r="P14" s="121">
        <f>IF(ISERROR(O14/N14),"",(O14/N14))</f>
        <v>0</v>
      </c>
      <c r="Q14" s="120">
        <f t="shared" ref="Q14:R19" si="1">SUM(E14,H14,K14,N14)</f>
        <v>1</v>
      </c>
      <c r="R14" s="120">
        <f t="shared" si="1"/>
        <v>0</v>
      </c>
      <c r="S14" s="122">
        <f>IF((IF(ISERROR(R14/Q14),0,(R14/Q14)))&gt;1,1,(IF(ISERROR(R14/Q14),0,(R14/Q14))))</f>
        <v>0</v>
      </c>
      <c r="T14" s="122">
        <f t="shared" ref="T14:T19" si="2">S14*D14</f>
        <v>0</v>
      </c>
      <c r="U14" s="117" t="s">
        <v>331</v>
      </c>
      <c r="V14" s="117" t="s">
        <v>332</v>
      </c>
      <c r="W14" s="121" t="s">
        <v>333</v>
      </c>
      <c r="X14" s="121" t="s">
        <v>334</v>
      </c>
      <c r="Y14" s="121" t="s">
        <v>335</v>
      </c>
      <c r="Z14" s="124" t="s">
        <v>77</v>
      </c>
      <c r="AA14" s="121" t="s">
        <v>336</v>
      </c>
      <c r="AB14" s="124" t="s">
        <v>79</v>
      </c>
      <c r="AC14" s="124" t="s">
        <v>185</v>
      </c>
      <c r="AD14" s="124" t="s">
        <v>106</v>
      </c>
      <c r="AE14" s="125" t="s">
        <v>100</v>
      </c>
      <c r="AF14" s="124">
        <v>4</v>
      </c>
      <c r="AG14" s="124">
        <v>2021</v>
      </c>
      <c r="AH14" s="124" t="s">
        <v>106</v>
      </c>
      <c r="AI14" s="124" t="s">
        <v>83</v>
      </c>
      <c r="AJ14" s="124" t="s">
        <v>325</v>
      </c>
      <c r="AK14" s="163" t="s">
        <v>326</v>
      </c>
      <c r="AL14" s="163" t="s">
        <v>94</v>
      </c>
      <c r="AM14" s="163" t="s">
        <v>94</v>
      </c>
      <c r="AN14" s="163" t="s">
        <v>337</v>
      </c>
      <c r="AO14" s="163" t="s">
        <v>328</v>
      </c>
      <c r="AP14" s="163" t="s">
        <v>94</v>
      </c>
      <c r="AQ14" s="163" t="s">
        <v>94</v>
      </c>
      <c r="AR14" s="124" t="s">
        <v>94</v>
      </c>
      <c r="AS14" s="124" t="s">
        <v>94</v>
      </c>
      <c r="AT14" s="124" t="s">
        <v>329</v>
      </c>
      <c r="AU14" s="138"/>
      <c r="AV14" s="130"/>
      <c r="AW14" s="131"/>
      <c r="AX14" s="131"/>
      <c r="AY14" s="129"/>
      <c r="AZ14" s="132"/>
      <c r="BA14" s="123"/>
      <c r="BB14" s="123"/>
      <c r="BC14" s="130"/>
      <c r="BD14" s="130"/>
      <c r="BE14" s="131"/>
      <c r="BF14" s="131"/>
      <c r="BG14" s="129"/>
      <c r="BH14" s="129"/>
      <c r="BI14" s="134"/>
      <c r="BJ14" s="139"/>
    </row>
    <row r="15" spans="2:251" s="136" customFormat="1" ht="84" customHeight="1" x14ac:dyDescent="0.25">
      <c r="B15" s="116">
        <v>3</v>
      </c>
      <c r="C15" s="117" t="s">
        <v>338</v>
      </c>
      <c r="D15" s="118">
        <v>0.05</v>
      </c>
      <c r="E15" s="120">
        <v>0</v>
      </c>
      <c r="F15" s="120"/>
      <c r="G15" s="121" t="str">
        <f t="shared" ref="G15:G19" si="3">IF(ISERROR(F15/E15),"",(F15/E15))</f>
        <v/>
      </c>
      <c r="H15" s="120">
        <v>0.5</v>
      </c>
      <c r="I15" s="120"/>
      <c r="J15" s="121">
        <f t="shared" ref="J15:J19" si="4">IF(ISERROR(I15/H15),"",(I15/H15))</f>
        <v>0</v>
      </c>
      <c r="K15" s="120">
        <v>0</v>
      </c>
      <c r="L15" s="120"/>
      <c r="M15" s="121" t="str">
        <f t="shared" ref="M15:M19" si="5">IF(ISERROR(L15/K15),"",(L15/K15))</f>
        <v/>
      </c>
      <c r="N15" s="120">
        <v>0.5</v>
      </c>
      <c r="O15" s="120"/>
      <c r="P15" s="121">
        <f t="shared" ref="P15:P19" si="6">IF(ISERROR(O15/N15),"",(O15/N15))</f>
        <v>0</v>
      </c>
      <c r="Q15" s="120">
        <f t="shared" si="1"/>
        <v>1</v>
      </c>
      <c r="R15" s="120"/>
      <c r="S15" s="122">
        <f t="shared" ref="S15:S19" si="7">IF((IF(ISERROR(R15/Q15),0,(R15/Q15)))&gt;1,1,(IF(ISERROR(R15/Q15),0,(R15/Q15))))</f>
        <v>0</v>
      </c>
      <c r="T15" s="122">
        <f t="shared" si="2"/>
        <v>0</v>
      </c>
      <c r="U15" s="117" t="s">
        <v>339</v>
      </c>
      <c r="V15" s="117" t="s">
        <v>340</v>
      </c>
      <c r="W15" s="121" t="s">
        <v>275</v>
      </c>
      <c r="X15" s="121" t="s">
        <v>341</v>
      </c>
      <c r="Y15" s="121" t="s">
        <v>342</v>
      </c>
      <c r="Z15" s="124" t="s">
        <v>77</v>
      </c>
      <c r="AA15" s="121" t="s">
        <v>343</v>
      </c>
      <c r="AB15" s="124" t="s">
        <v>79</v>
      </c>
      <c r="AC15" s="124" t="s">
        <v>185</v>
      </c>
      <c r="AD15" s="124" t="s">
        <v>186</v>
      </c>
      <c r="AE15" s="124" t="s">
        <v>100</v>
      </c>
      <c r="AF15" s="124" t="s">
        <v>94</v>
      </c>
      <c r="AG15" s="124">
        <v>2022</v>
      </c>
      <c r="AH15" s="124" t="s">
        <v>344</v>
      </c>
      <c r="AI15" s="124" t="s">
        <v>83</v>
      </c>
      <c r="AJ15" s="124" t="s">
        <v>84</v>
      </c>
      <c r="AK15" s="163" t="s">
        <v>326</v>
      </c>
      <c r="AL15" s="163" t="s">
        <v>94</v>
      </c>
      <c r="AM15" s="163" t="s">
        <v>94</v>
      </c>
      <c r="AN15" s="163" t="s">
        <v>345</v>
      </c>
      <c r="AO15" s="163" t="s">
        <v>94</v>
      </c>
      <c r="AP15" s="163" t="s">
        <v>94</v>
      </c>
      <c r="AQ15" s="163" t="s">
        <v>94</v>
      </c>
      <c r="AR15" s="124" t="s">
        <v>94</v>
      </c>
      <c r="AS15" s="124" t="s">
        <v>94</v>
      </c>
      <c r="AT15" s="124" t="s">
        <v>329</v>
      </c>
      <c r="AU15" s="133"/>
      <c r="AV15" s="130"/>
      <c r="AW15" s="131"/>
      <c r="AX15" s="131"/>
      <c r="AY15" s="129"/>
      <c r="AZ15" s="132"/>
      <c r="BA15" s="123"/>
      <c r="BB15" s="123"/>
      <c r="BC15" s="130"/>
      <c r="BD15" s="130"/>
      <c r="BE15" s="131"/>
      <c r="BF15" s="131"/>
      <c r="BG15" s="129"/>
      <c r="BH15" s="129"/>
      <c r="BI15" s="134"/>
      <c r="BJ15" s="139"/>
    </row>
    <row r="16" spans="2:251" s="136" customFormat="1" ht="88.5" customHeight="1" x14ac:dyDescent="0.25">
      <c r="B16" s="116">
        <v>4</v>
      </c>
      <c r="C16" s="117" t="s">
        <v>974</v>
      </c>
      <c r="D16" s="118">
        <v>0.25</v>
      </c>
      <c r="E16" s="120">
        <v>0.25</v>
      </c>
      <c r="F16" s="120"/>
      <c r="G16" s="121">
        <f t="shared" si="3"/>
        <v>0</v>
      </c>
      <c r="H16" s="137">
        <v>0.25</v>
      </c>
      <c r="I16" s="120"/>
      <c r="J16" s="121">
        <f t="shared" si="4"/>
        <v>0</v>
      </c>
      <c r="K16" s="120">
        <v>0.25</v>
      </c>
      <c r="L16" s="120"/>
      <c r="M16" s="121">
        <f t="shared" si="5"/>
        <v>0</v>
      </c>
      <c r="N16" s="120">
        <v>0.25</v>
      </c>
      <c r="O16" s="120"/>
      <c r="P16" s="121">
        <f t="shared" si="6"/>
        <v>0</v>
      </c>
      <c r="Q16" s="120">
        <f t="shared" si="1"/>
        <v>1</v>
      </c>
      <c r="R16" s="120"/>
      <c r="S16" s="122">
        <f t="shared" si="7"/>
        <v>0</v>
      </c>
      <c r="T16" s="122">
        <f t="shared" si="2"/>
        <v>0</v>
      </c>
      <c r="U16" s="117" t="s">
        <v>346</v>
      </c>
      <c r="V16" s="117" t="s">
        <v>347</v>
      </c>
      <c r="W16" s="121" t="s">
        <v>348</v>
      </c>
      <c r="X16" s="123" t="s">
        <v>349</v>
      </c>
      <c r="Y16" s="123" t="s">
        <v>350</v>
      </c>
      <c r="Z16" s="124" t="s">
        <v>77</v>
      </c>
      <c r="AA16" s="119" t="s">
        <v>351</v>
      </c>
      <c r="AB16" s="124" t="s">
        <v>79</v>
      </c>
      <c r="AC16" s="124" t="s">
        <v>185</v>
      </c>
      <c r="AD16" s="124" t="s">
        <v>106</v>
      </c>
      <c r="AE16" s="124" t="s">
        <v>100</v>
      </c>
      <c r="AF16" s="124">
        <v>7</v>
      </c>
      <c r="AG16" s="124">
        <v>2021</v>
      </c>
      <c r="AH16" s="124" t="s">
        <v>106</v>
      </c>
      <c r="AI16" s="124" t="s">
        <v>83</v>
      </c>
      <c r="AJ16" s="124" t="s">
        <v>325</v>
      </c>
      <c r="AK16" s="163" t="s">
        <v>326</v>
      </c>
      <c r="AL16" s="163" t="s">
        <v>94</v>
      </c>
      <c r="AM16" s="163" t="s">
        <v>94</v>
      </c>
      <c r="AN16" s="163" t="s">
        <v>352</v>
      </c>
      <c r="AO16" s="163" t="s">
        <v>328</v>
      </c>
      <c r="AP16" s="163" t="s">
        <v>94</v>
      </c>
      <c r="AQ16" s="163" t="s">
        <v>94</v>
      </c>
      <c r="AR16" s="124" t="s">
        <v>94</v>
      </c>
      <c r="AS16" s="124" t="s">
        <v>94</v>
      </c>
      <c r="AT16" s="124" t="s">
        <v>329</v>
      </c>
      <c r="AU16" s="133"/>
      <c r="AV16" s="130"/>
      <c r="AW16" s="131"/>
      <c r="AX16" s="131"/>
      <c r="AY16" s="129"/>
      <c r="AZ16" s="132"/>
      <c r="BA16" s="123"/>
      <c r="BB16" s="123"/>
      <c r="BC16" s="130"/>
      <c r="BD16" s="130"/>
      <c r="BE16" s="131"/>
      <c r="BF16" s="131"/>
      <c r="BG16" s="129"/>
      <c r="BH16" s="129"/>
      <c r="BI16" s="134"/>
      <c r="BJ16" s="139"/>
    </row>
    <row r="17" spans="2:63" s="136" customFormat="1" ht="114.75" customHeight="1" x14ac:dyDescent="0.25">
      <c r="B17" s="116">
        <v>5</v>
      </c>
      <c r="C17" s="117" t="s">
        <v>353</v>
      </c>
      <c r="D17" s="118">
        <v>0.05</v>
      </c>
      <c r="E17" s="120">
        <v>0</v>
      </c>
      <c r="F17" s="120"/>
      <c r="G17" s="121" t="str">
        <f t="shared" si="3"/>
        <v/>
      </c>
      <c r="H17" s="120">
        <v>0.5</v>
      </c>
      <c r="I17" s="120"/>
      <c r="J17" s="121">
        <f t="shared" si="4"/>
        <v>0</v>
      </c>
      <c r="K17" s="120">
        <v>0</v>
      </c>
      <c r="L17" s="120"/>
      <c r="M17" s="121" t="str">
        <f t="shared" si="5"/>
        <v/>
      </c>
      <c r="N17" s="120">
        <v>0.5</v>
      </c>
      <c r="O17" s="120"/>
      <c r="P17" s="121">
        <f t="shared" si="6"/>
        <v>0</v>
      </c>
      <c r="Q17" s="120">
        <f t="shared" si="1"/>
        <v>1</v>
      </c>
      <c r="R17" s="120"/>
      <c r="S17" s="122">
        <f t="shared" si="7"/>
        <v>0</v>
      </c>
      <c r="T17" s="122">
        <f t="shared" si="2"/>
        <v>0</v>
      </c>
      <c r="U17" s="117" t="s">
        <v>354</v>
      </c>
      <c r="V17" s="117" t="s">
        <v>355</v>
      </c>
      <c r="W17" s="121" t="s">
        <v>354</v>
      </c>
      <c r="X17" s="123" t="s">
        <v>356</v>
      </c>
      <c r="Y17" s="123" t="s">
        <v>357</v>
      </c>
      <c r="Z17" s="124" t="s">
        <v>77</v>
      </c>
      <c r="AA17" s="123" t="s">
        <v>358</v>
      </c>
      <c r="AB17" s="124" t="s">
        <v>79</v>
      </c>
      <c r="AC17" s="124" t="s">
        <v>185</v>
      </c>
      <c r="AD17" s="124" t="s">
        <v>186</v>
      </c>
      <c r="AE17" s="124" t="s">
        <v>100</v>
      </c>
      <c r="AF17" s="124">
        <v>5</v>
      </c>
      <c r="AG17" s="124">
        <v>2021</v>
      </c>
      <c r="AH17" s="124" t="s">
        <v>344</v>
      </c>
      <c r="AI17" s="124" t="s">
        <v>83</v>
      </c>
      <c r="AJ17" s="124" t="s">
        <v>84</v>
      </c>
      <c r="AK17" s="163" t="s">
        <v>326</v>
      </c>
      <c r="AL17" s="163" t="s">
        <v>94</v>
      </c>
      <c r="AM17" s="163" t="s">
        <v>94</v>
      </c>
      <c r="AN17" s="163" t="s">
        <v>345</v>
      </c>
      <c r="AO17" s="163" t="s">
        <v>94</v>
      </c>
      <c r="AP17" s="163" t="s">
        <v>94</v>
      </c>
      <c r="AQ17" s="163" t="s">
        <v>94</v>
      </c>
      <c r="AR17" s="124" t="s">
        <v>94</v>
      </c>
      <c r="AS17" s="124" t="s">
        <v>94</v>
      </c>
      <c r="AT17" s="124" t="s">
        <v>329</v>
      </c>
      <c r="AU17" s="133"/>
      <c r="AV17" s="130"/>
      <c r="AW17" s="131"/>
      <c r="AX17" s="131"/>
      <c r="AY17" s="129"/>
      <c r="AZ17" s="132"/>
      <c r="BA17" s="123"/>
      <c r="BB17" s="123"/>
      <c r="BC17" s="130"/>
      <c r="BD17" s="130"/>
      <c r="BE17" s="131"/>
      <c r="BF17" s="131"/>
      <c r="BG17" s="129"/>
      <c r="BH17" s="129"/>
      <c r="BI17" s="134"/>
      <c r="BJ17" s="139"/>
    </row>
    <row r="18" spans="2:63" s="136" customFormat="1" ht="128.25" customHeight="1" x14ac:dyDescent="0.25">
      <c r="B18" s="116">
        <v>6</v>
      </c>
      <c r="C18" s="117" t="s">
        <v>359</v>
      </c>
      <c r="D18" s="118">
        <v>0.1</v>
      </c>
      <c r="E18" s="119">
        <v>0</v>
      </c>
      <c r="F18" s="119"/>
      <c r="G18" s="121" t="str">
        <f t="shared" si="3"/>
        <v/>
      </c>
      <c r="H18" s="120">
        <v>0.5</v>
      </c>
      <c r="I18" s="119"/>
      <c r="J18" s="121">
        <f t="shared" si="4"/>
        <v>0</v>
      </c>
      <c r="K18" s="119">
        <v>0</v>
      </c>
      <c r="L18" s="119"/>
      <c r="M18" s="121" t="str">
        <f t="shared" si="5"/>
        <v/>
      </c>
      <c r="N18" s="120">
        <v>0.5</v>
      </c>
      <c r="O18" s="119"/>
      <c r="P18" s="121">
        <f t="shared" si="6"/>
        <v>0</v>
      </c>
      <c r="Q18" s="120">
        <f t="shared" si="1"/>
        <v>1</v>
      </c>
      <c r="R18" s="119"/>
      <c r="S18" s="122">
        <f t="shared" si="7"/>
        <v>0</v>
      </c>
      <c r="T18" s="122">
        <f t="shared" si="2"/>
        <v>0</v>
      </c>
      <c r="U18" s="164" t="s">
        <v>360</v>
      </c>
      <c r="V18" s="117" t="s">
        <v>361</v>
      </c>
      <c r="W18" s="121" t="s">
        <v>362</v>
      </c>
      <c r="X18" s="123" t="s">
        <v>363</v>
      </c>
      <c r="Y18" s="123" t="s">
        <v>364</v>
      </c>
      <c r="Z18" s="124" t="s">
        <v>77</v>
      </c>
      <c r="AA18" s="119" t="s">
        <v>365</v>
      </c>
      <c r="AB18" s="124" t="s">
        <v>79</v>
      </c>
      <c r="AC18" s="124" t="s">
        <v>185</v>
      </c>
      <c r="AD18" s="124" t="s">
        <v>186</v>
      </c>
      <c r="AE18" s="124" t="s">
        <v>100</v>
      </c>
      <c r="AF18" s="124">
        <v>23</v>
      </c>
      <c r="AG18" s="124">
        <v>2021</v>
      </c>
      <c r="AH18" s="124" t="s">
        <v>344</v>
      </c>
      <c r="AI18" s="124" t="s">
        <v>83</v>
      </c>
      <c r="AJ18" s="124" t="s">
        <v>325</v>
      </c>
      <c r="AK18" s="163" t="s">
        <v>326</v>
      </c>
      <c r="AL18" s="163" t="s">
        <v>94</v>
      </c>
      <c r="AM18" s="163" t="s">
        <v>94</v>
      </c>
      <c r="AN18" s="163" t="s">
        <v>94</v>
      </c>
      <c r="AO18" s="163" t="s">
        <v>94</v>
      </c>
      <c r="AP18" s="163" t="s">
        <v>94</v>
      </c>
      <c r="AQ18" s="163" t="s">
        <v>366</v>
      </c>
      <c r="AR18" s="124" t="s">
        <v>366</v>
      </c>
      <c r="AS18" s="124" t="s">
        <v>94</v>
      </c>
      <c r="AT18" s="124" t="s">
        <v>329</v>
      </c>
      <c r="AU18" s="130"/>
      <c r="AV18" s="130"/>
      <c r="AW18" s="165"/>
      <c r="AX18" s="165"/>
      <c r="AY18" s="130"/>
      <c r="AZ18" s="129"/>
      <c r="BA18" s="123"/>
      <c r="BB18" s="123"/>
      <c r="BC18" s="130"/>
      <c r="BD18" s="130"/>
      <c r="BE18" s="131"/>
      <c r="BF18" s="131"/>
      <c r="BG18" s="130"/>
      <c r="BH18" s="129"/>
      <c r="BI18" s="134"/>
      <c r="BJ18" s="135"/>
    </row>
    <row r="19" spans="2:63" s="136" customFormat="1" ht="88.5" customHeight="1" thickBot="1" x14ac:dyDescent="0.3">
      <c r="B19" s="140">
        <v>7</v>
      </c>
      <c r="C19" s="141" t="s">
        <v>367</v>
      </c>
      <c r="D19" s="142">
        <v>0.05</v>
      </c>
      <c r="E19" s="148">
        <v>0</v>
      </c>
      <c r="F19" s="148"/>
      <c r="G19" s="144" t="str">
        <f t="shared" si="3"/>
        <v/>
      </c>
      <c r="H19" s="143">
        <v>0.55000000000000004</v>
      </c>
      <c r="I19" s="148"/>
      <c r="J19" s="144">
        <f t="shared" si="4"/>
        <v>0</v>
      </c>
      <c r="K19" s="148">
        <v>0</v>
      </c>
      <c r="L19" s="148"/>
      <c r="M19" s="144" t="str">
        <f t="shared" si="5"/>
        <v/>
      </c>
      <c r="N19" s="143">
        <v>0.45</v>
      </c>
      <c r="O19" s="148"/>
      <c r="P19" s="144">
        <f t="shared" si="6"/>
        <v>0</v>
      </c>
      <c r="Q19" s="143">
        <f t="shared" si="1"/>
        <v>1</v>
      </c>
      <c r="R19" s="148"/>
      <c r="S19" s="145">
        <f t="shared" si="7"/>
        <v>0</v>
      </c>
      <c r="T19" s="145">
        <f t="shared" si="2"/>
        <v>0</v>
      </c>
      <c r="U19" s="141"/>
      <c r="V19" s="141" t="s">
        <v>368</v>
      </c>
      <c r="W19" s="144" t="s">
        <v>369</v>
      </c>
      <c r="X19" s="146" t="s">
        <v>369</v>
      </c>
      <c r="Y19" s="146" t="s">
        <v>370</v>
      </c>
      <c r="Z19" s="147" t="s">
        <v>371</v>
      </c>
      <c r="AA19" s="148" t="s">
        <v>372</v>
      </c>
      <c r="AB19" s="147" t="s">
        <v>79</v>
      </c>
      <c r="AC19" s="147" t="s">
        <v>185</v>
      </c>
      <c r="AD19" s="147" t="s">
        <v>186</v>
      </c>
      <c r="AE19" s="147" t="s">
        <v>81</v>
      </c>
      <c r="AF19" s="147"/>
      <c r="AG19" s="147">
        <v>2021</v>
      </c>
      <c r="AH19" s="147" t="s">
        <v>344</v>
      </c>
      <c r="AI19" s="147" t="s">
        <v>83</v>
      </c>
      <c r="AJ19" s="147" t="s">
        <v>84</v>
      </c>
      <c r="AK19" s="166" t="s">
        <v>326</v>
      </c>
      <c r="AL19" s="166" t="s">
        <v>94</v>
      </c>
      <c r="AM19" s="166" t="s">
        <v>94</v>
      </c>
      <c r="AN19" s="166" t="s">
        <v>94</v>
      </c>
      <c r="AO19" s="166" t="s">
        <v>328</v>
      </c>
      <c r="AP19" s="166" t="s">
        <v>108</v>
      </c>
      <c r="AQ19" s="166" t="s">
        <v>109</v>
      </c>
      <c r="AR19" s="147" t="s">
        <v>109</v>
      </c>
      <c r="AS19" s="147" t="s">
        <v>94</v>
      </c>
      <c r="AT19" s="147" t="s">
        <v>329</v>
      </c>
      <c r="AU19" s="153"/>
      <c r="AV19" s="153"/>
      <c r="AW19" s="154"/>
      <c r="AX19" s="154"/>
      <c r="AY19" s="155"/>
      <c r="AZ19" s="155"/>
      <c r="BA19" s="167"/>
      <c r="BB19" s="146"/>
      <c r="BC19" s="153"/>
      <c r="BD19" s="153"/>
      <c r="BE19" s="154"/>
      <c r="BF19" s="154"/>
      <c r="BG19" s="155"/>
      <c r="BH19" s="155"/>
      <c r="BI19" s="157"/>
      <c r="BJ19" s="168"/>
    </row>
    <row r="20" spans="2:63" s="175" customFormat="1" ht="11.65" customHeight="1" x14ac:dyDescent="0.25">
      <c r="B20" s="169"/>
      <c r="C20" s="170"/>
      <c r="D20" s="171">
        <f>SUM(D13:D19)</f>
        <v>1</v>
      </c>
      <c r="E20" s="136"/>
      <c r="F20" s="136"/>
      <c r="G20" s="136"/>
      <c r="H20" s="136"/>
      <c r="I20" s="136"/>
      <c r="J20" s="136"/>
      <c r="K20" s="136"/>
      <c r="L20" s="136"/>
      <c r="M20" s="136"/>
      <c r="N20" s="136"/>
      <c r="O20" s="136"/>
      <c r="P20" s="136"/>
      <c r="Q20" s="136"/>
      <c r="R20" s="136"/>
      <c r="S20" s="136"/>
      <c r="T20" s="136"/>
      <c r="U20" s="170"/>
      <c r="V20" s="170"/>
      <c r="W20" s="136"/>
      <c r="X20" s="136"/>
      <c r="Y20" s="136"/>
      <c r="Z20" s="169"/>
      <c r="AA20" s="172"/>
      <c r="AB20" s="136"/>
      <c r="AC20" s="136"/>
      <c r="AD20" s="136"/>
      <c r="AE20" s="136"/>
      <c r="AF20" s="173"/>
      <c r="AG20" s="173"/>
      <c r="AH20" s="173"/>
      <c r="AI20" s="173"/>
      <c r="AJ20" s="173"/>
      <c r="AK20" s="174"/>
      <c r="AL20" s="174"/>
      <c r="AM20" s="174"/>
      <c r="AN20" s="174"/>
      <c r="AO20" s="174"/>
      <c r="AP20" s="174"/>
      <c r="AQ20" s="174"/>
      <c r="AR20" s="173"/>
      <c r="AS20" s="173"/>
      <c r="AT20" s="173"/>
      <c r="BE20" s="176"/>
      <c r="BF20" s="175">
        <f>12+4+2+6+6+11+4+1+5+2+5+5+8+5</f>
        <v>76</v>
      </c>
      <c r="BK20" s="172"/>
    </row>
    <row r="21" spans="2:63" s="175" customFormat="1" ht="11.65" customHeight="1" x14ac:dyDescent="0.25">
      <c r="B21" s="169"/>
      <c r="C21" s="170"/>
      <c r="D21" s="171"/>
      <c r="E21" s="136"/>
      <c r="F21" s="136"/>
      <c r="G21" s="136"/>
      <c r="H21" s="136"/>
      <c r="I21" s="136"/>
      <c r="J21" s="136"/>
      <c r="K21" s="136"/>
      <c r="L21" s="136"/>
      <c r="M21" s="136"/>
      <c r="N21" s="136"/>
      <c r="O21" s="136"/>
      <c r="P21" s="136"/>
      <c r="Q21" s="136"/>
      <c r="R21" s="136"/>
      <c r="S21" s="136"/>
      <c r="T21" s="136"/>
      <c r="U21" s="170"/>
      <c r="V21" s="170"/>
      <c r="W21" s="136"/>
      <c r="X21" s="136"/>
      <c r="Y21" s="136"/>
      <c r="Z21" s="169"/>
      <c r="AA21" s="172"/>
      <c r="AB21" s="136"/>
      <c r="AC21" s="136"/>
      <c r="AD21" s="136"/>
      <c r="AE21" s="136"/>
      <c r="AF21" s="173"/>
      <c r="AG21" s="173"/>
      <c r="AH21" s="173"/>
      <c r="AI21" s="173"/>
      <c r="AJ21" s="173"/>
      <c r="AK21" s="174"/>
      <c r="AL21" s="174"/>
      <c r="AM21" s="174"/>
      <c r="AN21" s="174"/>
      <c r="AO21" s="174"/>
      <c r="AP21" s="174"/>
      <c r="AQ21" s="174"/>
      <c r="AR21" s="173"/>
      <c r="AS21" s="173"/>
      <c r="AT21" s="173"/>
      <c r="BE21" s="176"/>
      <c r="BK21" s="172"/>
    </row>
    <row r="22" spans="2:63" s="175" customFormat="1" ht="11.65" customHeight="1" x14ac:dyDescent="0.25">
      <c r="B22" s="169"/>
      <c r="C22" s="177"/>
      <c r="D22" s="171"/>
      <c r="E22" s="136"/>
      <c r="F22" s="136"/>
      <c r="G22" s="136"/>
      <c r="H22" s="136"/>
      <c r="I22" s="136"/>
      <c r="J22" s="136"/>
      <c r="K22" s="136"/>
      <c r="L22" s="136"/>
      <c r="M22" s="136"/>
      <c r="N22" s="136"/>
      <c r="O22" s="136"/>
      <c r="P22" s="136"/>
      <c r="Q22" s="136"/>
      <c r="R22" s="136"/>
      <c r="S22" s="136"/>
      <c r="T22" s="136"/>
      <c r="U22" s="170"/>
      <c r="V22" s="170"/>
      <c r="W22" s="136"/>
      <c r="X22" s="136"/>
      <c r="Y22" s="136"/>
      <c r="Z22" s="169"/>
      <c r="AA22" s="172"/>
      <c r="AB22" s="136"/>
      <c r="AC22" s="136"/>
      <c r="AD22" s="136"/>
      <c r="AE22" s="136"/>
      <c r="AF22" s="173"/>
      <c r="AG22" s="173"/>
      <c r="AH22" s="173"/>
      <c r="AI22" s="173"/>
      <c r="AJ22" s="173"/>
      <c r="AK22" s="174"/>
      <c r="AL22" s="174"/>
      <c r="AM22" s="174"/>
      <c r="AN22" s="174"/>
      <c r="AO22" s="174"/>
      <c r="AP22" s="174"/>
      <c r="AQ22" s="174"/>
      <c r="AR22" s="173"/>
      <c r="AS22" s="173"/>
      <c r="AT22" s="173"/>
      <c r="BE22" s="176"/>
      <c r="BK22" s="172"/>
    </row>
    <row r="23" spans="2:63" s="106" customFormat="1" ht="11.6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5"/>
      <c r="AT23" s="75"/>
      <c r="BE23" s="161"/>
      <c r="BK23" s="75"/>
    </row>
    <row r="24" spans="2:63"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5"/>
      <c r="AT24" s="75"/>
      <c r="BE24" s="159"/>
      <c r="BK24" s="75"/>
    </row>
    <row r="25" spans="2:63"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5"/>
      <c r="AT25" s="75"/>
      <c r="BE25" s="159"/>
      <c r="BK25" s="75"/>
    </row>
    <row r="26" spans="2:63" s="106" customFormat="1" ht="11.6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5"/>
      <c r="AT26" s="75"/>
      <c r="BE26" s="159"/>
      <c r="BK26" s="75"/>
    </row>
    <row r="27" spans="2:63" s="106" customFormat="1" ht="11.65" customHeight="1" x14ac:dyDescent="0.25">
      <c r="B27" s="102"/>
      <c r="C27" s="103"/>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5"/>
      <c r="AT27" s="75"/>
      <c r="BE27" s="159"/>
      <c r="BK27" s="75"/>
    </row>
    <row r="28" spans="2:63" s="106" customFormat="1" ht="11.65" customHeight="1" x14ac:dyDescent="0.25">
      <c r="B28" s="102"/>
      <c r="C28" s="103"/>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5"/>
      <c r="AT28" s="75"/>
      <c r="BE28" s="159"/>
      <c r="BK28" s="75"/>
    </row>
    <row r="29" spans="2:63" s="106" customFormat="1" ht="14.1" customHeight="1" x14ac:dyDescent="0.25">
      <c r="B29" s="102"/>
      <c r="C29" s="103"/>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5"/>
      <c r="AT29" s="75"/>
      <c r="BE29" s="159"/>
      <c r="BK29" s="75"/>
    </row>
    <row r="30" spans="2:63" s="106" customFormat="1" ht="11.65" customHeight="1" x14ac:dyDescent="0.25">
      <c r="B30" s="102"/>
      <c r="C30" s="162"/>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5"/>
      <c r="AT30" s="75"/>
      <c r="BK30" s="75"/>
    </row>
    <row r="31" spans="2:63"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5"/>
      <c r="AT31" s="75"/>
      <c r="BK31" s="75"/>
    </row>
    <row r="32" spans="2:63" s="106" customFormat="1" ht="11.65"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5"/>
      <c r="AT32" s="75"/>
      <c r="BK32" s="75"/>
    </row>
    <row r="33" spans="2:63" s="106" customFormat="1" ht="11.65"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5"/>
      <c r="AT33" s="75"/>
      <c r="BK33" s="75"/>
    </row>
    <row r="34" spans="2:63" s="106" customFormat="1" ht="11.65"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5"/>
      <c r="AT34" s="75"/>
      <c r="BK34" s="75"/>
    </row>
    <row r="35" spans="2:63" s="106" customFormat="1" ht="12.6"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5"/>
      <c r="AT35" s="75"/>
      <c r="BK35" s="75"/>
    </row>
    <row r="36" spans="2:63" s="106" customFormat="1" ht="12.6" customHeight="1" x14ac:dyDescent="0.25">
      <c r="B36" s="102"/>
      <c r="C36" s="103"/>
      <c r="D36" s="104"/>
      <c r="E36" s="78"/>
      <c r="F36" s="78"/>
      <c r="G36" s="78"/>
      <c r="H36" s="78"/>
      <c r="I36" s="78"/>
      <c r="J36" s="78"/>
      <c r="K36" s="78"/>
      <c r="L36" s="78"/>
      <c r="M36" s="78"/>
      <c r="N36" s="78"/>
      <c r="O36" s="78"/>
      <c r="P36" s="78"/>
      <c r="Q36" s="78"/>
      <c r="R36" s="78"/>
      <c r="S36" s="78"/>
      <c r="T36" s="78"/>
      <c r="U36" s="103"/>
      <c r="V36" s="103"/>
      <c r="W36" s="78"/>
      <c r="X36" s="78"/>
      <c r="Y36" s="78"/>
      <c r="Z36" s="102"/>
      <c r="AA36" s="75"/>
      <c r="AB36" s="78"/>
      <c r="AC36" s="78"/>
      <c r="AD36" s="78"/>
      <c r="AE36" s="78"/>
      <c r="AF36" s="75"/>
      <c r="AG36" s="75"/>
      <c r="AH36" s="75"/>
      <c r="AI36" s="78"/>
      <c r="AJ36" s="78"/>
      <c r="AK36" s="103"/>
      <c r="AL36" s="105"/>
      <c r="AM36" s="105"/>
      <c r="AN36" s="105"/>
      <c r="AO36" s="105"/>
      <c r="AP36" s="103"/>
      <c r="AQ36" s="103"/>
      <c r="AR36" s="75"/>
      <c r="AS36" s="75"/>
      <c r="AT36" s="75"/>
      <c r="BK36" s="75"/>
    </row>
    <row r="37" spans="2:63" s="106" customFormat="1" ht="11.65" customHeight="1" x14ac:dyDescent="0.25">
      <c r="B37" s="102"/>
      <c r="C37" s="103"/>
      <c r="D37" s="104"/>
      <c r="E37" s="78"/>
      <c r="F37" s="78"/>
      <c r="G37" s="78"/>
      <c r="H37" s="78"/>
      <c r="I37" s="78"/>
      <c r="J37" s="78"/>
      <c r="K37" s="78"/>
      <c r="L37" s="78"/>
      <c r="M37" s="78"/>
      <c r="N37" s="78"/>
      <c r="O37" s="78"/>
      <c r="P37" s="78"/>
      <c r="Q37" s="78"/>
      <c r="R37" s="78"/>
      <c r="S37" s="78"/>
      <c r="T37" s="78"/>
      <c r="U37" s="103"/>
      <c r="V37" s="103"/>
      <c r="W37" s="78"/>
      <c r="X37" s="78"/>
      <c r="Y37" s="78"/>
      <c r="Z37" s="102"/>
      <c r="AA37" s="75"/>
      <c r="AB37" s="78"/>
      <c r="AC37" s="78"/>
      <c r="AD37" s="78"/>
      <c r="AE37" s="78"/>
      <c r="AF37" s="75"/>
      <c r="AG37" s="75"/>
      <c r="AH37" s="75"/>
      <c r="AI37" s="78"/>
      <c r="AJ37" s="78"/>
      <c r="AK37" s="103"/>
      <c r="AL37" s="105"/>
      <c r="AM37" s="105"/>
      <c r="AN37" s="105"/>
      <c r="AO37" s="105"/>
      <c r="AP37" s="103"/>
      <c r="AQ37" s="103"/>
      <c r="AR37" s="75"/>
      <c r="AS37" s="75"/>
      <c r="AT37" s="75"/>
      <c r="BK37" s="75"/>
    </row>
    <row r="38" spans="2:63" s="106" customFormat="1" ht="11.65" customHeight="1" x14ac:dyDescent="0.25">
      <c r="B38" s="102"/>
      <c r="C38" s="103"/>
      <c r="D38" s="104"/>
      <c r="E38" s="78"/>
      <c r="F38" s="78"/>
      <c r="G38" s="78"/>
      <c r="H38" s="78"/>
      <c r="I38" s="78"/>
      <c r="J38" s="78"/>
      <c r="K38" s="78"/>
      <c r="L38" s="78"/>
      <c r="M38" s="78"/>
      <c r="N38" s="78"/>
      <c r="O38" s="78"/>
      <c r="P38" s="78"/>
      <c r="Q38" s="78"/>
      <c r="R38" s="78"/>
      <c r="S38" s="78"/>
      <c r="T38" s="78"/>
      <c r="U38" s="103"/>
      <c r="V38" s="103"/>
      <c r="W38" s="78"/>
      <c r="X38" s="78"/>
      <c r="Y38" s="78"/>
      <c r="Z38" s="102"/>
      <c r="AA38" s="75"/>
      <c r="AB38" s="78"/>
      <c r="AC38" s="78"/>
      <c r="AD38" s="78"/>
      <c r="AE38" s="78"/>
      <c r="AF38" s="75"/>
      <c r="AG38" s="75"/>
      <c r="AH38" s="75"/>
      <c r="AI38" s="78"/>
      <c r="AJ38" s="78"/>
      <c r="AK38" s="103"/>
      <c r="AL38" s="105"/>
      <c r="AM38" s="105"/>
      <c r="AN38" s="105"/>
      <c r="AO38" s="105"/>
      <c r="AP38" s="103"/>
      <c r="AQ38" s="103"/>
      <c r="AR38" s="75"/>
      <c r="AS38" s="75"/>
      <c r="AT38" s="75"/>
      <c r="BK38" s="75"/>
    </row>
    <row r="39" spans="2:63" s="106" customFormat="1" ht="14.1" customHeight="1" x14ac:dyDescent="0.25">
      <c r="C39" s="105"/>
      <c r="D39" s="75"/>
      <c r="E39" s="75"/>
      <c r="F39" s="75"/>
      <c r="G39" s="75"/>
      <c r="H39" s="75"/>
      <c r="I39" s="75"/>
      <c r="J39" s="75"/>
      <c r="K39" s="75"/>
      <c r="L39" s="75"/>
      <c r="M39" s="75"/>
      <c r="N39" s="75"/>
      <c r="O39" s="75"/>
      <c r="P39" s="75"/>
      <c r="Q39" s="75"/>
      <c r="R39" s="75"/>
      <c r="S39" s="75"/>
      <c r="T39" s="75"/>
      <c r="U39" s="105"/>
      <c r="V39" s="105"/>
      <c r="W39" s="75"/>
      <c r="X39" s="75"/>
      <c r="Y39" s="75"/>
      <c r="Z39" s="102"/>
      <c r="AA39" s="75"/>
      <c r="AB39" s="78"/>
      <c r="AC39" s="78"/>
      <c r="AD39" s="78"/>
      <c r="AE39" s="78"/>
      <c r="AF39" s="75"/>
      <c r="AG39" s="75"/>
      <c r="AH39" s="75"/>
      <c r="AI39" s="78"/>
      <c r="AJ39" s="78"/>
      <c r="AK39" s="103"/>
      <c r="AL39" s="105"/>
      <c r="AM39" s="105"/>
      <c r="AN39" s="105"/>
      <c r="AO39" s="105"/>
      <c r="AP39" s="103"/>
      <c r="AQ39" s="103"/>
      <c r="AR39" s="75"/>
      <c r="AS39" s="75"/>
      <c r="AT39" s="75"/>
      <c r="BK39" s="75"/>
    </row>
    <row r="40" spans="2:63" s="106" customFormat="1" ht="11.65" customHeight="1" x14ac:dyDescent="0.25">
      <c r="C40" s="105"/>
      <c r="D40" s="75"/>
      <c r="E40" s="75"/>
      <c r="F40" s="75"/>
      <c r="G40" s="75"/>
      <c r="H40" s="75"/>
      <c r="I40" s="75"/>
      <c r="J40" s="75"/>
      <c r="K40" s="75"/>
      <c r="L40" s="75"/>
      <c r="M40" s="75"/>
      <c r="N40" s="75"/>
      <c r="O40" s="75"/>
      <c r="P40" s="75"/>
      <c r="Q40" s="75"/>
      <c r="R40" s="75"/>
      <c r="S40" s="75"/>
      <c r="T40" s="75"/>
      <c r="U40" s="105"/>
      <c r="V40" s="105"/>
      <c r="W40" s="75"/>
      <c r="X40" s="75"/>
      <c r="Y40" s="75"/>
      <c r="Z40" s="102"/>
      <c r="AA40" s="75"/>
      <c r="AB40" s="78"/>
      <c r="AC40" s="78"/>
      <c r="AD40" s="78"/>
      <c r="AE40" s="78"/>
      <c r="AF40" s="75"/>
      <c r="AG40" s="75"/>
      <c r="AH40" s="75"/>
      <c r="AI40" s="78"/>
      <c r="AJ40" s="78"/>
      <c r="AK40" s="103"/>
      <c r="AL40" s="105"/>
      <c r="AM40" s="105"/>
      <c r="AN40" s="105"/>
      <c r="AO40" s="105"/>
      <c r="AP40" s="103"/>
      <c r="AQ40" s="103"/>
      <c r="AR40" s="75"/>
      <c r="AS40" s="75"/>
      <c r="AT40" s="75"/>
      <c r="BK40" s="75"/>
    </row>
    <row r="41" spans="2:63" s="106" customFormat="1" ht="11.65" customHeight="1" x14ac:dyDescent="0.25">
      <c r="C41" s="105"/>
      <c r="D41" s="75"/>
      <c r="E41" s="75"/>
      <c r="F41" s="75"/>
      <c r="G41" s="75"/>
      <c r="H41" s="75"/>
      <c r="I41" s="75"/>
      <c r="J41" s="75"/>
      <c r="K41" s="75"/>
      <c r="L41" s="75"/>
      <c r="M41" s="75"/>
      <c r="N41" s="75"/>
      <c r="O41" s="75"/>
      <c r="P41" s="75"/>
      <c r="Q41" s="75"/>
      <c r="R41" s="75"/>
      <c r="S41" s="75"/>
      <c r="T41" s="75"/>
      <c r="U41" s="105"/>
      <c r="V41" s="105"/>
      <c r="W41" s="75"/>
      <c r="X41" s="75"/>
      <c r="Y41" s="75"/>
      <c r="Z41" s="102"/>
      <c r="AA41" s="75"/>
      <c r="AB41" s="78"/>
      <c r="AC41" s="78"/>
      <c r="AD41" s="78"/>
      <c r="AE41" s="78"/>
      <c r="AF41" s="75"/>
      <c r="AG41" s="75"/>
      <c r="AH41" s="75"/>
      <c r="AI41" s="78"/>
      <c r="AJ41" s="78"/>
      <c r="AK41" s="103"/>
      <c r="AL41" s="105"/>
      <c r="AM41" s="105"/>
      <c r="AN41" s="105"/>
      <c r="AO41" s="105"/>
      <c r="AP41" s="103"/>
      <c r="AQ41" s="103"/>
      <c r="AR41" s="75"/>
      <c r="AS41" s="75"/>
      <c r="AT41" s="75"/>
      <c r="BK41" s="75"/>
    </row>
    <row r="42" spans="2:63" s="106" customFormat="1" ht="11.65" customHeight="1" x14ac:dyDescent="0.25">
      <c r="C42" s="105"/>
      <c r="D42" s="75"/>
      <c r="E42" s="75"/>
      <c r="F42" s="75"/>
      <c r="G42" s="75"/>
      <c r="H42" s="75"/>
      <c r="I42" s="75"/>
      <c r="J42" s="75"/>
      <c r="K42" s="75"/>
      <c r="L42" s="75"/>
      <c r="M42" s="75"/>
      <c r="N42" s="75"/>
      <c r="O42" s="75"/>
      <c r="P42" s="75"/>
      <c r="Q42" s="75"/>
      <c r="R42" s="75"/>
      <c r="S42" s="75"/>
      <c r="T42" s="75"/>
      <c r="U42" s="105"/>
      <c r="V42" s="105"/>
      <c r="W42" s="75"/>
      <c r="X42" s="75"/>
      <c r="Y42" s="75"/>
      <c r="Z42" s="102"/>
      <c r="AA42" s="75"/>
      <c r="AB42" s="78"/>
      <c r="AC42" s="78"/>
      <c r="AD42" s="78"/>
      <c r="AE42" s="78"/>
      <c r="AF42" s="75"/>
      <c r="AG42" s="75"/>
      <c r="AH42" s="75"/>
      <c r="AI42" s="78"/>
      <c r="AJ42" s="78"/>
      <c r="AK42" s="103"/>
      <c r="AL42" s="105"/>
      <c r="AM42" s="105"/>
      <c r="AN42" s="105"/>
      <c r="AO42" s="105"/>
      <c r="AP42" s="103"/>
      <c r="AQ42" s="103"/>
      <c r="AR42" s="75"/>
      <c r="AS42" s="75"/>
      <c r="AT42" s="75"/>
      <c r="BK42" s="75"/>
    </row>
  </sheetData>
  <sheetProtection selectLockedCells="1" selectUnlockedCells="1"/>
  <dataConsolidate/>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0">
    <dataValidation type="list" operator="equal" allowBlank="1" showErrorMessage="1" sqref="AP20:AQ42">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0:Z42">
      <formula1>"Eficacia,Eficiencia,Efectividad,"</formula1>
      <formula2>0</formula2>
    </dataValidation>
    <dataValidation operator="equal" allowBlank="1" showErrorMessage="1" sqref="AK7">
      <formula1>0</formula1>
      <formula2>0</formula2>
    </dataValidation>
    <dataValidation type="list" operator="equal" allowBlank="1" showErrorMessage="1" sqref="AK20:AK42">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2">
      <formula1>"Alcaldía Local,Central,Sectorial,"</formula1>
      <formula2>0</formula2>
    </dataValidation>
    <dataValidation type="list" operator="equal" allowBlank="1" showErrorMessage="1" sqref="AC13:AC42">
      <formula1>"Coeficiente,Índice o razón,Porcentaje,Tasa,Valor absoluto"</formula1>
      <formula2>0</formula2>
    </dataValidation>
    <dataValidation type="list" operator="equal" allowBlank="1" showErrorMessage="1" sqref="AD13:AD42">
      <formula1>"Diario,Semanal,Mensual,Bimestral ,Trimestral,Semestral ,Anual"</formula1>
      <formula2>0</formula2>
    </dataValidation>
    <dataValidation type="list" operator="equal" allowBlank="1" showErrorMessage="1" sqref="AE13:AE42">
      <formula1>"Alta ,Media ,Baja"</formula1>
      <formula2>0</formula2>
    </dataValidation>
    <dataValidation type="list" operator="equal" allowBlank="1" showErrorMessage="1" sqref="AI13:AI42">
      <formula1>"Gestión"</formula1>
      <formula2>0</formula2>
    </dataValidation>
    <dataValidation type="list" operator="equal" allowBlank="1" showErrorMessage="1" sqref="AJ13:AJ42">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operator="equal" allowBlank="1" showErrorMessage="1">
          <x14:formula1>
            <xm:f>'D:\AAA SDSCJ CPAD\OAP\POA\[1.5 OAIEE 13-01-22 POA.xlsx]datos'!#REF!</xm:f>
          </x14:formula1>
          <xm:sqref>AP19 AQ18:AR19</xm:sqref>
        </x14:dataValidation>
        <x14:dataValidation type="list" allowBlank="1" showInputMessage="1" showErrorMessage="1">
          <x14:formula1>
            <xm:f>'D:\AAA SDSCJ CPAD\OAP\POA\[1.5 OAIEE 13-01-22 POA.xlsx]datos'!#REF!</xm:f>
          </x14:formula1>
          <xm:sqref>AK13:AK19 AO13:AO14 AO16 AO19 AM7:AT7</xm:sqref>
        </x14:dataValidation>
        <x14:dataValidation type="list" errorStyle="information" operator="equal" showInputMessage="1" showErrorMessage="1" prompt="Escoja el Proceso del Menú desplegable">
          <x14:formula1>
            <xm:f>'D:\AAA SDSCJ CPAD\OAP\POA\[1.5 OAIEE 13-01-22 POA.xlsx]datos'!#REF!</xm:f>
          </x14:formula1>
          <xm:sqref>D7:Z7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K40"/>
  <sheetViews>
    <sheetView showGridLines="0" zoomScale="70" zoomScaleNormal="70" zoomScalePageLayoutView="75" workbookViewId="0">
      <selection activeCell="I26" sqref="I26"/>
    </sheetView>
  </sheetViews>
  <sheetFormatPr baseColWidth="10" defaultColWidth="20.42578125" defaultRowHeight="12.75" customHeight="1" x14ac:dyDescent="0.25"/>
  <cols>
    <col min="1" max="1" width="1.42578125" style="180" customWidth="1"/>
    <col min="2" max="2" width="10.140625" style="76" customWidth="1"/>
    <col min="3" max="3" width="57.7109375" style="107" customWidth="1"/>
    <col min="4" max="4" width="12.28515625" style="75" customWidth="1"/>
    <col min="5" max="5" width="11.5703125" style="76" customWidth="1"/>
    <col min="6" max="7" width="11.85546875" style="76" customWidth="1"/>
    <col min="8" max="8" width="11.5703125" style="76" customWidth="1"/>
    <col min="9" max="9" width="12" style="76" customWidth="1"/>
    <col min="10" max="10" width="11.85546875" style="76" customWidth="1"/>
    <col min="11" max="11" width="12" style="76" customWidth="1"/>
    <col min="12" max="20" width="11.85546875" style="76" customWidth="1"/>
    <col min="21" max="21" width="47.5703125" style="107" customWidth="1"/>
    <col min="22" max="22" width="68" style="107" customWidth="1"/>
    <col min="23" max="23" width="21.7109375" style="76" customWidth="1"/>
    <col min="24" max="24" width="22.5703125" style="76" customWidth="1"/>
    <col min="25" max="25" width="22"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4.5703125" style="106" customWidth="1"/>
    <col min="35" max="36" width="20.5703125" style="106" customWidth="1"/>
    <col min="37" max="43" width="47.42578125" style="108" customWidth="1"/>
    <col min="44" max="46" width="23.7109375" style="106" customWidth="1"/>
    <col min="47" max="48" width="20.42578125" style="106" hidden="1" customWidth="1"/>
    <col min="49" max="49" width="43.42578125" style="106" hidden="1" customWidth="1"/>
    <col min="50" max="50" width="33.7109375" style="76" hidden="1" customWidth="1"/>
    <col min="51" max="54" width="20.42578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42578125" style="76" hidden="1" customWidth="1"/>
    <col min="62" max="62" width="36" style="76" hidden="1" customWidth="1"/>
    <col min="63" max="63" width="20.42578125" style="75" customWidth="1"/>
    <col min="64" max="251" width="20.42578125" style="180" customWidth="1"/>
    <col min="252" max="16384" width="20.42578125" style="180"/>
  </cols>
  <sheetData>
    <row r="1" spans="2:63" s="179" customFormat="1" ht="3"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c r="AV1" s="71"/>
      <c r="AW1" s="71"/>
      <c r="AX1" s="68"/>
      <c r="AY1" s="68"/>
      <c r="AZ1" s="68"/>
      <c r="BA1" s="68"/>
      <c r="BB1" s="68"/>
      <c r="BC1" s="68"/>
      <c r="BD1" s="68"/>
      <c r="BE1" s="68"/>
      <c r="BF1" s="68"/>
      <c r="BG1" s="68"/>
      <c r="BH1" s="68"/>
      <c r="BI1" s="68"/>
      <c r="BJ1" s="68"/>
      <c r="BK1" s="70"/>
    </row>
    <row r="2" spans="2:63" ht="11.25" customHeight="1" x14ac:dyDescent="0.25">
      <c r="B2" s="750"/>
      <c r="C2" s="735" t="s">
        <v>0</v>
      </c>
      <c r="D2" s="735"/>
      <c r="E2" s="735"/>
      <c r="F2" s="735"/>
      <c r="G2" s="735"/>
      <c r="H2" s="735"/>
      <c r="I2" s="735"/>
      <c r="J2" s="735"/>
      <c r="K2" s="735"/>
      <c r="L2" s="735"/>
      <c r="M2" s="735"/>
      <c r="N2" s="735"/>
      <c r="O2" s="735"/>
      <c r="P2" s="735"/>
      <c r="Q2" s="735"/>
      <c r="R2" s="732" t="s">
        <v>1</v>
      </c>
      <c r="S2" s="732"/>
      <c r="T2" s="732"/>
      <c r="U2" s="732"/>
      <c r="V2" s="732"/>
      <c r="W2" s="732"/>
      <c r="X2" s="732"/>
      <c r="Y2" s="732"/>
      <c r="Z2" s="732"/>
      <c r="AA2" s="732"/>
      <c r="AB2" s="732"/>
      <c r="AC2" s="732"/>
      <c r="AD2" s="732"/>
      <c r="AE2" s="732"/>
      <c r="AF2" s="732"/>
      <c r="AG2" s="732"/>
      <c r="AH2" s="732"/>
      <c r="AI2" s="732"/>
      <c r="AJ2" s="734" t="s">
        <v>2</v>
      </c>
      <c r="AK2" s="734"/>
      <c r="AL2" s="734"/>
      <c r="AM2" s="734"/>
      <c r="AN2" s="734"/>
      <c r="AO2" s="734"/>
      <c r="AP2" s="734"/>
      <c r="AQ2" s="734"/>
      <c r="AR2" s="734"/>
      <c r="AS2" s="734"/>
      <c r="AT2" s="734"/>
      <c r="AU2" s="734"/>
      <c r="AV2" s="735" t="s">
        <v>3</v>
      </c>
      <c r="AW2" s="735"/>
      <c r="AX2" s="735"/>
      <c r="AY2" s="735"/>
      <c r="AZ2" s="735"/>
      <c r="BA2" s="735"/>
      <c r="BB2" s="735"/>
      <c r="BC2" s="735"/>
      <c r="BD2" s="735"/>
      <c r="BE2" s="735"/>
      <c r="BF2" s="735"/>
      <c r="BG2" s="735"/>
      <c r="BH2" s="735"/>
      <c r="BI2" s="735"/>
      <c r="BJ2" s="736"/>
    </row>
    <row r="3" spans="2:63" ht="11.25" customHeight="1" x14ac:dyDescent="0.25">
      <c r="B3" s="751"/>
      <c r="C3" s="728"/>
      <c r="D3" s="728"/>
      <c r="E3" s="728"/>
      <c r="F3" s="728"/>
      <c r="G3" s="728"/>
      <c r="H3" s="728"/>
      <c r="I3" s="728"/>
      <c r="J3" s="728"/>
      <c r="K3" s="728"/>
      <c r="L3" s="728"/>
      <c r="M3" s="728"/>
      <c r="N3" s="728"/>
      <c r="O3" s="728"/>
      <c r="P3" s="728"/>
      <c r="Q3" s="728"/>
      <c r="R3" s="733"/>
      <c r="S3" s="733"/>
      <c r="T3" s="733"/>
      <c r="U3" s="733"/>
      <c r="V3" s="733"/>
      <c r="W3" s="733"/>
      <c r="X3" s="733"/>
      <c r="Y3" s="733"/>
      <c r="Z3" s="733"/>
      <c r="AA3" s="733"/>
      <c r="AB3" s="733"/>
      <c r="AC3" s="733"/>
      <c r="AD3" s="733"/>
      <c r="AE3" s="733"/>
      <c r="AF3" s="733"/>
      <c r="AG3" s="733"/>
      <c r="AH3" s="733"/>
      <c r="AI3" s="733"/>
      <c r="AJ3" s="737" t="s">
        <v>4</v>
      </c>
      <c r="AK3" s="737"/>
      <c r="AL3" s="737"/>
      <c r="AM3" s="737"/>
      <c r="AN3" s="737"/>
      <c r="AO3" s="737"/>
      <c r="AP3" s="737"/>
      <c r="AQ3" s="737"/>
      <c r="AR3" s="737"/>
      <c r="AS3" s="737"/>
      <c r="AT3" s="737"/>
      <c r="AU3" s="737"/>
      <c r="AV3" s="710">
        <v>3</v>
      </c>
      <c r="AW3" s="710"/>
      <c r="AX3" s="710"/>
      <c r="AY3" s="710"/>
      <c r="AZ3" s="710"/>
      <c r="BA3" s="710"/>
      <c r="BB3" s="710"/>
      <c r="BC3" s="710"/>
      <c r="BD3" s="710"/>
      <c r="BE3" s="710"/>
      <c r="BF3" s="710"/>
      <c r="BG3" s="710"/>
      <c r="BH3" s="710"/>
      <c r="BI3" s="710"/>
      <c r="BJ3" s="711"/>
    </row>
    <row r="4" spans="2:63" ht="11.25" customHeight="1" x14ac:dyDescent="0.25">
      <c r="B4" s="751"/>
      <c r="C4" s="728"/>
      <c r="D4" s="728"/>
      <c r="E4" s="728"/>
      <c r="F4" s="728"/>
      <c r="G4" s="728"/>
      <c r="H4" s="728"/>
      <c r="I4" s="728"/>
      <c r="J4" s="728"/>
      <c r="K4" s="728"/>
      <c r="L4" s="728"/>
      <c r="M4" s="728"/>
      <c r="N4" s="728"/>
      <c r="O4" s="728"/>
      <c r="P4" s="728"/>
      <c r="Q4" s="728"/>
      <c r="R4" s="733"/>
      <c r="S4" s="733"/>
      <c r="T4" s="733"/>
      <c r="U4" s="733"/>
      <c r="V4" s="733"/>
      <c r="W4" s="733"/>
      <c r="X4" s="733"/>
      <c r="Y4" s="733"/>
      <c r="Z4" s="733"/>
      <c r="AA4" s="733"/>
      <c r="AB4" s="733"/>
      <c r="AC4" s="733"/>
      <c r="AD4" s="733"/>
      <c r="AE4" s="733"/>
      <c r="AF4" s="733"/>
      <c r="AG4" s="733"/>
      <c r="AH4" s="733"/>
      <c r="AI4" s="733"/>
      <c r="AJ4" s="737" t="s">
        <v>5</v>
      </c>
      <c r="AK4" s="737"/>
      <c r="AL4" s="737"/>
      <c r="AM4" s="737"/>
      <c r="AN4" s="737"/>
      <c r="AO4" s="737"/>
      <c r="AP4" s="737"/>
      <c r="AQ4" s="737"/>
      <c r="AR4" s="737"/>
      <c r="AS4" s="737"/>
      <c r="AT4" s="737"/>
      <c r="AU4" s="737"/>
      <c r="AV4" s="738">
        <v>42741</v>
      </c>
      <c r="AW4" s="738"/>
      <c r="AX4" s="738"/>
      <c r="AY4" s="738"/>
      <c r="AZ4" s="738"/>
      <c r="BA4" s="738"/>
      <c r="BB4" s="738"/>
      <c r="BC4" s="738"/>
      <c r="BD4" s="738"/>
      <c r="BE4" s="738"/>
      <c r="BF4" s="738"/>
      <c r="BG4" s="738"/>
      <c r="BH4" s="738"/>
      <c r="BI4" s="738"/>
      <c r="BJ4" s="739"/>
    </row>
    <row r="5" spans="2:63" ht="11.25" customHeight="1" x14ac:dyDescent="0.25">
      <c r="B5" s="751"/>
      <c r="C5" s="728" t="s">
        <v>6</v>
      </c>
      <c r="D5" s="728"/>
      <c r="E5" s="728"/>
      <c r="F5" s="728"/>
      <c r="G5" s="728"/>
      <c r="H5" s="728"/>
      <c r="I5" s="728"/>
      <c r="J5" s="728"/>
      <c r="K5" s="728"/>
      <c r="L5" s="728"/>
      <c r="M5" s="728"/>
      <c r="N5" s="728"/>
      <c r="O5" s="728"/>
      <c r="P5" s="728"/>
      <c r="Q5" s="728"/>
      <c r="R5" s="733" t="s">
        <v>7</v>
      </c>
      <c r="S5" s="733"/>
      <c r="T5" s="733"/>
      <c r="U5" s="733"/>
      <c r="V5" s="733"/>
      <c r="W5" s="733"/>
      <c r="X5" s="733"/>
      <c r="Y5" s="733"/>
      <c r="Z5" s="733"/>
      <c r="AA5" s="733"/>
      <c r="AB5" s="733"/>
      <c r="AC5" s="733"/>
      <c r="AD5" s="733"/>
      <c r="AE5" s="733"/>
      <c r="AF5" s="733"/>
      <c r="AG5" s="733"/>
      <c r="AH5" s="733"/>
      <c r="AI5" s="733"/>
      <c r="AJ5" s="737" t="s">
        <v>8</v>
      </c>
      <c r="AK5" s="737"/>
      <c r="AL5" s="737"/>
      <c r="AM5" s="737"/>
      <c r="AN5" s="737"/>
      <c r="AO5" s="737"/>
      <c r="AP5" s="737"/>
      <c r="AQ5" s="737"/>
      <c r="AR5" s="737"/>
      <c r="AS5" s="737"/>
      <c r="AT5" s="737"/>
      <c r="AU5" s="737"/>
      <c r="AV5" s="710" t="s">
        <v>9</v>
      </c>
      <c r="AW5" s="710"/>
      <c r="AX5" s="710"/>
      <c r="AY5" s="710"/>
      <c r="AZ5" s="710"/>
      <c r="BA5" s="710"/>
      <c r="BB5" s="710"/>
      <c r="BC5" s="710"/>
      <c r="BD5" s="710"/>
      <c r="BE5" s="710"/>
      <c r="BF5" s="710"/>
      <c r="BG5" s="710"/>
      <c r="BH5" s="710"/>
      <c r="BI5" s="710"/>
      <c r="BJ5" s="711"/>
    </row>
    <row r="6" spans="2:63" ht="11.25" customHeight="1" x14ac:dyDescent="0.25">
      <c r="B6" s="751"/>
      <c r="C6" s="728"/>
      <c r="D6" s="728"/>
      <c r="E6" s="728"/>
      <c r="F6" s="728"/>
      <c r="G6" s="728"/>
      <c r="H6" s="728"/>
      <c r="I6" s="728"/>
      <c r="J6" s="728"/>
      <c r="K6" s="728"/>
      <c r="L6" s="728"/>
      <c r="M6" s="728"/>
      <c r="N6" s="728"/>
      <c r="O6" s="728"/>
      <c r="P6" s="728"/>
      <c r="Q6" s="728"/>
      <c r="R6" s="733"/>
      <c r="S6" s="733"/>
      <c r="T6" s="733"/>
      <c r="U6" s="733"/>
      <c r="V6" s="733"/>
      <c r="W6" s="733"/>
      <c r="X6" s="733"/>
      <c r="Y6" s="733"/>
      <c r="Z6" s="733"/>
      <c r="AA6" s="733"/>
      <c r="AB6" s="733"/>
      <c r="AC6" s="733"/>
      <c r="AD6" s="733"/>
      <c r="AE6" s="733"/>
      <c r="AF6" s="733"/>
      <c r="AG6" s="733"/>
      <c r="AH6" s="733"/>
      <c r="AI6" s="733"/>
      <c r="AJ6" s="737"/>
      <c r="AK6" s="737"/>
      <c r="AL6" s="737"/>
      <c r="AM6" s="737"/>
      <c r="AN6" s="737"/>
      <c r="AO6" s="737"/>
      <c r="AP6" s="737"/>
      <c r="AQ6" s="737"/>
      <c r="AR6" s="737"/>
      <c r="AS6" s="737"/>
      <c r="AT6" s="737"/>
      <c r="AU6" s="737"/>
      <c r="AV6" s="710"/>
      <c r="AW6" s="710"/>
      <c r="AX6" s="710"/>
      <c r="AY6" s="710"/>
      <c r="AZ6" s="710"/>
      <c r="BA6" s="710"/>
      <c r="BB6" s="710"/>
      <c r="BC6" s="710"/>
      <c r="BD6" s="710"/>
      <c r="BE6" s="710"/>
      <c r="BF6" s="710"/>
      <c r="BG6" s="710"/>
      <c r="BH6" s="710"/>
      <c r="BI6" s="710"/>
      <c r="BJ6" s="711"/>
    </row>
    <row r="7" spans="2:63" s="79" customFormat="1" ht="23.25" customHeight="1" x14ac:dyDescent="0.25">
      <c r="B7" s="740" t="s">
        <v>10</v>
      </c>
      <c r="C7" s="741"/>
      <c r="D7" s="725" t="s">
        <v>373</v>
      </c>
      <c r="E7" s="725"/>
      <c r="F7" s="725"/>
      <c r="G7" s="725"/>
      <c r="H7" s="725"/>
      <c r="I7" s="725"/>
      <c r="J7" s="725"/>
      <c r="K7" s="725"/>
      <c r="L7" s="725"/>
      <c r="M7" s="725"/>
      <c r="N7" s="725"/>
      <c r="O7" s="725"/>
      <c r="P7" s="725"/>
      <c r="Q7" s="725"/>
      <c r="R7" s="725"/>
      <c r="S7" s="725"/>
      <c r="T7" s="725"/>
      <c r="U7" s="725"/>
      <c r="V7" s="725"/>
      <c r="W7" s="725"/>
      <c r="X7" s="725"/>
      <c r="Y7" s="725"/>
      <c r="Z7" s="725"/>
      <c r="AA7" s="725" t="s">
        <v>12</v>
      </c>
      <c r="AB7" s="725"/>
      <c r="AC7" s="728" t="s">
        <v>374</v>
      </c>
      <c r="AD7" s="728"/>
      <c r="AE7" s="728"/>
      <c r="AF7" s="728"/>
      <c r="AG7" s="728"/>
      <c r="AH7" s="728"/>
      <c r="AI7" s="728"/>
      <c r="AJ7" s="728"/>
      <c r="AK7" s="727" t="s">
        <v>14</v>
      </c>
      <c r="AL7" s="727"/>
      <c r="AM7" s="716" t="s">
        <v>317</v>
      </c>
      <c r="AN7" s="716"/>
      <c r="AO7" s="716"/>
      <c r="AP7" s="716"/>
      <c r="AQ7" s="716"/>
      <c r="AR7" s="716"/>
      <c r="AS7" s="716"/>
      <c r="AT7" s="716"/>
      <c r="AU7" s="716"/>
      <c r="AV7" s="716"/>
      <c r="AW7" s="716"/>
      <c r="AX7" s="716"/>
      <c r="AY7" s="716"/>
      <c r="AZ7" s="716"/>
      <c r="BA7" s="716"/>
      <c r="BB7" s="716"/>
      <c r="BC7" s="716"/>
      <c r="BD7" s="716"/>
      <c r="BE7" s="716"/>
      <c r="BF7" s="716"/>
      <c r="BG7" s="716"/>
      <c r="BH7" s="716"/>
      <c r="BI7" s="716"/>
      <c r="BJ7" s="717"/>
      <c r="BK7" s="78"/>
    </row>
    <row r="8" spans="2:63" s="79" customFormat="1" ht="23.25" customHeight="1" x14ac:dyDescent="0.25">
      <c r="B8" s="740" t="s">
        <v>16</v>
      </c>
      <c r="C8" s="741"/>
      <c r="D8" s="716" t="s">
        <v>375</v>
      </c>
      <c r="E8" s="716"/>
      <c r="F8" s="716"/>
      <c r="G8" s="716"/>
      <c r="H8" s="716"/>
      <c r="I8" s="716"/>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c r="AI8" s="716"/>
      <c r="AJ8" s="716"/>
      <c r="AK8" s="716"/>
      <c r="AL8" s="716"/>
      <c r="AM8" s="110" t="s">
        <v>18</v>
      </c>
      <c r="AN8" s="726">
        <v>44572</v>
      </c>
      <c r="AO8" s="727"/>
      <c r="AP8" s="727"/>
      <c r="AQ8" s="727"/>
      <c r="AR8" s="727"/>
      <c r="AS8" s="727"/>
      <c r="AT8" s="727"/>
      <c r="AU8" s="716"/>
      <c r="AV8" s="716"/>
      <c r="AW8" s="716"/>
      <c r="AX8" s="716"/>
      <c r="AY8" s="716"/>
      <c r="AZ8" s="716"/>
      <c r="BA8" s="716"/>
      <c r="BB8" s="716"/>
      <c r="BC8" s="716"/>
      <c r="BD8" s="716"/>
      <c r="BE8" s="716"/>
      <c r="BF8" s="716"/>
      <c r="BG8" s="716"/>
      <c r="BH8" s="716"/>
      <c r="BI8" s="716"/>
      <c r="BJ8" s="717"/>
      <c r="BK8" s="78"/>
    </row>
    <row r="9" spans="2:63" s="79" customFormat="1" ht="23.25" customHeight="1" x14ac:dyDescent="0.25">
      <c r="B9" s="740" t="s">
        <v>176</v>
      </c>
      <c r="C9" s="741"/>
      <c r="D9" s="741"/>
      <c r="E9" s="741"/>
      <c r="F9" s="741"/>
      <c r="G9" s="741"/>
      <c r="H9" s="741"/>
      <c r="I9" s="741"/>
      <c r="J9" s="741"/>
      <c r="K9" s="741"/>
      <c r="L9" s="741"/>
      <c r="M9" s="741"/>
      <c r="N9" s="741"/>
      <c r="O9" s="741"/>
      <c r="P9" s="741"/>
      <c r="Q9" s="741"/>
      <c r="R9" s="741"/>
      <c r="S9" s="741"/>
      <c r="T9" s="741"/>
      <c r="U9" s="741"/>
      <c r="V9" s="741"/>
      <c r="W9" s="741"/>
      <c r="X9" s="741"/>
      <c r="Y9" s="741"/>
      <c r="Z9" s="741"/>
      <c r="AA9" s="741"/>
      <c r="AB9" s="741"/>
      <c r="AC9" s="741"/>
      <c r="AD9" s="741"/>
      <c r="AE9" s="741"/>
      <c r="AF9" s="741"/>
      <c r="AG9" s="741"/>
      <c r="AH9" s="741"/>
      <c r="AI9" s="741"/>
      <c r="AJ9" s="741"/>
      <c r="AK9" s="741"/>
      <c r="AL9" s="741"/>
      <c r="AM9" s="741"/>
      <c r="AN9" s="741"/>
      <c r="AO9" s="741"/>
      <c r="AP9" s="741"/>
      <c r="AQ9" s="741"/>
      <c r="AR9" s="741"/>
      <c r="AS9" s="741"/>
      <c r="AT9" s="741"/>
      <c r="AU9" s="725" t="s">
        <v>177</v>
      </c>
      <c r="AV9" s="716"/>
      <c r="AW9" s="716"/>
      <c r="AX9" s="716"/>
      <c r="AY9" s="716"/>
      <c r="AZ9" s="716"/>
      <c r="BA9" s="716"/>
      <c r="BB9" s="716"/>
      <c r="BC9" s="716"/>
      <c r="BD9" s="716"/>
      <c r="BE9" s="716"/>
      <c r="BF9" s="716"/>
      <c r="BG9" s="716"/>
      <c r="BH9" s="716"/>
      <c r="BI9" s="716"/>
      <c r="BJ9" s="717"/>
      <c r="BK9" s="78"/>
    </row>
    <row r="10" spans="2:63" s="79" customFormat="1" ht="23.25" customHeight="1" x14ac:dyDescent="0.25">
      <c r="B10" s="740"/>
      <c r="C10" s="741"/>
      <c r="D10" s="741"/>
      <c r="E10" s="741" t="s">
        <v>19</v>
      </c>
      <c r="F10" s="741"/>
      <c r="G10" s="741"/>
      <c r="H10" s="741"/>
      <c r="I10" s="741"/>
      <c r="J10" s="741"/>
      <c r="K10" s="741"/>
      <c r="L10" s="741"/>
      <c r="M10" s="741"/>
      <c r="N10" s="741"/>
      <c r="O10" s="741"/>
      <c r="P10" s="741"/>
      <c r="Q10" s="741"/>
      <c r="R10" s="741"/>
      <c r="S10" s="741"/>
      <c r="T10" s="741"/>
      <c r="U10" s="741" t="s">
        <v>20</v>
      </c>
      <c r="V10" s="741"/>
      <c r="W10" s="741"/>
      <c r="X10" s="741"/>
      <c r="Y10" s="741"/>
      <c r="Z10" s="741"/>
      <c r="AA10" s="741"/>
      <c r="AB10" s="741"/>
      <c r="AC10" s="741"/>
      <c r="AD10" s="741"/>
      <c r="AE10" s="741"/>
      <c r="AF10" s="741"/>
      <c r="AG10" s="741"/>
      <c r="AH10" s="741"/>
      <c r="AI10" s="741"/>
      <c r="AJ10" s="741"/>
      <c r="AK10" s="741"/>
      <c r="AL10" s="741"/>
      <c r="AM10" s="741"/>
      <c r="AN10" s="741"/>
      <c r="AO10" s="741"/>
      <c r="AP10" s="741"/>
      <c r="AQ10" s="741"/>
      <c r="AR10" s="741"/>
      <c r="AS10" s="741"/>
      <c r="AT10" s="741"/>
      <c r="AU10" s="716"/>
      <c r="AV10" s="716"/>
      <c r="AW10" s="716"/>
      <c r="AX10" s="716"/>
      <c r="AY10" s="716"/>
      <c r="AZ10" s="716"/>
      <c r="BA10" s="716"/>
      <c r="BB10" s="716"/>
      <c r="BC10" s="716"/>
      <c r="BD10" s="716"/>
      <c r="BE10" s="716"/>
      <c r="BF10" s="716"/>
      <c r="BG10" s="716"/>
      <c r="BH10" s="716"/>
      <c r="BI10" s="716"/>
      <c r="BJ10" s="717"/>
      <c r="BK10" s="78"/>
    </row>
    <row r="11" spans="2:63" s="81" customFormat="1" ht="19.5" customHeight="1" x14ac:dyDescent="0.25">
      <c r="B11" s="740" t="s">
        <v>21</v>
      </c>
      <c r="C11" s="741" t="s">
        <v>22</v>
      </c>
      <c r="D11" s="741" t="s">
        <v>23</v>
      </c>
      <c r="E11" s="741" t="s">
        <v>24</v>
      </c>
      <c r="F11" s="741"/>
      <c r="G11" s="741"/>
      <c r="H11" s="741" t="s">
        <v>25</v>
      </c>
      <c r="I11" s="741"/>
      <c r="J11" s="741"/>
      <c r="K11" s="741" t="s">
        <v>26</v>
      </c>
      <c r="L11" s="741"/>
      <c r="M11" s="741"/>
      <c r="N11" s="741" t="s">
        <v>27</v>
      </c>
      <c r="O11" s="741"/>
      <c r="P11" s="741"/>
      <c r="Q11" s="741" t="s">
        <v>28</v>
      </c>
      <c r="R11" s="741"/>
      <c r="S11" s="741"/>
      <c r="T11" s="111" t="s">
        <v>29</v>
      </c>
      <c r="U11" s="741" t="s">
        <v>30</v>
      </c>
      <c r="V11" s="741" t="s">
        <v>31</v>
      </c>
      <c r="W11" s="741" t="s">
        <v>32</v>
      </c>
      <c r="X11" s="741" t="s">
        <v>33</v>
      </c>
      <c r="Y11" s="741"/>
      <c r="Z11" s="742" t="s">
        <v>34</v>
      </c>
      <c r="AA11" s="741" t="s">
        <v>35</v>
      </c>
      <c r="AB11" s="741" t="s">
        <v>36</v>
      </c>
      <c r="AC11" s="741" t="s">
        <v>37</v>
      </c>
      <c r="AD11" s="741" t="s">
        <v>38</v>
      </c>
      <c r="AE11" s="741" t="s">
        <v>39</v>
      </c>
      <c r="AF11" s="741" t="s">
        <v>40</v>
      </c>
      <c r="AG11" s="741"/>
      <c r="AH11" s="741"/>
      <c r="AI11" s="741" t="s">
        <v>41</v>
      </c>
      <c r="AJ11" s="741" t="s">
        <v>42</v>
      </c>
      <c r="AK11" s="741" t="s">
        <v>43</v>
      </c>
      <c r="AL11" s="741"/>
      <c r="AM11" s="741"/>
      <c r="AN11" s="741"/>
      <c r="AO11" s="741"/>
      <c r="AP11" s="741"/>
      <c r="AQ11" s="741"/>
      <c r="AR11" s="725" t="s">
        <v>44</v>
      </c>
      <c r="AS11" s="741" t="s">
        <v>45</v>
      </c>
      <c r="AT11" s="741" t="s">
        <v>46</v>
      </c>
      <c r="AU11" s="743" t="s">
        <v>47</v>
      </c>
      <c r="AV11" s="743" t="s">
        <v>47</v>
      </c>
      <c r="AW11" s="743" t="s">
        <v>47</v>
      </c>
      <c r="AX11" s="743" t="s">
        <v>47</v>
      </c>
      <c r="AY11" s="743" t="s">
        <v>48</v>
      </c>
      <c r="AZ11" s="743" t="s">
        <v>47</v>
      </c>
      <c r="BA11" s="743" t="s">
        <v>47</v>
      </c>
      <c r="BB11" s="743" t="s">
        <v>47</v>
      </c>
      <c r="BC11" s="743" t="s">
        <v>49</v>
      </c>
      <c r="BD11" s="743" t="s">
        <v>49</v>
      </c>
      <c r="BE11" s="743" t="s">
        <v>49</v>
      </c>
      <c r="BF11" s="743" t="s">
        <v>49</v>
      </c>
      <c r="BG11" s="743" t="s">
        <v>50</v>
      </c>
      <c r="BH11" s="743" t="s">
        <v>49</v>
      </c>
      <c r="BI11" s="743" t="s">
        <v>49</v>
      </c>
      <c r="BJ11" s="744" t="s">
        <v>49</v>
      </c>
      <c r="BK11" s="80"/>
    </row>
    <row r="12" spans="2:63" s="81" customFormat="1" ht="36.75" customHeight="1" x14ac:dyDescent="0.25">
      <c r="B12" s="740"/>
      <c r="C12" s="741"/>
      <c r="D12" s="741"/>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41"/>
      <c r="V12" s="741"/>
      <c r="W12" s="741"/>
      <c r="X12" s="112" t="s">
        <v>54</v>
      </c>
      <c r="Y12" s="112" t="s">
        <v>55</v>
      </c>
      <c r="Z12" s="742"/>
      <c r="AA12" s="741"/>
      <c r="AB12" s="741"/>
      <c r="AC12" s="741"/>
      <c r="AD12" s="741"/>
      <c r="AE12" s="741"/>
      <c r="AF12" s="112" t="s">
        <v>56</v>
      </c>
      <c r="AG12" s="112" t="s">
        <v>57</v>
      </c>
      <c r="AH12" s="112" t="s">
        <v>58</v>
      </c>
      <c r="AI12" s="741"/>
      <c r="AJ12" s="741"/>
      <c r="AK12" s="112" t="s">
        <v>59</v>
      </c>
      <c r="AL12" s="112" t="s">
        <v>60</v>
      </c>
      <c r="AM12" s="112" t="s">
        <v>61</v>
      </c>
      <c r="AN12" s="112" t="s">
        <v>62</v>
      </c>
      <c r="AO12" s="112" t="s">
        <v>63</v>
      </c>
      <c r="AP12" s="112" t="s">
        <v>64</v>
      </c>
      <c r="AQ12" s="112" t="s">
        <v>65</v>
      </c>
      <c r="AR12" s="725"/>
      <c r="AS12" s="741"/>
      <c r="AT12" s="741"/>
      <c r="AU12" s="114" t="s">
        <v>66</v>
      </c>
      <c r="AV12" s="114" t="s">
        <v>67</v>
      </c>
      <c r="AW12" s="114" t="s">
        <v>68</v>
      </c>
      <c r="AX12" s="114" t="s">
        <v>69</v>
      </c>
      <c r="AY12" s="114" t="s">
        <v>66</v>
      </c>
      <c r="AZ12" s="114" t="s">
        <v>67</v>
      </c>
      <c r="BA12" s="114" t="s">
        <v>68</v>
      </c>
      <c r="BB12" s="114" t="s">
        <v>69</v>
      </c>
      <c r="BC12" s="114" t="s">
        <v>66</v>
      </c>
      <c r="BD12" s="114" t="s">
        <v>67</v>
      </c>
      <c r="BE12" s="114" t="s">
        <v>68</v>
      </c>
      <c r="BF12" s="114" t="s">
        <v>69</v>
      </c>
      <c r="BG12" s="114" t="s">
        <v>66</v>
      </c>
      <c r="BH12" s="114" t="s">
        <v>67</v>
      </c>
      <c r="BI12" s="114" t="s">
        <v>68</v>
      </c>
      <c r="BJ12" s="115" t="s">
        <v>70</v>
      </c>
      <c r="BK12" s="80"/>
    </row>
    <row r="13" spans="2:63" s="136" customFormat="1" ht="48" customHeight="1" x14ac:dyDescent="0.25">
      <c r="B13" s="116">
        <v>1</v>
      </c>
      <c r="C13" s="126" t="s">
        <v>983</v>
      </c>
      <c r="D13" s="118">
        <f>1/5</f>
        <v>0.2</v>
      </c>
      <c r="E13" s="181">
        <v>0.1</v>
      </c>
      <c r="F13" s="120"/>
      <c r="G13" s="121">
        <f>IF(ISERROR(F13/E13),"",(F13/E13))</f>
        <v>0</v>
      </c>
      <c r="H13" s="120">
        <v>0.2</v>
      </c>
      <c r="I13" s="120"/>
      <c r="J13" s="121">
        <f>IF(ISERROR(I13/H13),"",(I13/H13))</f>
        <v>0</v>
      </c>
      <c r="K13" s="120">
        <v>0.6</v>
      </c>
      <c r="L13" s="120"/>
      <c r="M13" s="121">
        <f>IF(ISERROR(L13/K13),"",(L13/K13))</f>
        <v>0</v>
      </c>
      <c r="N13" s="120">
        <v>0.1</v>
      </c>
      <c r="O13" s="120"/>
      <c r="P13" s="121">
        <f>IF(ISERROR(O13/N13),"",(O13/N13))</f>
        <v>0</v>
      </c>
      <c r="Q13" s="120">
        <f>SUM(E13,H13,K13,N13)</f>
        <v>1</v>
      </c>
      <c r="R13" s="119"/>
      <c r="S13" s="122">
        <f>IF((IF(ISERROR(R13/Q13),0,(R13/Q13)))&gt;1,1,(IF(ISERROR(R13/Q13),0,(R13/Q13))))</f>
        <v>0</v>
      </c>
      <c r="T13" s="122">
        <f>S13*D13</f>
        <v>0</v>
      </c>
      <c r="U13" s="117" t="s">
        <v>984</v>
      </c>
      <c r="V13" s="182" t="s">
        <v>1004</v>
      </c>
      <c r="W13" s="121" t="s">
        <v>985</v>
      </c>
      <c r="X13" s="121" t="s">
        <v>986</v>
      </c>
      <c r="Y13" s="121" t="s">
        <v>377</v>
      </c>
      <c r="Z13" s="124" t="s">
        <v>77</v>
      </c>
      <c r="AA13" s="121" t="s">
        <v>378</v>
      </c>
      <c r="AB13" s="124" t="s">
        <v>79</v>
      </c>
      <c r="AC13" s="124" t="s">
        <v>74</v>
      </c>
      <c r="AD13" s="124" t="s">
        <v>106</v>
      </c>
      <c r="AE13" s="124" t="s">
        <v>81</v>
      </c>
      <c r="AF13" s="183">
        <v>0</v>
      </c>
      <c r="AG13" s="125">
        <v>2022</v>
      </c>
      <c r="AH13" s="125">
        <v>2022</v>
      </c>
      <c r="AI13" s="124" t="s">
        <v>83</v>
      </c>
      <c r="AJ13" s="124" t="s">
        <v>118</v>
      </c>
      <c r="AK13" s="117" t="s">
        <v>379</v>
      </c>
      <c r="AL13" s="126" t="s">
        <v>380</v>
      </c>
      <c r="AM13" s="132" t="s">
        <v>281</v>
      </c>
      <c r="AN13" s="126" t="s">
        <v>381</v>
      </c>
      <c r="AO13" s="126" t="s">
        <v>382</v>
      </c>
      <c r="AP13" s="126" t="s">
        <v>87</v>
      </c>
      <c r="AQ13" s="126" t="s">
        <v>109</v>
      </c>
      <c r="AR13" s="123" t="s">
        <v>987</v>
      </c>
      <c r="AS13" s="123"/>
      <c r="AT13" s="128" t="s">
        <v>383</v>
      </c>
      <c r="AU13" s="129">
        <f>E13</f>
        <v>0.1</v>
      </c>
      <c r="AV13" s="130"/>
      <c r="AW13" s="131"/>
      <c r="AX13" s="131"/>
      <c r="AY13" s="129">
        <f>H13</f>
        <v>0.2</v>
      </c>
      <c r="AZ13" s="132"/>
      <c r="BA13" s="123"/>
      <c r="BB13" s="123"/>
      <c r="BC13" s="130">
        <f>K13</f>
        <v>0.6</v>
      </c>
      <c r="BD13" s="130"/>
      <c r="BE13" s="131"/>
      <c r="BF13" s="131"/>
      <c r="BG13" s="133">
        <f>N13</f>
        <v>0.1</v>
      </c>
      <c r="BH13" s="129"/>
      <c r="BI13" s="134"/>
      <c r="BJ13" s="135"/>
    </row>
    <row r="14" spans="2:63" s="136" customFormat="1" ht="57" customHeight="1" x14ac:dyDescent="0.25">
      <c r="B14" s="116">
        <v>2</v>
      </c>
      <c r="C14" s="126" t="s">
        <v>988</v>
      </c>
      <c r="D14" s="118">
        <f>1/5</f>
        <v>0.2</v>
      </c>
      <c r="E14" s="120">
        <v>0</v>
      </c>
      <c r="F14" s="120"/>
      <c r="G14" s="121" t="str">
        <f>IF(ISERROR(F14/E14),"",(F14/E14))</f>
        <v/>
      </c>
      <c r="H14" s="120">
        <v>0.1</v>
      </c>
      <c r="I14" s="120"/>
      <c r="J14" s="121">
        <f>IF(ISERROR(I14/H14),"",(I14/H14))</f>
        <v>0</v>
      </c>
      <c r="K14" s="120">
        <v>0.5</v>
      </c>
      <c r="L14" s="120"/>
      <c r="M14" s="121">
        <f>IF(ISERROR(L14/K14),"",(L14/K14))</f>
        <v>0</v>
      </c>
      <c r="N14" s="120">
        <v>0.4</v>
      </c>
      <c r="O14" s="120"/>
      <c r="P14" s="121">
        <f>IF(ISERROR(O14/N14),"",(O14/N14))</f>
        <v>0</v>
      </c>
      <c r="Q14" s="120">
        <f t="shared" ref="Q14:Q17" si="0">SUM(E14,H14,K14,N14)</f>
        <v>1</v>
      </c>
      <c r="R14" s="120"/>
      <c r="S14" s="122">
        <f>IF((IF(ISERROR(R14/Q14),0,(R14/Q14)))&gt;1,1,(IF(ISERROR(R14/Q14),0,(R14/Q14))))</f>
        <v>0</v>
      </c>
      <c r="T14" s="122">
        <f t="shared" ref="T14:T17" si="1">S14*D14</f>
        <v>0</v>
      </c>
      <c r="U14" s="117" t="s">
        <v>989</v>
      </c>
      <c r="V14" s="126" t="s">
        <v>384</v>
      </c>
      <c r="W14" s="121" t="s">
        <v>385</v>
      </c>
      <c r="X14" s="121" t="s">
        <v>376</v>
      </c>
      <c r="Y14" s="121" t="s">
        <v>377</v>
      </c>
      <c r="Z14" s="124" t="s">
        <v>77</v>
      </c>
      <c r="AA14" s="121" t="s">
        <v>378</v>
      </c>
      <c r="AB14" s="124" t="s">
        <v>79</v>
      </c>
      <c r="AC14" s="124" t="s">
        <v>74</v>
      </c>
      <c r="AD14" s="124" t="s">
        <v>106</v>
      </c>
      <c r="AE14" s="124" t="s">
        <v>81</v>
      </c>
      <c r="AF14" s="183">
        <v>0</v>
      </c>
      <c r="AG14" s="125">
        <v>2022</v>
      </c>
      <c r="AH14" s="125">
        <v>2022</v>
      </c>
      <c r="AI14" s="124" t="s">
        <v>83</v>
      </c>
      <c r="AJ14" s="124" t="s">
        <v>118</v>
      </c>
      <c r="AK14" s="117" t="s">
        <v>379</v>
      </c>
      <c r="AL14" s="126" t="s">
        <v>386</v>
      </c>
      <c r="AM14" s="132" t="s">
        <v>281</v>
      </c>
      <c r="AN14" s="126" t="s">
        <v>387</v>
      </c>
      <c r="AO14" s="126" t="s">
        <v>382</v>
      </c>
      <c r="AP14" s="126" t="s">
        <v>87</v>
      </c>
      <c r="AQ14" s="126" t="s">
        <v>109</v>
      </c>
      <c r="AR14" s="123" t="s">
        <v>987</v>
      </c>
      <c r="AS14" s="123"/>
      <c r="AT14" s="128" t="s">
        <v>383</v>
      </c>
      <c r="AU14" s="138"/>
      <c r="AV14" s="130"/>
      <c r="AW14" s="131"/>
      <c r="AX14" s="131"/>
      <c r="AY14" s="129"/>
      <c r="AZ14" s="132"/>
      <c r="BA14" s="123"/>
      <c r="BB14" s="123"/>
      <c r="BC14" s="130"/>
      <c r="BD14" s="130"/>
      <c r="BE14" s="131"/>
      <c r="BF14" s="131"/>
      <c r="BG14" s="129"/>
      <c r="BH14" s="129"/>
      <c r="BI14" s="134"/>
      <c r="BJ14" s="139"/>
    </row>
    <row r="15" spans="2:63" s="136" customFormat="1" ht="69" customHeight="1" x14ac:dyDescent="0.25">
      <c r="B15" s="116">
        <v>3</v>
      </c>
      <c r="C15" s="126" t="s">
        <v>990</v>
      </c>
      <c r="D15" s="118">
        <f>1/5</f>
        <v>0.2</v>
      </c>
      <c r="E15" s="120">
        <v>0.25</v>
      </c>
      <c r="F15" s="120"/>
      <c r="G15" s="121">
        <f t="shared" ref="G15:G17" si="2">IF(ISERROR(F15/E15),"",(F15/E15))</f>
        <v>0</v>
      </c>
      <c r="H15" s="120">
        <v>0.25</v>
      </c>
      <c r="I15" s="120"/>
      <c r="J15" s="121">
        <f t="shared" ref="J15:J17" si="3">IF(ISERROR(I15/H15),"",(I15/H15))</f>
        <v>0</v>
      </c>
      <c r="K15" s="120">
        <v>0.25</v>
      </c>
      <c r="L15" s="120"/>
      <c r="M15" s="121">
        <f t="shared" ref="M15:M17" si="4">IF(ISERROR(L15/K15),"",(L15/K15))</f>
        <v>0</v>
      </c>
      <c r="N15" s="120">
        <v>0.25</v>
      </c>
      <c r="O15" s="120"/>
      <c r="P15" s="121">
        <f t="shared" ref="P15:P17" si="5">IF(ISERROR(O15/N15),"",(O15/N15))</f>
        <v>0</v>
      </c>
      <c r="Q15" s="120">
        <f t="shared" si="0"/>
        <v>1</v>
      </c>
      <c r="R15" s="120"/>
      <c r="S15" s="122">
        <f t="shared" ref="S15:S17" si="6">IF((IF(ISERROR(R15/Q15),0,(R15/Q15)))&gt;1,1,(IF(ISERROR(R15/Q15),0,(R15/Q15))))</f>
        <v>0</v>
      </c>
      <c r="T15" s="122">
        <f t="shared" si="1"/>
        <v>0</v>
      </c>
      <c r="U15" s="117" t="s">
        <v>991</v>
      </c>
      <c r="V15" s="126" t="s">
        <v>388</v>
      </c>
      <c r="W15" s="121" t="s">
        <v>389</v>
      </c>
      <c r="X15" s="121" t="s">
        <v>389</v>
      </c>
      <c r="Y15" s="121" t="s">
        <v>281</v>
      </c>
      <c r="Z15" s="124" t="s">
        <v>77</v>
      </c>
      <c r="AA15" s="121" t="s">
        <v>378</v>
      </c>
      <c r="AB15" s="124" t="s">
        <v>79</v>
      </c>
      <c r="AC15" s="124" t="s">
        <v>185</v>
      </c>
      <c r="AD15" s="124" t="s">
        <v>106</v>
      </c>
      <c r="AE15" s="124" t="s">
        <v>81</v>
      </c>
      <c r="AF15" s="183">
        <v>0</v>
      </c>
      <c r="AG15" s="125">
        <v>2022</v>
      </c>
      <c r="AH15" s="125">
        <v>2022</v>
      </c>
      <c r="AI15" s="124" t="s">
        <v>83</v>
      </c>
      <c r="AJ15" s="124" t="s">
        <v>118</v>
      </c>
      <c r="AK15" s="117" t="s">
        <v>379</v>
      </c>
      <c r="AL15" s="126" t="s">
        <v>390</v>
      </c>
      <c r="AM15" s="132" t="s">
        <v>281</v>
      </c>
      <c r="AN15" s="126" t="s">
        <v>391</v>
      </c>
      <c r="AO15" s="126" t="s">
        <v>382</v>
      </c>
      <c r="AP15" s="126" t="s">
        <v>87</v>
      </c>
      <c r="AQ15" s="126" t="s">
        <v>109</v>
      </c>
      <c r="AR15" s="123" t="s">
        <v>987</v>
      </c>
      <c r="AS15" s="123"/>
      <c r="AT15" s="128" t="s">
        <v>383</v>
      </c>
      <c r="AU15" s="133"/>
      <c r="AV15" s="130"/>
      <c r="AW15" s="131"/>
      <c r="AX15" s="131"/>
      <c r="AY15" s="129"/>
      <c r="AZ15" s="132"/>
      <c r="BA15" s="123"/>
      <c r="BB15" s="123"/>
      <c r="BC15" s="130"/>
      <c r="BD15" s="130"/>
      <c r="BE15" s="131"/>
      <c r="BF15" s="131"/>
      <c r="BG15" s="129"/>
      <c r="BH15" s="129"/>
      <c r="BI15" s="134"/>
      <c r="BJ15" s="139"/>
    </row>
    <row r="16" spans="2:63" s="136" customFormat="1" ht="49.5" customHeight="1" x14ac:dyDescent="0.25">
      <c r="B16" s="116">
        <v>4</v>
      </c>
      <c r="C16" s="126" t="s">
        <v>992</v>
      </c>
      <c r="D16" s="118">
        <f>1/5</f>
        <v>0.2</v>
      </c>
      <c r="E16" s="120">
        <v>0.92</v>
      </c>
      <c r="F16" s="120"/>
      <c r="G16" s="121">
        <f t="shared" si="2"/>
        <v>0</v>
      </c>
      <c r="H16" s="120">
        <v>0.03</v>
      </c>
      <c r="I16" s="120"/>
      <c r="J16" s="121">
        <f t="shared" si="3"/>
        <v>0</v>
      </c>
      <c r="K16" s="120">
        <v>0.02</v>
      </c>
      <c r="L16" s="120"/>
      <c r="M16" s="121">
        <f t="shared" si="4"/>
        <v>0</v>
      </c>
      <c r="N16" s="120">
        <v>0.03</v>
      </c>
      <c r="O16" s="120"/>
      <c r="P16" s="121">
        <f t="shared" si="5"/>
        <v>0</v>
      </c>
      <c r="Q16" s="120">
        <f t="shared" si="0"/>
        <v>1</v>
      </c>
      <c r="R16" s="120"/>
      <c r="S16" s="122">
        <f t="shared" si="6"/>
        <v>0</v>
      </c>
      <c r="T16" s="122">
        <f t="shared" si="1"/>
        <v>0</v>
      </c>
      <c r="U16" s="117" t="s">
        <v>993</v>
      </c>
      <c r="V16" s="126" t="s">
        <v>994</v>
      </c>
      <c r="W16" s="121" t="s">
        <v>385</v>
      </c>
      <c r="X16" s="121" t="s">
        <v>376</v>
      </c>
      <c r="Y16" s="121" t="s">
        <v>377</v>
      </c>
      <c r="Z16" s="124" t="s">
        <v>77</v>
      </c>
      <c r="AA16" s="121" t="s">
        <v>378</v>
      </c>
      <c r="AB16" s="124" t="s">
        <v>79</v>
      </c>
      <c r="AC16" s="124" t="s">
        <v>74</v>
      </c>
      <c r="AD16" s="124" t="s">
        <v>106</v>
      </c>
      <c r="AE16" s="124" t="s">
        <v>81</v>
      </c>
      <c r="AF16" s="184">
        <v>0.92</v>
      </c>
      <c r="AG16" s="125">
        <v>2022</v>
      </c>
      <c r="AH16" s="125">
        <v>2022</v>
      </c>
      <c r="AI16" s="124" t="s">
        <v>83</v>
      </c>
      <c r="AJ16" s="124" t="s">
        <v>118</v>
      </c>
      <c r="AK16" s="117" t="s">
        <v>379</v>
      </c>
      <c r="AL16" s="126" t="s">
        <v>386</v>
      </c>
      <c r="AM16" s="132" t="s">
        <v>281</v>
      </c>
      <c r="AN16" s="126" t="s">
        <v>995</v>
      </c>
      <c r="AO16" s="126" t="s">
        <v>382</v>
      </c>
      <c r="AP16" s="126" t="s">
        <v>87</v>
      </c>
      <c r="AQ16" s="126" t="s">
        <v>109</v>
      </c>
      <c r="AR16" s="123" t="s">
        <v>987</v>
      </c>
      <c r="AS16" s="123"/>
      <c r="AT16" s="128" t="s">
        <v>383</v>
      </c>
      <c r="AU16" s="133"/>
      <c r="AV16" s="130"/>
      <c r="AW16" s="131"/>
      <c r="AX16" s="131"/>
      <c r="AY16" s="129"/>
      <c r="AZ16" s="132"/>
      <c r="BA16" s="123"/>
      <c r="BB16" s="123"/>
      <c r="BC16" s="130"/>
      <c r="BD16" s="130"/>
      <c r="BE16" s="131"/>
      <c r="BF16" s="131"/>
      <c r="BG16" s="129"/>
      <c r="BH16" s="129"/>
      <c r="BI16" s="134"/>
      <c r="BJ16" s="139"/>
    </row>
    <row r="17" spans="2:63" s="136" customFormat="1" ht="55.5" customHeight="1" thickBot="1" x14ac:dyDescent="0.3">
      <c r="B17" s="140">
        <v>5</v>
      </c>
      <c r="C17" s="141" t="s">
        <v>996</v>
      </c>
      <c r="D17" s="142">
        <f>1/5</f>
        <v>0.2</v>
      </c>
      <c r="E17" s="185">
        <v>0.1</v>
      </c>
      <c r="F17" s="148"/>
      <c r="G17" s="144">
        <f t="shared" si="2"/>
        <v>0</v>
      </c>
      <c r="H17" s="185">
        <v>0.5</v>
      </c>
      <c r="I17" s="148"/>
      <c r="J17" s="144">
        <f t="shared" si="3"/>
        <v>0</v>
      </c>
      <c r="K17" s="185">
        <v>0.3</v>
      </c>
      <c r="L17" s="148"/>
      <c r="M17" s="144">
        <f t="shared" si="4"/>
        <v>0</v>
      </c>
      <c r="N17" s="185">
        <v>0.1</v>
      </c>
      <c r="O17" s="148"/>
      <c r="P17" s="144">
        <f t="shared" si="5"/>
        <v>0</v>
      </c>
      <c r="Q17" s="143">
        <f t="shared" si="0"/>
        <v>0.99999999999999989</v>
      </c>
      <c r="R17" s="148"/>
      <c r="S17" s="145">
        <f t="shared" si="6"/>
        <v>0</v>
      </c>
      <c r="T17" s="145">
        <f t="shared" si="1"/>
        <v>0</v>
      </c>
      <c r="U17" s="141" t="s">
        <v>997</v>
      </c>
      <c r="V17" s="141" t="s">
        <v>996</v>
      </c>
      <c r="W17" s="144" t="s">
        <v>998</v>
      </c>
      <c r="X17" s="144" t="s">
        <v>998</v>
      </c>
      <c r="Y17" s="144" t="s">
        <v>999</v>
      </c>
      <c r="Z17" s="147" t="s">
        <v>77</v>
      </c>
      <c r="AA17" s="144" t="s">
        <v>378</v>
      </c>
      <c r="AB17" s="147" t="s">
        <v>79</v>
      </c>
      <c r="AC17" s="147" t="s">
        <v>185</v>
      </c>
      <c r="AD17" s="147" t="s">
        <v>534</v>
      </c>
      <c r="AE17" s="147" t="s">
        <v>81</v>
      </c>
      <c r="AF17" s="186">
        <v>0</v>
      </c>
      <c r="AG17" s="151">
        <v>2022</v>
      </c>
      <c r="AH17" s="151">
        <v>2022</v>
      </c>
      <c r="AI17" s="147" t="s">
        <v>83</v>
      </c>
      <c r="AJ17" s="147" t="s">
        <v>118</v>
      </c>
      <c r="AK17" s="141" t="s">
        <v>379</v>
      </c>
      <c r="AL17" s="150" t="s">
        <v>386</v>
      </c>
      <c r="AM17" s="156" t="s">
        <v>281</v>
      </c>
      <c r="AN17" s="150" t="s">
        <v>1000</v>
      </c>
      <c r="AO17" s="150" t="s">
        <v>382</v>
      </c>
      <c r="AP17" s="150" t="s">
        <v>87</v>
      </c>
      <c r="AQ17" s="150" t="s">
        <v>109</v>
      </c>
      <c r="AR17" s="146" t="s">
        <v>987</v>
      </c>
      <c r="AS17" s="146"/>
      <c r="AT17" s="187" t="s">
        <v>383</v>
      </c>
      <c r="AU17" s="153"/>
      <c r="AV17" s="153"/>
      <c r="AW17" s="188"/>
      <c r="AX17" s="188"/>
      <c r="AY17" s="153"/>
      <c r="AZ17" s="155"/>
      <c r="BA17" s="146"/>
      <c r="BB17" s="146"/>
      <c r="BC17" s="153"/>
      <c r="BD17" s="153"/>
      <c r="BE17" s="154"/>
      <c r="BF17" s="154"/>
      <c r="BG17" s="153"/>
      <c r="BH17" s="155"/>
      <c r="BI17" s="157"/>
      <c r="BJ17" s="168"/>
    </row>
    <row r="18" spans="2:63" s="106" customFormat="1" ht="11.85" customHeight="1" x14ac:dyDescent="0.25">
      <c r="B18" s="102"/>
      <c r="C18" s="103"/>
      <c r="D18" s="104">
        <f>SUM(D13:D17)</f>
        <v>1</v>
      </c>
      <c r="E18" s="78"/>
      <c r="F18" s="78"/>
      <c r="G18" s="78"/>
      <c r="H18" s="78"/>
      <c r="I18" s="78"/>
      <c r="J18" s="78"/>
      <c r="K18" s="78"/>
      <c r="L18" s="78"/>
      <c r="M18" s="78"/>
      <c r="N18" s="78"/>
      <c r="O18" s="78"/>
      <c r="P18" s="78"/>
      <c r="Q18" s="78"/>
      <c r="R18" s="78"/>
      <c r="S18" s="78"/>
      <c r="T18" s="78"/>
      <c r="U18" s="103"/>
      <c r="V18" s="103"/>
      <c r="W18" s="78"/>
      <c r="X18" s="78"/>
      <c r="Y18" s="78"/>
      <c r="Z18" s="102"/>
      <c r="AA18" s="75"/>
      <c r="AB18" s="78"/>
      <c r="AC18" s="78"/>
      <c r="AD18" s="78"/>
      <c r="AE18" s="78"/>
      <c r="AF18" s="75"/>
      <c r="AG18" s="75"/>
      <c r="AH18" s="75"/>
      <c r="AI18" s="78"/>
      <c r="AJ18" s="78"/>
      <c r="AK18" s="103"/>
      <c r="AL18" s="105"/>
      <c r="AM18" s="105"/>
      <c r="AN18" s="105"/>
      <c r="AO18" s="105"/>
      <c r="AP18" s="103"/>
      <c r="AQ18" s="103"/>
      <c r="AR18" s="75"/>
      <c r="AS18" s="75"/>
      <c r="AT18" s="75"/>
      <c r="BE18" s="159"/>
      <c r="BF18" s="106">
        <f>12+4+2+6+6+11+4+1+5+2+5+5+8+5</f>
        <v>76</v>
      </c>
      <c r="BK18" s="75"/>
    </row>
    <row r="19" spans="2:63" s="106" customFormat="1" ht="11.85" customHeight="1" x14ac:dyDescent="0.25">
      <c r="B19" s="102"/>
      <c r="C19" s="103"/>
      <c r="D19" s="104"/>
      <c r="E19" s="78"/>
      <c r="F19" s="78"/>
      <c r="G19" s="78"/>
      <c r="H19" s="78"/>
      <c r="I19" s="78"/>
      <c r="J19" s="78"/>
      <c r="K19" s="78"/>
      <c r="L19" s="78"/>
      <c r="M19" s="78"/>
      <c r="N19" s="78"/>
      <c r="O19" s="78"/>
      <c r="P19" s="78"/>
      <c r="Q19" s="78"/>
      <c r="R19" s="78"/>
      <c r="S19" s="78"/>
      <c r="T19" s="78"/>
      <c r="U19" s="103"/>
      <c r="V19" s="103"/>
      <c r="W19" s="78"/>
      <c r="X19" s="78"/>
      <c r="Y19" s="78"/>
      <c r="Z19" s="102"/>
      <c r="AA19" s="75"/>
      <c r="AB19" s="78"/>
      <c r="AC19" s="78"/>
      <c r="AD19" s="78"/>
      <c r="AE19" s="78"/>
      <c r="AF19" s="75"/>
      <c r="AG19" s="75"/>
      <c r="AH19" s="75"/>
      <c r="AI19" s="78"/>
      <c r="AJ19" s="78"/>
      <c r="AK19" s="103"/>
      <c r="AL19" s="105"/>
      <c r="AM19" s="105"/>
      <c r="AN19" s="105"/>
      <c r="AO19" s="105"/>
      <c r="AP19" s="103"/>
      <c r="AQ19" s="103"/>
      <c r="AR19" s="75"/>
      <c r="AS19" s="75"/>
      <c r="AT19" s="75"/>
      <c r="BE19" s="159"/>
      <c r="BK19" s="75"/>
    </row>
    <row r="20" spans="2:63" s="106" customFormat="1" ht="11.85" customHeight="1" x14ac:dyDescent="0.25">
      <c r="B20" s="102"/>
      <c r="C20" s="160"/>
      <c r="D20" s="104"/>
      <c r="E20" s="78"/>
      <c r="F20" s="78"/>
      <c r="G20" s="78"/>
      <c r="H20" s="78"/>
      <c r="I20" s="78"/>
      <c r="J20" s="78"/>
      <c r="K20" s="78"/>
      <c r="L20" s="78"/>
      <c r="M20" s="78"/>
      <c r="N20" s="78"/>
      <c r="O20" s="78"/>
      <c r="P20" s="78"/>
      <c r="Q20" s="78"/>
      <c r="R20" s="78"/>
      <c r="S20" s="78"/>
      <c r="T20" s="78"/>
      <c r="U20" s="103"/>
      <c r="V20" s="103"/>
      <c r="W20" s="78"/>
      <c r="X20" s="78"/>
      <c r="Y20" s="78"/>
      <c r="Z20" s="102"/>
      <c r="AA20" s="75"/>
      <c r="AB20" s="78"/>
      <c r="AC20" s="78"/>
      <c r="AD20" s="78"/>
      <c r="AE20" s="78"/>
      <c r="AF20" s="75"/>
      <c r="AG20" s="75"/>
      <c r="AH20" s="75"/>
      <c r="AI20" s="78"/>
      <c r="AJ20" s="78"/>
      <c r="AK20" s="103"/>
      <c r="AL20" s="105"/>
      <c r="AM20" s="105"/>
      <c r="AN20" s="105"/>
      <c r="AO20" s="105"/>
      <c r="AP20" s="103"/>
      <c r="AQ20" s="103"/>
      <c r="AR20" s="75"/>
      <c r="AS20" s="75"/>
      <c r="AT20" s="75"/>
      <c r="BE20" s="159"/>
      <c r="BK20" s="75"/>
    </row>
    <row r="21" spans="2:63" s="106" customFormat="1" ht="11.85" customHeight="1" x14ac:dyDescent="0.25">
      <c r="B21" s="102"/>
      <c r="C21" s="103"/>
      <c r="D21" s="104"/>
      <c r="E21" s="78"/>
      <c r="F21" s="78"/>
      <c r="G21" s="78"/>
      <c r="H21" s="78"/>
      <c r="I21" s="78"/>
      <c r="J21" s="78"/>
      <c r="K21" s="78"/>
      <c r="L21" s="78"/>
      <c r="M21" s="78"/>
      <c r="N21" s="78"/>
      <c r="O21" s="78"/>
      <c r="P21" s="78"/>
      <c r="Q21" s="78"/>
      <c r="R21" s="78"/>
      <c r="S21" s="78"/>
      <c r="T21" s="78"/>
      <c r="U21" s="103"/>
      <c r="V21" s="103"/>
      <c r="W21" s="78"/>
      <c r="X21" s="78"/>
      <c r="Y21" s="78"/>
      <c r="Z21" s="102"/>
      <c r="AA21" s="75"/>
      <c r="AB21" s="78"/>
      <c r="AC21" s="78"/>
      <c r="AD21" s="78"/>
      <c r="AE21" s="78"/>
      <c r="AF21" s="75"/>
      <c r="AG21" s="75"/>
      <c r="AH21" s="75"/>
      <c r="AI21" s="78"/>
      <c r="AJ21" s="78"/>
      <c r="AK21" s="103"/>
      <c r="AL21" s="105"/>
      <c r="AM21" s="105"/>
      <c r="AN21" s="105"/>
      <c r="AO21" s="105"/>
      <c r="AP21" s="103"/>
      <c r="AQ21" s="103"/>
      <c r="AR21" s="75"/>
      <c r="AS21" s="75"/>
      <c r="AT21" s="75"/>
      <c r="BE21" s="161"/>
      <c r="BK21" s="75"/>
    </row>
    <row r="22" spans="2:63" s="106" customFormat="1" ht="11.85" customHeight="1" x14ac:dyDescent="0.25">
      <c r="B22" s="102"/>
      <c r="C22" s="103"/>
      <c r="D22" s="104"/>
      <c r="E22" s="78"/>
      <c r="F22" s="78"/>
      <c r="G22" s="78"/>
      <c r="H22" s="78"/>
      <c r="I22" s="78"/>
      <c r="J22" s="78"/>
      <c r="K22" s="78"/>
      <c r="L22" s="78"/>
      <c r="M22" s="78"/>
      <c r="N22" s="78"/>
      <c r="O22" s="78"/>
      <c r="P22" s="78"/>
      <c r="Q22" s="78"/>
      <c r="R22" s="78"/>
      <c r="S22" s="78"/>
      <c r="T22" s="78"/>
      <c r="U22" s="103"/>
      <c r="V22" s="103"/>
      <c r="W22" s="78"/>
      <c r="X22" s="78"/>
      <c r="Y22" s="78"/>
      <c r="Z22" s="102"/>
      <c r="AA22" s="75"/>
      <c r="AB22" s="78"/>
      <c r="AC22" s="78"/>
      <c r="AD22" s="78"/>
      <c r="AE22" s="78"/>
      <c r="AF22" s="75"/>
      <c r="AG22" s="75"/>
      <c r="AH22" s="75"/>
      <c r="AI22" s="78"/>
      <c r="AJ22" s="78"/>
      <c r="AK22" s="103"/>
      <c r="AL22" s="105"/>
      <c r="AM22" s="105"/>
      <c r="AN22" s="105"/>
      <c r="AO22" s="105"/>
      <c r="AP22" s="103"/>
      <c r="AQ22" s="103"/>
      <c r="AR22" s="75"/>
      <c r="AS22" s="75"/>
      <c r="AT22" s="75"/>
      <c r="BE22" s="159"/>
      <c r="BK22" s="75"/>
    </row>
    <row r="23" spans="2:63" s="106" customFormat="1" ht="11.8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5"/>
      <c r="AT23" s="75"/>
      <c r="BE23" s="159"/>
      <c r="BK23" s="75"/>
    </row>
    <row r="24" spans="2:63" s="106" customFormat="1" ht="11.8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5"/>
      <c r="AT24" s="75"/>
      <c r="BE24" s="159"/>
      <c r="BK24" s="75"/>
    </row>
    <row r="25" spans="2:63" s="106" customFormat="1" ht="11.8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5"/>
      <c r="AT25" s="75"/>
      <c r="BE25" s="159"/>
      <c r="BK25" s="75"/>
    </row>
    <row r="26" spans="2:63" s="106" customFormat="1" ht="11.8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5"/>
      <c r="AT26" s="75"/>
      <c r="BE26" s="159"/>
      <c r="BK26" s="75"/>
    </row>
    <row r="27" spans="2:63" s="106" customFormat="1" ht="14.1" customHeight="1" x14ac:dyDescent="0.25">
      <c r="B27" s="102"/>
      <c r="C27" s="103"/>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5"/>
      <c r="AT27" s="75"/>
      <c r="BE27" s="159"/>
      <c r="BK27" s="75"/>
    </row>
    <row r="28" spans="2:63" s="106" customFormat="1" ht="11.85" customHeight="1" x14ac:dyDescent="0.25">
      <c r="B28" s="102"/>
      <c r="C28" s="189"/>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5"/>
      <c r="AT28" s="75"/>
      <c r="BK28" s="75"/>
    </row>
    <row r="29" spans="2:63" s="106" customFormat="1" ht="11.85" customHeight="1" x14ac:dyDescent="0.25">
      <c r="B29" s="102"/>
      <c r="C29" s="103"/>
      <c r="D29" s="104"/>
      <c r="E29" s="78"/>
      <c r="F29" s="78"/>
      <c r="G29" s="78"/>
      <c r="H29" s="78"/>
      <c r="I29" s="78"/>
      <c r="J29" s="78"/>
      <c r="K29" s="78"/>
      <c r="L29" s="78"/>
      <c r="M29" s="190"/>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5"/>
      <c r="AT29" s="75"/>
      <c r="BK29" s="75"/>
    </row>
    <row r="30" spans="2:63" s="106" customFormat="1" ht="11.8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5"/>
      <c r="AT30" s="75"/>
      <c r="BK30" s="75"/>
    </row>
    <row r="31" spans="2:63" s="106" customFormat="1" ht="11.8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5"/>
      <c r="AT31" s="75"/>
      <c r="BK31" s="75"/>
    </row>
    <row r="32" spans="2:63" s="106" customFormat="1" ht="11.85"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5"/>
      <c r="AT32" s="75"/>
      <c r="BK32" s="75"/>
    </row>
    <row r="33" spans="2:63" s="106" customFormat="1" ht="12.6"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5"/>
      <c r="AT33" s="75"/>
      <c r="BK33" s="75"/>
    </row>
    <row r="34" spans="2:63" s="106" customFormat="1" ht="12.6"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5"/>
      <c r="AT34" s="75"/>
      <c r="BK34" s="75"/>
    </row>
    <row r="35" spans="2:63" s="106" customFormat="1" ht="11.85"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5"/>
      <c r="AT35" s="75"/>
      <c r="BK35" s="75"/>
    </row>
    <row r="36" spans="2:63" s="106" customFormat="1" ht="11.85" customHeight="1" x14ac:dyDescent="0.25">
      <c r="B36" s="102"/>
      <c r="C36" s="103"/>
      <c r="D36" s="104"/>
      <c r="E36" s="78"/>
      <c r="F36" s="78"/>
      <c r="G36" s="78"/>
      <c r="H36" s="78"/>
      <c r="I36" s="78"/>
      <c r="J36" s="78"/>
      <c r="K36" s="78"/>
      <c r="L36" s="78"/>
      <c r="M36" s="78"/>
      <c r="N36" s="78"/>
      <c r="O36" s="78"/>
      <c r="P36" s="78"/>
      <c r="Q36" s="78"/>
      <c r="R36" s="78"/>
      <c r="S36" s="78"/>
      <c r="T36" s="78"/>
      <c r="U36" s="103"/>
      <c r="V36" s="103"/>
      <c r="W36" s="78"/>
      <c r="X36" s="78"/>
      <c r="Y36" s="78"/>
      <c r="Z36" s="102"/>
      <c r="AA36" s="75"/>
      <c r="AB36" s="78"/>
      <c r="AC36" s="78"/>
      <c r="AD36" s="78"/>
      <c r="AE36" s="78"/>
      <c r="AF36" s="75"/>
      <c r="AG36" s="75"/>
      <c r="AH36" s="75"/>
      <c r="AI36" s="78"/>
      <c r="AJ36" s="78"/>
      <c r="AK36" s="103"/>
      <c r="AL36" s="105"/>
      <c r="AM36" s="105"/>
      <c r="AN36" s="105"/>
      <c r="AO36" s="105"/>
      <c r="AP36" s="103"/>
      <c r="AQ36" s="103"/>
      <c r="AR36" s="75"/>
      <c r="AS36" s="75"/>
      <c r="AT36" s="75"/>
      <c r="BK36" s="75"/>
    </row>
    <row r="37" spans="2:63" s="106" customFormat="1" ht="14.1" customHeight="1" x14ac:dyDescent="0.25">
      <c r="C37" s="105"/>
      <c r="D37" s="75"/>
      <c r="E37" s="75"/>
      <c r="F37" s="75"/>
      <c r="G37" s="75"/>
      <c r="H37" s="75"/>
      <c r="I37" s="75"/>
      <c r="J37" s="75"/>
      <c r="K37" s="75"/>
      <c r="L37" s="75"/>
      <c r="M37" s="75"/>
      <c r="N37" s="75"/>
      <c r="O37" s="75"/>
      <c r="P37" s="75"/>
      <c r="Q37" s="75"/>
      <c r="R37" s="75"/>
      <c r="S37" s="75"/>
      <c r="T37" s="75"/>
      <c r="U37" s="105"/>
      <c r="V37" s="105"/>
      <c r="W37" s="75"/>
      <c r="X37" s="75"/>
      <c r="Y37" s="75"/>
      <c r="Z37" s="102"/>
      <c r="AA37" s="75"/>
      <c r="AB37" s="78"/>
      <c r="AC37" s="78"/>
      <c r="AD37" s="78"/>
      <c r="AE37" s="78"/>
      <c r="AF37" s="75"/>
      <c r="AG37" s="75"/>
      <c r="AH37" s="75"/>
      <c r="AI37" s="78"/>
      <c r="AJ37" s="78"/>
      <c r="AK37" s="103"/>
      <c r="AL37" s="105"/>
      <c r="AM37" s="105"/>
      <c r="AN37" s="105"/>
      <c r="AO37" s="105"/>
      <c r="AP37" s="103"/>
      <c r="AQ37" s="103"/>
      <c r="AR37" s="75"/>
      <c r="AS37" s="75"/>
      <c r="AT37" s="75"/>
      <c r="BK37" s="75"/>
    </row>
    <row r="38" spans="2:63" s="106" customFormat="1" ht="11.85" customHeight="1" x14ac:dyDescent="0.25">
      <c r="C38" s="105"/>
      <c r="D38" s="75"/>
      <c r="E38" s="75"/>
      <c r="F38" s="75"/>
      <c r="G38" s="75"/>
      <c r="H38" s="75"/>
      <c r="I38" s="75"/>
      <c r="J38" s="75"/>
      <c r="K38" s="75"/>
      <c r="L38" s="75"/>
      <c r="M38" s="75"/>
      <c r="N38" s="75"/>
      <c r="O38" s="75"/>
      <c r="P38" s="75"/>
      <c r="Q38" s="75"/>
      <c r="R38" s="75"/>
      <c r="S38" s="75"/>
      <c r="T38" s="75"/>
      <c r="U38" s="105"/>
      <c r="V38" s="105"/>
      <c r="W38" s="75"/>
      <c r="X38" s="75"/>
      <c r="Y38" s="75"/>
      <c r="Z38" s="102"/>
      <c r="AA38" s="75"/>
      <c r="AB38" s="78"/>
      <c r="AC38" s="78"/>
      <c r="AD38" s="78"/>
      <c r="AE38" s="78"/>
      <c r="AF38" s="75"/>
      <c r="AG38" s="75"/>
      <c r="AH38" s="75"/>
      <c r="AI38" s="78"/>
      <c r="AJ38" s="78"/>
      <c r="AK38" s="103"/>
      <c r="AL38" s="105"/>
      <c r="AM38" s="105"/>
      <c r="AN38" s="105"/>
      <c r="AO38" s="105"/>
      <c r="AP38" s="103"/>
      <c r="AQ38" s="103"/>
      <c r="AR38" s="75"/>
      <c r="AS38" s="75"/>
      <c r="AT38" s="75"/>
      <c r="BK38" s="75"/>
    </row>
    <row r="39" spans="2:63" s="106" customFormat="1" ht="11.85" customHeight="1" x14ac:dyDescent="0.25">
      <c r="C39" s="105"/>
      <c r="D39" s="75"/>
      <c r="E39" s="75"/>
      <c r="F39" s="75"/>
      <c r="G39" s="75"/>
      <c r="H39" s="75"/>
      <c r="I39" s="75"/>
      <c r="J39" s="75"/>
      <c r="K39" s="75"/>
      <c r="L39" s="75"/>
      <c r="M39" s="75"/>
      <c r="N39" s="75"/>
      <c r="O39" s="75"/>
      <c r="P39" s="75"/>
      <c r="Q39" s="75"/>
      <c r="R39" s="75"/>
      <c r="S39" s="75"/>
      <c r="T39" s="75"/>
      <c r="U39" s="105"/>
      <c r="V39" s="105"/>
      <c r="W39" s="75"/>
      <c r="X39" s="75"/>
      <c r="Y39" s="75"/>
      <c r="Z39" s="102"/>
      <c r="AA39" s="75"/>
      <c r="AB39" s="78"/>
      <c r="AC39" s="78"/>
      <c r="AD39" s="78"/>
      <c r="AE39" s="78"/>
      <c r="AF39" s="75"/>
      <c r="AG39" s="75"/>
      <c r="AH39" s="75"/>
      <c r="AI39" s="78"/>
      <c r="AJ39" s="78"/>
      <c r="AK39" s="103"/>
      <c r="AL39" s="105"/>
      <c r="AM39" s="105"/>
      <c r="AN39" s="105"/>
      <c r="AO39" s="105"/>
      <c r="AP39" s="103"/>
      <c r="AQ39" s="103"/>
      <c r="AR39" s="75"/>
      <c r="AS39" s="75"/>
      <c r="AT39" s="75"/>
      <c r="BK39" s="75"/>
    </row>
    <row r="40" spans="2:63" s="106" customFormat="1" ht="11.85" customHeight="1" x14ac:dyDescent="0.25">
      <c r="C40" s="105"/>
      <c r="D40" s="75"/>
      <c r="E40" s="75"/>
      <c r="F40" s="75"/>
      <c r="G40" s="75"/>
      <c r="H40" s="75"/>
      <c r="I40" s="75"/>
      <c r="J40" s="75"/>
      <c r="K40" s="75"/>
      <c r="L40" s="75"/>
      <c r="M40" s="75"/>
      <c r="N40" s="75"/>
      <c r="O40" s="75"/>
      <c r="P40" s="75"/>
      <c r="Q40" s="75"/>
      <c r="R40" s="75"/>
      <c r="S40" s="75"/>
      <c r="T40" s="75"/>
      <c r="U40" s="105"/>
      <c r="V40" s="105"/>
      <c r="W40" s="75"/>
      <c r="X40" s="75"/>
      <c r="Y40" s="75"/>
      <c r="Z40" s="102"/>
      <c r="AA40" s="75"/>
      <c r="AB40" s="78"/>
      <c r="AC40" s="78"/>
      <c r="AD40" s="78"/>
      <c r="AE40" s="78"/>
      <c r="AF40" s="75"/>
      <c r="AG40" s="75"/>
      <c r="AH40" s="75"/>
      <c r="AI40" s="78"/>
      <c r="AJ40" s="78"/>
      <c r="AK40" s="103"/>
      <c r="AL40" s="105"/>
      <c r="AM40" s="105"/>
      <c r="AN40" s="105"/>
      <c r="AO40" s="105"/>
      <c r="AP40" s="103"/>
      <c r="AQ40" s="103"/>
      <c r="AR40" s="75"/>
      <c r="AS40" s="75"/>
      <c r="AT40" s="75"/>
      <c r="BK40" s="75"/>
    </row>
  </sheetData>
  <sheetProtection selectLockedCells="1" selectUnlockedCells="1"/>
  <mergeCells count="58">
    <mergeCell ref="C5:Q6"/>
    <mergeCell ref="R2:AI4"/>
    <mergeCell ref="AJ2:AU2"/>
    <mergeCell ref="AV2:BJ2"/>
    <mergeCell ref="AJ3:AU3"/>
    <mergeCell ref="AV3:BJ3"/>
    <mergeCell ref="AJ4:AU4"/>
    <mergeCell ref="AV4:BJ4"/>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B8:C8"/>
    <mergeCell ref="D8:AL8"/>
    <mergeCell ref="AN8:AT8"/>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AA11:AA12"/>
    <mergeCell ref="AB11:AB12"/>
    <mergeCell ref="AC11:AC12"/>
    <mergeCell ref="AD11:AD12"/>
    <mergeCell ref="AE11:AE12"/>
    <mergeCell ref="AF11:AH11"/>
    <mergeCell ref="AI11:AI12"/>
    <mergeCell ref="AJ11:AJ12"/>
    <mergeCell ref="AK11:AQ11"/>
    <mergeCell ref="AR11:AR12"/>
    <mergeCell ref="AT11:AT12"/>
    <mergeCell ref="AU11:AX11"/>
    <mergeCell ref="AY11:BB11"/>
    <mergeCell ref="BC11:BF11"/>
    <mergeCell ref="BG11:BJ11"/>
  </mergeCells>
  <dataValidations count="11">
    <dataValidation allowBlank="1" showInputMessage="1" showErrorMessage="1" errorTitle="Error de Selección" error="Seleccionar de la lista desplegable únicamente " sqref="C15:C16 V15:V16"/>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CPAD\OAP\POA\[1.6 Matriz Contexto Estrégico C4 19-01-22.xlsx]datos'!#REF!</xm:f>
          </x14:formula1>
          <xm:sqref>AO13:AO17 AM7:AT7 AK13:AK17</xm:sqref>
        </x14:dataValidation>
        <x14:dataValidation type="list" operator="equal" allowBlank="1" showErrorMessage="1">
          <x14:formula1>
            <xm:f>'D:\AAA SDSCJ CPAD\OAP\POA\[1.6 Matriz Contexto Estrégico C4 19-01-22.xlsx]datos'!#REF!</xm:f>
          </x14:formula1>
          <xm:sqref>AP13:AQ17</xm:sqref>
        </x14:dataValidation>
        <x14:dataValidation type="list" errorStyle="information" operator="equal" showInputMessage="1" showErrorMessage="1" prompt="Escoja el Proceso del Menú desplegable">
          <x14:formula1>
            <xm:f>'D:\AAA SDSCJ CPAD\OAP\POA\[1.6 Matriz Contexto Estrégico C4 19-01-22.xlsx]datos'!#REF!</xm:f>
          </x14:formula1>
          <xm:sqref>D7:Z7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40</vt:i4>
      </vt:variant>
    </vt:vector>
  </HeadingPairs>
  <TitlesOfParts>
    <vt:vector size="66" baseType="lpstr">
      <vt:lpstr>Plan Acción</vt:lpstr>
      <vt:lpstr>Misión Visión </vt:lpstr>
      <vt:lpstr>Índice</vt:lpstr>
      <vt:lpstr>Planeación</vt:lpstr>
      <vt:lpstr>Comunicaciones</vt:lpstr>
      <vt:lpstr>Control Interno</vt:lpstr>
      <vt:lpstr>Control Disciplinario Interno</vt:lpstr>
      <vt:lpstr>Estudios Estratégicos</vt:lpstr>
      <vt:lpstr>C4</vt:lpstr>
      <vt:lpstr>Sub Seguridad Convivencia</vt:lpstr>
      <vt:lpstr>D. Prevención</vt:lpstr>
      <vt:lpstr>D. Seguridad</vt:lpstr>
      <vt:lpstr>Sub Acceso Justicia</vt:lpstr>
      <vt:lpstr>D. Acceso Justicia</vt:lpstr>
      <vt:lpstr>D. Responsabilidad Penal Adoles</vt:lpstr>
      <vt:lpstr>Cárcel Distrital</vt:lpstr>
      <vt:lpstr>Sub Inversiones Fortalecimiento</vt:lpstr>
      <vt:lpstr>Dir. Técnica</vt:lpstr>
      <vt:lpstr>D.Operaciones Fortalecimien</vt:lpstr>
      <vt:lpstr>D Bienes SCAJ</vt:lpstr>
      <vt:lpstr>Sub Gestión Institucional</vt:lpstr>
      <vt:lpstr>D TIC</vt:lpstr>
      <vt:lpstr>DGH</vt:lpstr>
      <vt:lpstr>D. Jurídica Contratos</vt:lpstr>
      <vt:lpstr>D.Recursos Físicos Documental</vt:lpstr>
      <vt:lpstr>D. Financiera</vt:lpstr>
      <vt:lpstr>'C4'!Área_de_impresión</vt:lpstr>
      <vt:lpstr>'Cárcel Distrital'!Área_de_impresión</vt:lpstr>
      <vt:lpstr>Comunicaciones!Área_de_impresión</vt:lpstr>
      <vt:lpstr>'Control Disciplinario Interno'!Área_de_impresión</vt:lpstr>
      <vt:lpstr>'Control Interno'!Área_de_impresión</vt:lpstr>
      <vt:lpstr>'D Bienes SCAJ'!Área_de_impresión</vt:lpstr>
      <vt:lpstr>'D TIC'!Área_de_impresión</vt:lpstr>
      <vt:lpstr>'D. Acceso Justicia'!Área_de_impresión</vt:lpstr>
      <vt:lpstr>'D. Financiera'!Área_de_impresión</vt:lpstr>
      <vt:lpstr>'D. Jurídica Contratos'!Área_de_impresión</vt:lpstr>
      <vt:lpstr>'D. Responsabilidad Penal Adoles'!Área_de_impresión</vt:lpstr>
      <vt:lpstr>'D.Operaciones Fortalecimien'!Área_de_impresión</vt:lpstr>
      <vt:lpstr>'D.Recursos Físicos Documental'!Área_de_impresión</vt:lpstr>
      <vt:lpstr>DGH!Área_de_impresión</vt:lpstr>
      <vt:lpstr>'Dir. Técnica'!Área_de_impresión</vt:lpstr>
      <vt:lpstr>'Estudios Estratégicos'!Área_de_impresión</vt:lpstr>
      <vt:lpstr>Planeación!Área_de_impresión</vt:lpstr>
      <vt:lpstr>'Sub Acceso Justicia'!Área_de_impresión</vt:lpstr>
      <vt:lpstr>'Sub Gestión Institucional'!Área_de_impresión</vt:lpstr>
      <vt:lpstr>'Sub Inversiones Fortalecimiento'!Área_de_impresión</vt:lpstr>
      <vt:lpstr>'C4'!Títulos_a_imprimir</vt:lpstr>
      <vt:lpstr>'Cárcel Distrital'!Títulos_a_imprimir</vt:lpstr>
      <vt:lpstr>Comunicaciones!Títulos_a_imprimir</vt:lpstr>
      <vt:lpstr>'Control Disciplinario Interno'!Títulos_a_imprimir</vt:lpstr>
      <vt:lpstr>'Control Interno'!Títulos_a_imprimir</vt:lpstr>
      <vt:lpstr>'D Bienes SCAJ'!Títulos_a_imprimir</vt:lpstr>
      <vt:lpstr>'D TIC'!Títulos_a_imprimir</vt:lpstr>
      <vt:lpstr>'D. Acceso Justicia'!Títulos_a_imprimir</vt:lpstr>
      <vt:lpstr>'D. Financiera'!Títulos_a_imprimir</vt:lpstr>
      <vt:lpstr>'D. Jurídica Contratos'!Títulos_a_imprimir</vt:lpstr>
      <vt:lpstr>'D. Responsabilidad Penal Adoles'!Títulos_a_imprimir</vt:lpstr>
      <vt:lpstr>'D.Operaciones Fortalecimien'!Títulos_a_imprimir</vt:lpstr>
      <vt:lpstr>'D.Recursos Físicos Documental'!Títulos_a_imprimir</vt:lpstr>
      <vt:lpstr>DGH!Títulos_a_imprimir</vt:lpstr>
      <vt:lpstr>'Dir. Técnica'!Títulos_a_imprimir</vt:lpstr>
      <vt:lpstr>'Estudios Estratégicos'!Títulos_a_imprimir</vt:lpstr>
      <vt:lpstr>Planeación!Títulos_a_imprimir</vt:lpstr>
      <vt:lpstr>'Sub Acceso Justicia'!Títulos_a_imprimir</vt:lpstr>
      <vt:lpstr>'Sub Gestión Institucional'!Títulos_a_imprimir</vt:lpstr>
      <vt:lpstr>'Sub Inversiones Fortalecimiento'!Títulos_a_imprimir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Patricia Ardila Díaz</dc:creator>
  <cp:lastModifiedBy>Mary Lizeth Buitrago Sierra</cp:lastModifiedBy>
  <dcterms:created xsi:type="dcterms:W3CDTF">2022-01-19T19:42:47Z</dcterms:created>
  <dcterms:modified xsi:type="dcterms:W3CDTF">2022-01-21T20:30:04Z</dcterms:modified>
</cp:coreProperties>
</file>